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ea5382612dbfe1d5/Documentos/IDPYBA/Otros/"/>
    </mc:Choice>
  </mc:AlternateContent>
  <xr:revisionPtr revIDLastSave="1" documentId="8_{4BBF55F3-52C3-405D-B8C8-EF48D0330EA9}" xr6:coauthVersionLast="47" xr6:coauthVersionMax="47" xr10:uidLastSave="{3E8E8E1D-4010-4924-A208-9B7B8F99834A}"/>
  <bookViews>
    <workbookView xWindow="-108" yWindow="-108" windowWidth="23256" windowHeight="13896" firstSheet="1" activeTab="1" xr2:uid="{EEDC0607-B2FE-4704-A412-4AC4CC1BBFBD}"/>
  </bookViews>
  <sheets>
    <sheet name="Listas definitivas" sheetId="7" state="hidden" r:id="rId1"/>
    <sheet name="PAI" sheetId="10" r:id="rId2"/>
    <sheet name="Metas PDD" sheetId="9" r:id="rId3"/>
  </sheets>
  <externalReferences>
    <externalReference r:id="rId4"/>
  </externalReferences>
  <definedNames>
    <definedName name="_xlnm._FilterDatabase" localSheetId="2" hidden="1">'Metas PDD'!$A$12:$AT$13</definedName>
    <definedName name="_xlnm._FilterDatabase" localSheetId="1" hidden="1">PAI!$A$12:$CM$357</definedName>
    <definedName name="_xlnm.Print_Area" localSheetId="2">'Metas PDD'!$A$11:$AT$14</definedName>
    <definedName name="ASIGNACION">#REF!</definedName>
    <definedName name="BASE">#REF!</definedName>
    <definedName name="DEPENDENCIA">#REF!</definedName>
    <definedName name="PLANTADEFENI">#REF!</definedName>
    <definedName name="P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L357" i="10" l="1"/>
  <c r="CM357" i="10"/>
  <c r="CL358" i="10"/>
  <c r="CM358" i="10"/>
  <c r="CL359" i="10"/>
  <c r="CM359" i="10"/>
  <c r="CL360" i="10"/>
  <c r="CM360" i="10"/>
  <c r="CL361" i="10"/>
  <c r="CM361" i="10"/>
  <c r="CL362" i="10"/>
  <c r="CM362" i="10"/>
  <c r="CL363" i="10"/>
  <c r="CM363" i="10"/>
  <c r="CL364" i="10"/>
  <c r="CM364" i="10"/>
  <c r="CL365" i="10"/>
  <c r="CM365" i="10"/>
  <c r="CL366" i="10"/>
  <c r="CM366" i="10"/>
  <c r="CL367" i="10"/>
  <c r="CM367" i="10"/>
  <c r="CL368" i="10"/>
  <c r="CM368" i="10"/>
  <c r="CL369" i="10"/>
  <c r="CM369" i="10"/>
  <c r="CL370" i="10"/>
  <c r="CM370" i="10"/>
  <c r="CL371" i="10"/>
  <c r="CM371" i="10"/>
  <c r="CL372" i="10"/>
  <c r="CM372" i="10"/>
  <c r="CL373" i="10"/>
  <c r="CM373" i="10"/>
  <c r="CL374" i="10"/>
  <c r="CM374" i="10"/>
  <c r="CL375" i="10"/>
  <c r="CM375" i="10"/>
  <c r="CL376" i="10"/>
  <c r="CM376" i="10"/>
  <c r="CL377" i="10"/>
  <c r="CM377" i="10"/>
  <c r="CL378" i="10"/>
  <c r="CM378" i="10"/>
  <c r="CL379" i="10"/>
  <c r="CM379" i="10"/>
  <c r="CL380" i="10"/>
  <c r="CM380" i="10"/>
  <c r="CL381" i="10"/>
  <c r="CM381" i="10"/>
  <c r="CL382" i="10"/>
  <c r="CM382" i="10"/>
  <c r="CL383" i="10"/>
  <c r="CM383" i="10"/>
  <c r="CL384" i="10"/>
  <c r="CM384" i="10"/>
  <c r="CL385" i="10"/>
  <c r="CM385" i="10"/>
  <c r="CL386" i="10"/>
  <c r="CM386" i="10"/>
  <c r="CL387" i="10"/>
  <c r="CM387" i="10"/>
  <c r="CL388" i="10"/>
  <c r="CM388" i="10"/>
  <c r="CL389" i="10"/>
  <c r="CM389" i="10"/>
  <c r="CL390" i="10"/>
  <c r="CM390" i="10"/>
  <c r="CL391" i="10"/>
  <c r="CM391" i="10"/>
  <c r="CL392" i="10"/>
  <c r="CM392" i="10"/>
  <c r="CL393" i="10"/>
  <c r="CM393" i="10"/>
  <c r="CL394" i="10"/>
  <c r="CM394" i="10"/>
  <c r="CL395" i="10"/>
  <c r="CM395" i="10"/>
  <c r="CL396" i="10"/>
  <c r="CM396" i="10"/>
  <c r="CL397" i="10"/>
  <c r="CM397" i="10"/>
  <c r="CL398" i="10"/>
  <c r="CM398" i="10"/>
  <c r="CL399" i="10"/>
  <c r="CM399" i="10"/>
  <c r="CL400" i="10"/>
  <c r="CM400" i="10"/>
  <c r="CL401" i="10"/>
  <c r="CM401" i="10"/>
  <c r="CL402" i="10"/>
  <c r="CM402" i="10"/>
  <c r="CL403" i="10"/>
  <c r="CM403" i="10"/>
  <c r="CL404" i="10"/>
  <c r="CM404" i="10"/>
  <c r="CL405" i="10"/>
  <c r="CM405" i="10"/>
  <c r="CL406" i="10"/>
  <c r="CM406" i="10"/>
  <c r="CL407" i="10"/>
  <c r="CM407" i="10"/>
  <c r="CL408" i="10"/>
  <c r="CM408" i="10"/>
  <c r="CL409" i="10"/>
  <c r="CM409" i="10"/>
  <c r="CL410" i="10"/>
  <c r="CM410" i="10"/>
  <c r="CL411" i="10"/>
  <c r="CM411" i="10"/>
  <c r="CL412" i="10"/>
  <c r="CM412" i="10"/>
  <c r="CL413" i="10"/>
  <c r="CM413" i="10"/>
  <c r="CL414" i="10"/>
  <c r="CM414" i="10"/>
  <c r="CL415" i="10"/>
  <c r="CM415" i="10"/>
  <c r="CL416" i="10"/>
  <c r="CM416" i="10"/>
  <c r="CL417" i="10"/>
  <c r="CM417" i="10"/>
  <c r="CL418" i="10"/>
  <c r="CM418" i="10"/>
  <c r="CL419" i="10"/>
  <c r="CM419" i="10"/>
  <c r="CL420" i="10"/>
  <c r="CM420" i="10"/>
  <c r="CL421" i="10"/>
  <c r="CM421" i="10"/>
  <c r="CL422" i="10"/>
  <c r="CM422" i="10"/>
  <c r="CL423" i="10"/>
  <c r="CM423" i="10"/>
  <c r="CL424" i="10"/>
  <c r="CM424" i="10"/>
  <c r="CL425" i="10"/>
  <c r="CM425" i="10"/>
  <c r="CL426" i="10"/>
  <c r="CM426" i="10"/>
  <c r="CI356" i="10" l="1"/>
  <c r="CI355" i="10"/>
  <c r="CI354" i="10"/>
  <c r="CI353" i="10"/>
  <c r="CI352" i="10"/>
  <c r="CI351" i="10"/>
  <c r="CI350" i="10"/>
  <c r="CI349" i="10"/>
  <c r="CI348" i="10"/>
  <c r="CI347" i="10"/>
  <c r="CI346" i="10"/>
  <c r="CI345" i="10"/>
  <c r="CI344" i="10"/>
  <c r="CI343" i="10"/>
  <c r="CI342" i="10"/>
  <c r="CI341" i="10"/>
  <c r="CI340" i="10"/>
  <c r="CI339" i="10"/>
  <c r="CI338" i="10"/>
  <c r="CI337" i="10"/>
  <c r="CI336" i="10"/>
  <c r="CI335" i="10"/>
  <c r="CI334" i="10"/>
  <c r="CI333" i="10"/>
  <c r="CI332" i="10"/>
  <c r="CI331" i="10"/>
  <c r="CI330" i="10"/>
  <c r="CI329" i="10"/>
  <c r="CI328" i="10"/>
  <c r="CI327" i="10"/>
  <c r="CI326" i="10"/>
  <c r="CI325" i="10"/>
  <c r="CI324" i="10"/>
  <c r="CI323" i="10"/>
  <c r="CI322" i="10"/>
  <c r="CI321" i="10"/>
  <c r="CI320" i="10"/>
  <c r="CI319" i="10"/>
  <c r="CI318" i="10"/>
  <c r="CI317" i="10"/>
  <c r="CI316" i="10"/>
  <c r="CI315" i="10"/>
  <c r="CI314" i="10"/>
  <c r="CI313" i="10"/>
  <c r="CI312" i="10"/>
  <c r="CI311" i="10"/>
  <c r="CI309" i="10"/>
  <c r="CI308" i="10"/>
  <c r="CI301" i="10"/>
  <c r="CI300" i="10"/>
  <c r="CI297" i="10"/>
  <c r="CI296" i="10"/>
  <c r="CI293" i="10"/>
  <c r="CI281" i="10"/>
  <c r="CI279" i="10"/>
  <c r="CI277" i="10"/>
  <c r="CI262" i="10"/>
  <c r="CI238" i="10"/>
  <c r="CI235" i="10"/>
  <c r="CI232" i="10"/>
  <c r="CI230" i="10"/>
  <c r="CI229" i="10"/>
  <c r="CI228" i="10"/>
  <c r="CI223" i="10"/>
  <c r="CI221" i="10"/>
  <c r="CI208" i="10"/>
  <c r="CI201" i="10"/>
  <c r="CI200" i="10"/>
  <c r="CI192" i="10"/>
  <c r="CI159" i="10"/>
  <c r="CI158" i="10"/>
  <c r="CI155" i="10"/>
  <c r="CI154" i="10"/>
  <c r="CI153" i="10"/>
  <c r="CI151" i="10"/>
  <c r="CI150" i="10"/>
  <c r="CI146" i="10"/>
  <c r="CI145" i="10"/>
  <c r="CI135" i="10"/>
  <c r="CI134" i="10"/>
  <c r="CI113" i="10"/>
  <c r="CI112" i="10"/>
  <c r="CI111" i="10"/>
  <c r="CI104" i="10"/>
  <c r="CI96" i="10"/>
  <c r="CI95" i="10"/>
  <c r="CI93" i="10"/>
  <c r="CI92" i="10"/>
  <c r="CI91" i="10"/>
  <c r="CI89" i="10"/>
  <c r="CI82" i="10"/>
  <c r="CI81" i="10"/>
  <c r="CI75" i="10"/>
  <c r="CI39" i="10"/>
  <c r="CI38" i="10"/>
  <c r="CI34" i="10"/>
  <c r="CI33" i="10"/>
  <c r="CI32" i="10"/>
  <c r="CI29" i="10"/>
  <c r="CI22" i="10"/>
  <c r="CE356" i="10"/>
  <c r="CE355" i="10"/>
  <c r="CE354" i="10"/>
  <c r="CE353" i="10"/>
  <c r="CE352" i="10"/>
  <c r="CE351" i="10"/>
  <c r="CE350" i="10"/>
  <c r="CE349" i="10"/>
  <c r="CE348" i="10"/>
  <c r="CE347" i="10"/>
  <c r="CE346" i="10"/>
  <c r="CE345" i="10"/>
  <c r="CE344" i="10"/>
  <c r="CE343" i="10"/>
  <c r="CE342" i="10"/>
  <c r="CE341" i="10"/>
  <c r="CE340" i="10"/>
  <c r="CE339" i="10"/>
  <c r="CE338" i="10"/>
  <c r="CE337" i="10"/>
  <c r="CE336" i="10"/>
  <c r="CE335" i="10"/>
  <c r="CE334" i="10"/>
  <c r="CE333" i="10"/>
  <c r="CE332" i="10"/>
  <c r="CE331" i="10"/>
  <c r="CE330" i="10"/>
  <c r="CE329" i="10"/>
  <c r="CE328" i="10"/>
  <c r="CE327" i="10"/>
  <c r="CE326" i="10"/>
  <c r="CE325" i="10"/>
  <c r="CE324" i="10"/>
  <c r="CE323" i="10"/>
  <c r="CE322" i="10"/>
  <c r="CE321" i="10"/>
  <c r="CE320" i="10"/>
  <c r="CE319" i="10"/>
  <c r="CE318" i="10"/>
  <c r="CE317" i="10"/>
  <c r="CE316" i="10"/>
  <c r="CE315" i="10"/>
  <c r="CE314" i="10"/>
  <c r="CE313" i="10"/>
  <c r="CE312" i="10"/>
  <c r="CE311" i="10"/>
  <c r="CE309" i="10"/>
  <c r="CE308" i="10"/>
  <c r="CE301" i="10"/>
  <c r="CE300" i="10"/>
  <c r="CE297" i="10"/>
  <c r="CE296" i="10"/>
  <c r="CE293" i="10"/>
  <c r="CE281" i="10"/>
  <c r="CE279" i="10"/>
  <c r="CE277" i="10"/>
  <c r="CE262" i="10"/>
  <c r="CE238" i="10"/>
  <c r="CE235" i="10"/>
  <c r="CE232" i="10"/>
  <c r="CE230" i="10"/>
  <c r="CE229" i="10"/>
  <c r="CE228" i="10"/>
  <c r="CE223" i="10"/>
  <c r="CE221" i="10"/>
  <c r="CE208" i="10"/>
  <c r="CE201" i="10"/>
  <c r="CE200" i="10"/>
  <c r="CE192" i="10"/>
  <c r="CE159" i="10"/>
  <c r="CE158" i="10"/>
  <c r="CE155" i="10"/>
  <c r="CE154" i="10"/>
  <c r="CE153" i="10"/>
  <c r="CE151" i="10"/>
  <c r="CE150" i="10"/>
  <c r="CE146" i="10"/>
  <c r="CE145" i="10"/>
  <c r="CE135" i="10"/>
  <c r="CE134" i="10"/>
  <c r="CE113" i="10"/>
  <c r="CE112" i="10"/>
  <c r="CE111" i="10"/>
  <c r="CE104" i="10"/>
  <c r="CE96" i="10"/>
  <c r="CE95" i="10"/>
  <c r="CE93" i="10"/>
  <c r="CE92" i="10"/>
  <c r="CE91" i="10"/>
  <c r="CE89" i="10"/>
  <c r="CE82" i="10"/>
  <c r="CE81" i="10"/>
  <c r="CE75" i="10"/>
  <c r="CE39" i="10"/>
  <c r="CE38" i="10"/>
  <c r="CE34" i="10"/>
  <c r="CE33" i="10"/>
  <c r="CE32" i="10"/>
  <c r="CE29" i="10"/>
  <c r="CE22" i="10"/>
  <c r="CA356" i="10"/>
  <c r="CA355" i="10"/>
  <c r="CA354" i="10"/>
  <c r="CA353" i="10"/>
  <c r="CA352" i="10"/>
  <c r="CA351" i="10"/>
  <c r="CA350" i="10"/>
  <c r="CA349" i="10"/>
  <c r="CA348" i="10"/>
  <c r="CA347" i="10"/>
  <c r="CA346" i="10"/>
  <c r="CA345" i="10"/>
  <c r="CA344" i="10"/>
  <c r="CA343" i="10"/>
  <c r="CA342" i="10"/>
  <c r="CA341" i="10"/>
  <c r="CA340" i="10"/>
  <c r="CA339" i="10"/>
  <c r="CA338" i="10"/>
  <c r="CA337" i="10"/>
  <c r="CA336" i="10"/>
  <c r="CA335" i="10"/>
  <c r="CA334" i="10"/>
  <c r="CA333" i="10"/>
  <c r="CA332" i="10"/>
  <c r="CA331" i="10"/>
  <c r="CA330" i="10"/>
  <c r="CA329" i="10"/>
  <c r="CA328" i="10"/>
  <c r="CA327" i="10"/>
  <c r="CA326" i="10"/>
  <c r="CA325" i="10"/>
  <c r="CA324" i="10"/>
  <c r="CA323" i="10"/>
  <c r="CA322" i="10"/>
  <c r="CA321" i="10"/>
  <c r="CA320" i="10"/>
  <c r="CA319" i="10"/>
  <c r="CA318" i="10"/>
  <c r="CA317" i="10"/>
  <c r="CA316" i="10"/>
  <c r="CA315" i="10"/>
  <c r="CA314" i="10"/>
  <c r="CA313" i="10"/>
  <c r="CA312" i="10"/>
  <c r="CA311" i="10"/>
  <c r="CA309" i="10"/>
  <c r="CA308" i="10"/>
  <c r="CA301" i="10"/>
  <c r="CA300" i="10"/>
  <c r="CA297" i="10"/>
  <c r="CA296" i="10"/>
  <c r="CA293" i="10"/>
  <c r="CA281" i="10"/>
  <c r="CA279" i="10"/>
  <c r="CA277" i="10"/>
  <c r="CA262" i="10"/>
  <c r="CA238" i="10"/>
  <c r="CA235" i="10"/>
  <c r="CA232" i="10"/>
  <c r="CA230" i="10"/>
  <c r="CA229" i="10"/>
  <c r="CA228" i="10"/>
  <c r="CA223" i="10"/>
  <c r="CA221" i="10"/>
  <c r="CA208" i="10"/>
  <c r="CA201" i="10"/>
  <c r="CA200" i="10"/>
  <c r="CA192" i="10"/>
  <c r="CA159" i="10"/>
  <c r="CA158" i="10"/>
  <c r="CA155" i="10"/>
  <c r="CA154" i="10"/>
  <c r="CA153" i="10"/>
  <c r="CA151" i="10"/>
  <c r="CA150" i="10"/>
  <c r="CA146" i="10"/>
  <c r="CA145" i="10"/>
  <c r="CA135" i="10"/>
  <c r="CA134" i="10"/>
  <c r="CA113" i="10"/>
  <c r="CA112" i="10"/>
  <c r="CA111" i="10"/>
  <c r="CA104" i="10"/>
  <c r="CA96" i="10"/>
  <c r="CA95" i="10"/>
  <c r="CA93" i="10"/>
  <c r="CA92" i="10"/>
  <c r="CA91" i="10"/>
  <c r="CA89" i="10"/>
  <c r="CA82" i="10"/>
  <c r="CA81" i="10"/>
  <c r="CA75" i="10"/>
  <c r="CA39" i="10"/>
  <c r="CA38" i="10"/>
  <c r="CA34" i="10"/>
  <c r="CA33" i="10"/>
  <c r="CA32" i="10"/>
  <c r="CA29" i="10"/>
  <c r="CA22" i="10"/>
  <c r="BW356" i="10"/>
  <c r="BW355" i="10"/>
  <c r="BW354" i="10"/>
  <c r="BW353" i="10"/>
  <c r="BW352" i="10"/>
  <c r="BW351" i="10"/>
  <c r="BW350" i="10"/>
  <c r="BW349" i="10"/>
  <c r="BW348" i="10"/>
  <c r="BW347" i="10"/>
  <c r="BW346" i="10"/>
  <c r="BW345" i="10"/>
  <c r="BW344" i="10"/>
  <c r="BW343" i="10"/>
  <c r="BW342" i="10"/>
  <c r="BW341" i="10"/>
  <c r="BW340" i="10"/>
  <c r="BW339" i="10"/>
  <c r="BW338" i="10"/>
  <c r="BW337" i="10"/>
  <c r="BW336" i="10"/>
  <c r="BW335" i="10"/>
  <c r="BW334" i="10"/>
  <c r="BW333" i="10"/>
  <c r="BW332" i="10"/>
  <c r="BW331" i="10"/>
  <c r="BW330" i="10"/>
  <c r="BW329" i="10"/>
  <c r="BW328" i="10"/>
  <c r="BW327" i="10"/>
  <c r="BW326" i="10"/>
  <c r="BW325" i="10"/>
  <c r="BW324" i="10"/>
  <c r="BW323" i="10"/>
  <c r="BW322" i="10"/>
  <c r="BW321" i="10"/>
  <c r="BW320" i="10"/>
  <c r="BW319" i="10"/>
  <c r="BW318" i="10"/>
  <c r="BW317" i="10"/>
  <c r="BW316" i="10"/>
  <c r="BW315" i="10"/>
  <c r="BW314" i="10"/>
  <c r="BW313" i="10"/>
  <c r="BW312" i="10"/>
  <c r="BW311" i="10"/>
  <c r="BW309" i="10"/>
  <c r="BW308" i="10"/>
  <c r="BW301" i="10"/>
  <c r="BW300" i="10"/>
  <c r="BW297" i="10"/>
  <c r="BW296" i="10"/>
  <c r="BW293" i="10"/>
  <c r="BW281" i="10"/>
  <c r="BW279" i="10"/>
  <c r="BW277" i="10"/>
  <c r="BW262" i="10"/>
  <c r="BW238" i="10"/>
  <c r="BW235" i="10"/>
  <c r="BW232" i="10"/>
  <c r="BW230" i="10"/>
  <c r="BW229" i="10"/>
  <c r="BW228" i="10"/>
  <c r="BW223" i="10"/>
  <c r="BW221" i="10"/>
  <c r="BW208" i="10"/>
  <c r="BW201" i="10"/>
  <c r="BW200" i="10"/>
  <c r="BW192" i="10"/>
  <c r="BW159" i="10"/>
  <c r="BW158" i="10"/>
  <c r="BW155" i="10"/>
  <c r="BW154" i="10"/>
  <c r="BW153" i="10"/>
  <c r="BW151" i="10"/>
  <c r="BW150" i="10"/>
  <c r="BW146" i="10"/>
  <c r="BW145" i="10"/>
  <c r="BW135" i="10"/>
  <c r="BW134" i="10"/>
  <c r="BW113" i="10"/>
  <c r="BW112" i="10"/>
  <c r="BW111" i="10"/>
  <c r="BW104" i="10"/>
  <c r="BW96" i="10"/>
  <c r="BW95" i="10"/>
  <c r="BW93" i="10"/>
  <c r="BW92" i="10"/>
  <c r="BW91" i="10"/>
  <c r="BW89" i="10"/>
  <c r="BW82" i="10"/>
  <c r="BW81" i="10"/>
  <c r="BW75" i="10"/>
  <c r="BW39" i="10"/>
  <c r="BW38" i="10"/>
  <c r="BW34" i="10"/>
  <c r="BW33" i="10"/>
  <c r="BW32" i="10"/>
  <c r="BW29" i="10"/>
  <c r="BW22" i="10"/>
  <c r="BS356" i="10"/>
  <c r="BS355" i="10"/>
  <c r="BS354" i="10"/>
  <c r="BS353" i="10"/>
  <c r="BS352" i="10"/>
  <c r="BS351" i="10"/>
  <c r="BS350" i="10"/>
  <c r="BS349" i="10"/>
  <c r="BS348" i="10"/>
  <c r="BS347" i="10"/>
  <c r="BS346" i="10"/>
  <c r="BS345" i="10"/>
  <c r="BS344" i="10"/>
  <c r="BS343" i="10"/>
  <c r="BS342" i="10"/>
  <c r="BS341" i="10"/>
  <c r="BS340" i="10"/>
  <c r="BS339" i="10"/>
  <c r="BS338" i="10"/>
  <c r="BS337" i="10"/>
  <c r="BS336" i="10"/>
  <c r="BS335" i="10"/>
  <c r="BS334" i="10"/>
  <c r="BS333" i="10"/>
  <c r="BS332" i="10"/>
  <c r="BS331" i="10"/>
  <c r="BS330" i="10"/>
  <c r="BS329" i="10"/>
  <c r="BS328" i="10"/>
  <c r="BS327" i="10"/>
  <c r="BS326" i="10"/>
  <c r="BS325" i="10"/>
  <c r="BS324" i="10"/>
  <c r="BS323" i="10"/>
  <c r="BS322" i="10"/>
  <c r="BS321" i="10"/>
  <c r="BS320" i="10"/>
  <c r="BS319" i="10"/>
  <c r="BS318" i="10"/>
  <c r="BS317" i="10"/>
  <c r="BS316" i="10"/>
  <c r="BS315" i="10"/>
  <c r="BS314" i="10"/>
  <c r="BS313" i="10"/>
  <c r="BS312" i="10"/>
  <c r="BS311" i="10"/>
  <c r="BS309" i="10"/>
  <c r="BS308" i="10"/>
  <c r="BS301" i="10"/>
  <c r="BS300" i="10"/>
  <c r="BS297" i="10"/>
  <c r="BS296" i="10"/>
  <c r="BS293" i="10"/>
  <c r="BS281" i="10"/>
  <c r="BS279" i="10"/>
  <c r="BS277" i="10"/>
  <c r="BS262" i="10"/>
  <c r="BS238" i="10"/>
  <c r="BS235" i="10"/>
  <c r="BS232" i="10"/>
  <c r="BS230" i="10"/>
  <c r="BS229" i="10"/>
  <c r="BS228" i="10"/>
  <c r="BS223" i="10"/>
  <c r="BS221" i="10"/>
  <c r="BS208" i="10"/>
  <c r="BS201" i="10"/>
  <c r="BS200" i="10"/>
  <c r="BS192" i="10"/>
  <c r="BS159" i="10"/>
  <c r="BS158" i="10"/>
  <c r="BS155" i="10"/>
  <c r="BS154" i="10"/>
  <c r="BS153" i="10"/>
  <c r="BS151" i="10"/>
  <c r="BS150" i="10"/>
  <c r="BS146" i="10"/>
  <c r="BS145" i="10"/>
  <c r="BS135" i="10"/>
  <c r="BS134" i="10"/>
  <c r="BS113" i="10"/>
  <c r="BS112" i="10"/>
  <c r="BS111" i="10"/>
  <c r="BS104" i="10"/>
  <c r="BS96" i="10"/>
  <c r="BS95" i="10"/>
  <c r="BS93" i="10"/>
  <c r="BS92" i="10"/>
  <c r="BS91" i="10"/>
  <c r="BS89" i="10"/>
  <c r="BS82" i="10"/>
  <c r="BS81" i="10"/>
  <c r="BS75" i="10"/>
  <c r="BS39" i="10"/>
  <c r="BS38" i="10"/>
  <c r="BS34" i="10"/>
  <c r="BS33" i="10"/>
  <c r="BS32" i="10"/>
  <c r="BS29" i="10"/>
  <c r="BS22" i="10"/>
  <c r="BO356" i="10"/>
  <c r="BO355" i="10"/>
  <c r="BO354" i="10"/>
  <c r="BO353" i="10"/>
  <c r="BO352" i="10"/>
  <c r="BO351" i="10"/>
  <c r="BO350" i="10"/>
  <c r="BO349" i="10"/>
  <c r="BO348" i="10"/>
  <c r="BO347" i="10"/>
  <c r="BO346" i="10"/>
  <c r="BO345" i="10"/>
  <c r="BO344" i="10"/>
  <c r="BO343" i="10"/>
  <c r="BO342" i="10"/>
  <c r="BO341" i="10"/>
  <c r="BO340" i="10"/>
  <c r="BO339" i="10"/>
  <c r="BO338" i="10"/>
  <c r="BO337" i="10"/>
  <c r="BO336" i="10"/>
  <c r="BO335" i="10"/>
  <c r="BO334" i="10"/>
  <c r="BO333" i="10"/>
  <c r="BO332" i="10"/>
  <c r="BO331" i="10"/>
  <c r="BO330" i="10"/>
  <c r="BO329" i="10"/>
  <c r="BO328" i="10"/>
  <c r="BO327" i="10"/>
  <c r="BO326" i="10"/>
  <c r="BO325" i="10"/>
  <c r="BO324" i="10"/>
  <c r="BO323" i="10"/>
  <c r="BO322" i="10"/>
  <c r="BO321" i="10"/>
  <c r="BO320" i="10"/>
  <c r="BO319" i="10"/>
  <c r="BO318" i="10"/>
  <c r="BO317" i="10"/>
  <c r="BO316" i="10"/>
  <c r="BO315" i="10"/>
  <c r="BO314" i="10"/>
  <c r="BO313" i="10"/>
  <c r="BO312" i="10"/>
  <c r="BO311" i="10"/>
  <c r="BO309" i="10"/>
  <c r="BO308" i="10"/>
  <c r="BO301" i="10"/>
  <c r="BO300" i="10"/>
  <c r="BO297" i="10"/>
  <c r="BO296" i="10"/>
  <c r="BO293" i="10"/>
  <c r="BO281" i="10"/>
  <c r="BO279" i="10"/>
  <c r="BO277" i="10"/>
  <c r="BO262" i="10"/>
  <c r="BO238" i="10"/>
  <c r="BO235" i="10"/>
  <c r="BO232" i="10"/>
  <c r="BO230" i="10"/>
  <c r="BO229" i="10"/>
  <c r="BO228" i="10"/>
  <c r="BO223" i="10"/>
  <c r="BO221" i="10"/>
  <c r="BO208" i="10"/>
  <c r="BO201" i="10"/>
  <c r="BO200" i="10"/>
  <c r="BO192" i="10"/>
  <c r="BO159" i="10"/>
  <c r="BO158" i="10"/>
  <c r="BO155" i="10"/>
  <c r="BO154" i="10"/>
  <c r="BO153" i="10"/>
  <c r="BO151" i="10"/>
  <c r="BO150" i="10"/>
  <c r="BO146" i="10"/>
  <c r="BO145" i="10"/>
  <c r="BO135" i="10"/>
  <c r="BO134" i="10"/>
  <c r="BO113" i="10"/>
  <c r="BO112" i="10"/>
  <c r="BO111" i="10"/>
  <c r="BO104" i="10"/>
  <c r="BO96" i="10"/>
  <c r="BO95" i="10"/>
  <c r="BO93" i="10"/>
  <c r="BO92" i="10"/>
  <c r="BO91" i="10"/>
  <c r="BO89" i="10"/>
  <c r="BO82" i="10"/>
  <c r="BO81" i="10"/>
  <c r="BO75" i="10"/>
  <c r="BO39" i="10"/>
  <c r="BO38" i="10"/>
  <c r="BO34" i="10"/>
  <c r="BO33" i="10"/>
  <c r="BO32" i="10"/>
  <c r="BO29" i="10"/>
  <c r="BO22" i="10"/>
  <c r="BK356" i="10"/>
  <c r="BK355" i="10"/>
  <c r="BK354" i="10"/>
  <c r="BK353" i="10"/>
  <c r="BK352" i="10"/>
  <c r="BK351" i="10"/>
  <c r="BK350" i="10"/>
  <c r="BK349" i="10"/>
  <c r="BK348" i="10"/>
  <c r="BK347" i="10"/>
  <c r="BK346" i="10"/>
  <c r="BK345" i="10"/>
  <c r="BK344" i="10"/>
  <c r="BK343" i="10"/>
  <c r="BK342" i="10"/>
  <c r="BK341" i="10"/>
  <c r="BK340" i="10"/>
  <c r="BK339" i="10"/>
  <c r="BK338" i="10"/>
  <c r="BK337" i="10"/>
  <c r="BK336" i="10"/>
  <c r="BK335" i="10"/>
  <c r="BK334" i="10"/>
  <c r="BK333" i="10"/>
  <c r="BK332" i="10"/>
  <c r="BK331" i="10"/>
  <c r="BK330" i="10"/>
  <c r="BK329" i="10"/>
  <c r="BK328" i="10"/>
  <c r="BK327" i="10"/>
  <c r="BK326" i="10"/>
  <c r="BK325" i="10"/>
  <c r="BK324" i="10"/>
  <c r="BK323" i="10"/>
  <c r="BK322" i="10"/>
  <c r="BK321" i="10"/>
  <c r="BK320" i="10"/>
  <c r="BK319" i="10"/>
  <c r="BK318" i="10"/>
  <c r="BK317" i="10"/>
  <c r="BK316" i="10"/>
  <c r="BK315" i="10"/>
  <c r="BK314" i="10"/>
  <c r="BK313" i="10"/>
  <c r="BK312" i="10"/>
  <c r="BK311" i="10"/>
  <c r="BK309" i="10"/>
  <c r="BK308" i="10"/>
  <c r="BK301" i="10"/>
  <c r="BK300" i="10"/>
  <c r="BK297" i="10"/>
  <c r="BK296" i="10"/>
  <c r="BK293" i="10"/>
  <c r="BK281" i="10"/>
  <c r="BK279" i="10"/>
  <c r="BK277" i="10"/>
  <c r="BK262" i="10"/>
  <c r="BK238" i="10"/>
  <c r="BK235" i="10"/>
  <c r="BK232" i="10"/>
  <c r="BK230" i="10"/>
  <c r="BK229" i="10"/>
  <c r="BK228" i="10"/>
  <c r="BK223" i="10"/>
  <c r="BK221" i="10"/>
  <c r="BK208" i="10"/>
  <c r="BK201" i="10"/>
  <c r="BK200" i="10"/>
  <c r="BK192" i="10"/>
  <c r="BK159" i="10"/>
  <c r="BK158" i="10"/>
  <c r="BK155" i="10"/>
  <c r="BK154" i="10"/>
  <c r="BK153" i="10"/>
  <c r="BK151" i="10"/>
  <c r="BK150" i="10"/>
  <c r="BK146" i="10"/>
  <c r="BK145" i="10"/>
  <c r="BK135" i="10"/>
  <c r="BK134" i="10"/>
  <c r="BK113" i="10"/>
  <c r="BK112" i="10"/>
  <c r="BK111" i="10"/>
  <c r="BK104" i="10"/>
  <c r="BK96" i="10"/>
  <c r="BK95" i="10"/>
  <c r="BK93" i="10"/>
  <c r="BK92" i="10"/>
  <c r="BK91" i="10"/>
  <c r="BK89" i="10"/>
  <c r="BK82" i="10"/>
  <c r="BK81" i="10"/>
  <c r="BK75" i="10"/>
  <c r="BK39" i="10"/>
  <c r="BK38" i="10"/>
  <c r="BK34" i="10"/>
  <c r="BK33" i="10"/>
  <c r="BK32" i="10"/>
  <c r="BK29" i="10"/>
  <c r="BK22" i="10"/>
  <c r="BG356" i="10"/>
  <c r="BG355" i="10"/>
  <c r="BG354" i="10"/>
  <c r="BG353" i="10"/>
  <c r="BG352" i="10"/>
  <c r="BG351" i="10"/>
  <c r="BG350" i="10"/>
  <c r="BG349" i="10"/>
  <c r="BG348" i="10"/>
  <c r="BG347" i="10"/>
  <c r="BG346" i="10"/>
  <c r="BG345" i="10"/>
  <c r="BG344" i="10"/>
  <c r="BG343" i="10"/>
  <c r="BG342" i="10"/>
  <c r="BG341" i="10"/>
  <c r="BG340" i="10"/>
  <c r="BG339" i="10"/>
  <c r="BG338" i="10"/>
  <c r="BG337" i="10"/>
  <c r="BG336" i="10"/>
  <c r="BG335" i="10"/>
  <c r="BG334" i="10"/>
  <c r="BG333" i="10"/>
  <c r="BG332" i="10"/>
  <c r="BG331" i="10"/>
  <c r="BG330" i="10"/>
  <c r="BG329" i="10"/>
  <c r="BG328" i="10"/>
  <c r="BG327" i="10"/>
  <c r="BG326" i="10"/>
  <c r="BG325" i="10"/>
  <c r="BG324" i="10"/>
  <c r="BG323" i="10"/>
  <c r="BG322" i="10"/>
  <c r="BG321" i="10"/>
  <c r="BG320" i="10"/>
  <c r="BG319" i="10"/>
  <c r="BG318" i="10"/>
  <c r="BG317" i="10"/>
  <c r="BG316" i="10"/>
  <c r="BG315" i="10"/>
  <c r="BG314" i="10"/>
  <c r="BG313" i="10"/>
  <c r="BG312" i="10"/>
  <c r="BG311" i="10"/>
  <c r="BG309" i="10"/>
  <c r="BG308" i="10"/>
  <c r="BG301" i="10"/>
  <c r="BG300" i="10"/>
  <c r="BG297" i="10"/>
  <c r="BG296" i="10"/>
  <c r="BG293" i="10"/>
  <c r="BG281" i="10"/>
  <c r="BG279" i="10"/>
  <c r="BG277" i="10"/>
  <c r="BG262" i="10"/>
  <c r="BG238" i="10"/>
  <c r="BG235" i="10"/>
  <c r="BG232" i="10"/>
  <c r="BG230" i="10"/>
  <c r="BG229" i="10"/>
  <c r="BG228" i="10"/>
  <c r="BG223" i="10"/>
  <c r="BG221" i="10"/>
  <c r="BG208" i="10"/>
  <c r="BG201" i="10"/>
  <c r="BG200" i="10"/>
  <c r="BG192" i="10"/>
  <c r="BG159" i="10"/>
  <c r="BG158" i="10"/>
  <c r="BG155" i="10"/>
  <c r="BG154" i="10"/>
  <c r="BG153" i="10"/>
  <c r="BG151" i="10"/>
  <c r="BG150" i="10"/>
  <c r="BG146" i="10"/>
  <c r="BG145" i="10"/>
  <c r="BG135" i="10"/>
  <c r="BG134" i="10"/>
  <c r="BG113" i="10"/>
  <c r="BG112" i="10"/>
  <c r="BG111" i="10"/>
  <c r="BG104" i="10"/>
  <c r="BG96" i="10"/>
  <c r="BG95" i="10"/>
  <c r="BG93" i="10"/>
  <c r="BG92" i="10"/>
  <c r="BG91" i="10"/>
  <c r="BG89" i="10"/>
  <c r="BG82" i="10"/>
  <c r="BG81" i="10"/>
  <c r="BG75" i="10"/>
  <c r="BG39" i="10"/>
  <c r="BG38" i="10"/>
  <c r="BG34" i="10"/>
  <c r="BG33" i="10"/>
  <c r="BG32" i="10"/>
  <c r="BG29" i="10"/>
  <c r="BG22" i="10"/>
  <c r="BC356" i="10"/>
  <c r="BC355" i="10"/>
  <c r="BC354" i="10"/>
  <c r="BC353" i="10"/>
  <c r="BC352" i="10"/>
  <c r="BC351" i="10"/>
  <c r="BC350" i="10"/>
  <c r="BC349" i="10"/>
  <c r="BC348" i="10"/>
  <c r="BC347" i="10"/>
  <c r="BC346" i="10"/>
  <c r="BC345" i="10"/>
  <c r="BC344" i="10"/>
  <c r="BC343" i="10"/>
  <c r="BC342" i="10"/>
  <c r="BC341" i="10"/>
  <c r="BC340" i="10"/>
  <c r="BC339" i="10"/>
  <c r="BC338" i="10"/>
  <c r="BC337" i="10"/>
  <c r="BC336" i="10"/>
  <c r="BC335" i="10"/>
  <c r="BC334" i="10"/>
  <c r="BC333" i="10"/>
  <c r="BC332" i="10"/>
  <c r="BC331" i="10"/>
  <c r="BC330" i="10"/>
  <c r="BC329" i="10"/>
  <c r="BC328" i="10"/>
  <c r="BC327" i="10"/>
  <c r="BC326" i="10"/>
  <c r="BC325" i="10"/>
  <c r="BC324" i="10"/>
  <c r="BC323" i="10"/>
  <c r="BC322" i="10"/>
  <c r="BC321" i="10"/>
  <c r="BC320" i="10"/>
  <c r="BC319" i="10"/>
  <c r="BC318" i="10"/>
  <c r="BC317" i="10"/>
  <c r="BC316" i="10"/>
  <c r="BC315" i="10"/>
  <c r="BC314" i="10"/>
  <c r="BC313" i="10"/>
  <c r="BC312" i="10"/>
  <c r="BC311" i="10"/>
  <c r="BC309" i="10"/>
  <c r="BC308" i="10"/>
  <c r="BC301" i="10"/>
  <c r="BC300" i="10"/>
  <c r="BC297" i="10"/>
  <c r="BC296" i="10"/>
  <c r="BC293" i="10"/>
  <c r="BC281" i="10"/>
  <c r="BC279" i="10"/>
  <c r="BC277" i="10"/>
  <c r="BC262" i="10"/>
  <c r="BC238" i="10"/>
  <c r="BC235" i="10"/>
  <c r="BC232" i="10"/>
  <c r="BC230" i="10"/>
  <c r="BC229" i="10"/>
  <c r="BC228" i="10"/>
  <c r="BC223" i="10"/>
  <c r="BC221" i="10"/>
  <c r="BC208" i="10"/>
  <c r="BC201" i="10"/>
  <c r="BC200" i="10"/>
  <c r="BC192" i="10"/>
  <c r="BC159" i="10"/>
  <c r="BC158" i="10"/>
  <c r="BC155" i="10"/>
  <c r="BC154" i="10"/>
  <c r="BC153" i="10"/>
  <c r="BC151" i="10"/>
  <c r="BC150" i="10"/>
  <c r="BC146" i="10"/>
  <c r="BC145" i="10"/>
  <c r="BC135" i="10"/>
  <c r="BC134" i="10"/>
  <c r="BC113" i="10"/>
  <c r="BC112" i="10"/>
  <c r="BC111" i="10"/>
  <c r="BC104" i="10"/>
  <c r="BC96" i="10"/>
  <c r="BC95" i="10"/>
  <c r="BC93" i="10"/>
  <c r="BC92" i="10"/>
  <c r="BC91" i="10"/>
  <c r="BC89" i="10"/>
  <c r="BC82" i="10"/>
  <c r="BC81" i="10"/>
  <c r="BC75" i="10"/>
  <c r="BC39" i="10"/>
  <c r="BC38" i="10"/>
  <c r="BC34" i="10"/>
  <c r="BC33" i="10"/>
  <c r="BC32" i="10"/>
  <c r="BC29" i="10"/>
  <c r="BC22" i="10"/>
  <c r="AY356" i="10"/>
  <c r="AY355" i="10"/>
  <c r="AY354" i="10"/>
  <c r="AY353" i="10"/>
  <c r="AY352" i="10"/>
  <c r="AY351" i="10"/>
  <c r="AY350" i="10"/>
  <c r="AY349" i="10"/>
  <c r="AY348" i="10"/>
  <c r="AY347" i="10"/>
  <c r="AY346" i="10"/>
  <c r="AY345" i="10"/>
  <c r="AY344" i="10"/>
  <c r="AY343" i="10"/>
  <c r="AY342" i="10"/>
  <c r="AY341" i="10"/>
  <c r="AY340" i="10"/>
  <c r="AY339" i="10"/>
  <c r="AY338" i="10"/>
  <c r="AY337" i="10"/>
  <c r="AY336" i="10"/>
  <c r="AY335" i="10"/>
  <c r="AY334" i="10"/>
  <c r="AY333" i="10"/>
  <c r="AY332" i="10"/>
  <c r="AY331" i="10"/>
  <c r="AY330" i="10"/>
  <c r="AY329" i="10"/>
  <c r="AY328" i="10"/>
  <c r="AY327" i="10"/>
  <c r="AY326" i="10"/>
  <c r="AY325" i="10"/>
  <c r="AY324" i="10"/>
  <c r="AY323" i="10"/>
  <c r="AY322" i="10"/>
  <c r="AY321" i="10"/>
  <c r="AY320" i="10"/>
  <c r="AY319" i="10"/>
  <c r="AY318" i="10"/>
  <c r="AY317" i="10"/>
  <c r="AY316" i="10"/>
  <c r="AY315" i="10"/>
  <c r="AY314" i="10"/>
  <c r="AY313" i="10"/>
  <c r="AY312" i="10"/>
  <c r="AY311" i="10"/>
  <c r="AY309" i="10"/>
  <c r="AY308" i="10"/>
  <c r="AY301" i="10"/>
  <c r="AY300" i="10"/>
  <c r="AY297" i="10"/>
  <c r="AY296" i="10"/>
  <c r="AY293" i="10"/>
  <c r="AY281" i="10"/>
  <c r="AY279" i="10"/>
  <c r="AY277" i="10"/>
  <c r="AY262" i="10"/>
  <c r="AY238" i="10"/>
  <c r="AY235" i="10"/>
  <c r="AY232" i="10"/>
  <c r="AY230" i="10"/>
  <c r="AY229" i="10"/>
  <c r="AY228" i="10"/>
  <c r="AY223" i="10"/>
  <c r="AY221" i="10"/>
  <c r="AY208" i="10"/>
  <c r="AY201" i="10"/>
  <c r="AY200" i="10"/>
  <c r="AY192" i="10"/>
  <c r="AY159" i="10"/>
  <c r="AY158" i="10"/>
  <c r="AY155" i="10"/>
  <c r="AY154" i="10"/>
  <c r="AY153" i="10"/>
  <c r="AY151" i="10"/>
  <c r="AY150" i="10"/>
  <c r="AY146" i="10"/>
  <c r="AY145" i="10"/>
  <c r="AY135" i="10"/>
  <c r="AY134" i="10"/>
  <c r="AY113" i="10"/>
  <c r="AY112" i="10"/>
  <c r="AY111" i="10"/>
  <c r="AY104" i="10"/>
  <c r="AY96" i="10"/>
  <c r="AY95" i="10"/>
  <c r="AY93" i="10"/>
  <c r="AY92" i="10"/>
  <c r="AY91" i="10"/>
  <c r="AY89" i="10"/>
  <c r="AY82" i="10"/>
  <c r="AY81" i="10"/>
  <c r="AY75" i="10"/>
  <c r="AY39" i="10"/>
  <c r="AY38" i="10"/>
  <c r="AY34" i="10"/>
  <c r="AY33" i="10"/>
  <c r="AY32" i="10"/>
  <c r="AY29" i="10"/>
  <c r="AU356" i="10"/>
  <c r="AU355" i="10"/>
  <c r="AU354" i="10"/>
  <c r="AU353" i="10"/>
  <c r="AU352" i="10"/>
  <c r="AU351" i="10"/>
  <c r="AU350" i="10"/>
  <c r="AU349" i="10"/>
  <c r="AU348" i="10"/>
  <c r="AU347" i="10"/>
  <c r="AU346" i="10"/>
  <c r="AU345" i="10"/>
  <c r="AU344" i="10"/>
  <c r="AU343" i="10"/>
  <c r="AU342" i="10"/>
  <c r="AU341" i="10"/>
  <c r="AU340" i="10"/>
  <c r="AU339" i="10"/>
  <c r="AU338" i="10"/>
  <c r="AU337" i="10"/>
  <c r="AU336" i="10"/>
  <c r="AU335" i="10"/>
  <c r="AU334" i="10"/>
  <c r="AU333" i="10"/>
  <c r="AU332" i="10"/>
  <c r="AU331" i="10"/>
  <c r="AU330" i="10"/>
  <c r="AU329" i="10"/>
  <c r="AU328" i="10"/>
  <c r="AU327" i="10"/>
  <c r="AU326" i="10"/>
  <c r="AU325" i="10"/>
  <c r="AU324" i="10"/>
  <c r="AU323" i="10"/>
  <c r="AU322" i="10"/>
  <c r="AU321" i="10"/>
  <c r="AU320" i="10"/>
  <c r="AU319" i="10"/>
  <c r="AU318" i="10"/>
  <c r="AU317" i="10"/>
  <c r="AU316" i="10"/>
  <c r="AU315" i="10"/>
  <c r="AU314" i="10"/>
  <c r="AU313" i="10"/>
  <c r="AU312" i="10"/>
  <c r="AU311" i="10"/>
  <c r="AU309" i="10"/>
  <c r="AU308" i="10"/>
  <c r="AU301" i="10"/>
  <c r="AU300" i="10"/>
  <c r="AU297" i="10"/>
  <c r="AU296" i="10"/>
  <c r="AU293" i="10"/>
  <c r="AU281" i="10"/>
  <c r="AU279" i="10"/>
  <c r="AU277" i="10"/>
  <c r="AU262" i="10"/>
  <c r="AU238" i="10"/>
  <c r="AU235" i="10"/>
  <c r="AU232" i="10"/>
  <c r="AU230" i="10"/>
  <c r="AU229" i="10"/>
  <c r="AU228" i="10"/>
  <c r="AU223" i="10"/>
  <c r="AU221" i="10"/>
  <c r="AU208" i="10"/>
  <c r="AU201" i="10"/>
  <c r="AU200" i="10"/>
  <c r="AU192" i="10"/>
  <c r="AU159" i="10"/>
  <c r="AU158" i="10"/>
  <c r="AU155" i="10"/>
  <c r="AU154" i="10"/>
  <c r="AU153" i="10"/>
  <c r="AU151" i="10"/>
  <c r="AU150" i="10"/>
  <c r="AU146" i="10"/>
  <c r="AU145" i="10"/>
  <c r="AU135" i="10"/>
  <c r="AU134" i="10"/>
  <c r="AU113" i="10"/>
  <c r="AU112" i="10"/>
  <c r="AU111" i="10"/>
  <c r="AU104" i="10"/>
  <c r="AU96" i="10"/>
  <c r="AU95" i="10"/>
  <c r="AU93" i="10"/>
  <c r="AU92" i="10"/>
  <c r="AU91" i="10"/>
  <c r="AU89" i="10"/>
  <c r="AU82" i="10"/>
  <c r="AU81" i="10"/>
  <c r="AU75" i="10"/>
  <c r="AU39" i="10"/>
  <c r="AU38" i="10"/>
  <c r="AU34" i="10"/>
  <c r="AU33" i="10"/>
  <c r="AU32" i="10"/>
  <c r="AU29" i="10"/>
  <c r="AY22" i="10"/>
  <c r="AU22" i="10"/>
  <c r="AQ356" i="10"/>
  <c r="AQ355" i="10"/>
  <c r="AQ354" i="10"/>
  <c r="AQ353" i="10"/>
  <c r="AQ352" i="10"/>
  <c r="AQ351" i="10"/>
  <c r="AQ350" i="10"/>
  <c r="AQ349" i="10"/>
  <c r="AQ348" i="10"/>
  <c r="AQ347" i="10"/>
  <c r="AQ346" i="10"/>
  <c r="AQ345" i="10"/>
  <c r="AQ344" i="10"/>
  <c r="AQ343" i="10"/>
  <c r="AQ342" i="10"/>
  <c r="AQ341" i="10"/>
  <c r="AQ340" i="10"/>
  <c r="AQ339" i="10"/>
  <c r="AQ338" i="10"/>
  <c r="AQ337" i="10"/>
  <c r="AQ336" i="10"/>
  <c r="AQ335" i="10"/>
  <c r="AQ334" i="10"/>
  <c r="AQ333" i="10"/>
  <c r="AQ332" i="10"/>
  <c r="AQ331" i="10"/>
  <c r="AQ330" i="10"/>
  <c r="AQ329" i="10"/>
  <c r="AQ328" i="10"/>
  <c r="AQ327" i="10"/>
  <c r="AQ326" i="10"/>
  <c r="AQ325" i="10"/>
  <c r="AQ324" i="10"/>
  <c r="AQ323" i="10"/>
  <c r="AQ322" i="10"/>
  <c r="AQ321" i="10"/>
  <c r="AQ320" i="10"/>
  <c r="AQ319" i="10"/>
  <c r="AQ318" i="10"/>
  <c r="AQ317" i="10"/>
  <c r="AQ316" i="10"/>
  <c r="AQ315" i="10"/>
  <c r="AQ314" i="10"/>
  <c r="AQ313" i="10"/>
  <c r="AQ312" i="10"/>
  <c r="AQ311" i="10"/>
  <c r="AQ309" i="10"/>
  <c r="AQ308" i="10"/>
  <c r="AQ301" i="10"/>
  <c r="AQ300" i="10"/>
  <c r="AQ297" i="10"/>
  <c r="AQ296" i="10"/>
  <c r="AQ293" i="10"/>
  <c r="AQ281" i="10"/>
  <c r="AQ279" i="10"/>
  <c r="AQ277" i="10"/>
  <c r="AQ262" i="10"/>
  <c r="AQ238" i="10"/>
  <c r="AQ235" i="10"/>
  <c r="AQ232" i="10"/>
  <c r="AQ230" i="10"/>
  <c r="AQ229" i="10"/>
  <c r="AQ228" i="10"/>
  <c r="AQ223" i="10"/>
  <c r="AQ221" i="10"/>
  <c r="AQ208" i="10"/>
  <c r="AQ201" i="10"/>
  <c r="AQ200" i="10"/>
  <c r="AQ192" i="10"/>
  <c r="AQ159" i="10"/>
  <c r="AQ158" i="10"/>
  <c r="AQ155" i="10"/>
  <c r="AQ154" i="10"/>
  <c r="AQ153" i="10"/>
  <c r="AQ151" i="10"/>
  <c r="AQ150" i="10"/>
  <c r="AQ146" i="10"/>
  <c r="AQ145" i="10"/>
  <c r="AQ135" i="10"/>
  <c r="AQ134" i="10"/>
  <c r="AQ113" i="10"/>
  <c r="AQ112" i="10"/>
  <c r="AQ111" i="10"/>
  <c r="AQ104" i="10"/>
  <c r="AQ96" i="10"/>
  <c r="AQ95" i="10"/>
  <c r="AQ93" i="10"/>
  <c r="AQ92" i="10"/>
  <c r="AQ91" i="10"/>
  <c r="AQ89" i="10"/>
  <c r="AQ82" i="10"/>
  <c r="AQ81" i="10"/>
  <c r="AQ75" i="10"/>
  <c r="AQ39" i="10"/>
  <c r="AQ38" i="10"/>
  <c r="AQ34" i="10"/>
  <c r="AQ33" i="10"/>
  <c r="AQ32" i="10"/>
  <c r="AQ29" i="10"/>
  <c r="CE283" i="10"/>
  <c r="CE276" i="10"/>
  <c r="CE258" i="10"/>
  <c r="CE251" i="10"/>
  <c r="CE250" i="10"/>
  <c r="CE248" i="10"/>
  <c r="CE246" i="10"/>
  <c r="CE242" i="10"/>
  <c r="CE214" i="10"/>
  <c r="CE211" i="10"/>
  <c r="CE198" i="10"/>
  <c r="CE191" i="10"/>
  <c r="CE68" i="10"/>
  <c r="CE66" i="10"/>
  <c r="CE61" i="10"/>
  <c r="CE49" i="10"/>
  <c r="CE21" i="10"/>
  <c r="CA283" i="10"/>
  <c r="CA276" i="10"/>
  <c r="CA258" i="10"/>
  <c r="CA251" i="10"/>
  <c r="CA250" i="10"/>
  <c r="CA248" i="10"/>
  <c r="CA246" i="10"/>
  <c r="CA242" i="10"/>
  <c r="CA214" i="10"/>
  <c r="CA211" i="10"/>
  <c r="CA198" i="10"/>
  <c r="CA191" i="10"/>
  <c r="CA68" i="10"/>
  <c r="CA66" i="10"/>
  <c r="CA61" i="10"/>
  <c r="CA49" i="10"/>
  <c r="CA21" i="10"/>
  <c r="BW283" i="10"/>
  <c r="BW276" i="10"/>
  <c r="BW258" i="10"/>
  <c r="BW251" i="10"/>
  <c r="BW250" i="10"/>
  <c r="BW248" i="10"/>
  <c r="BW246" i="10"/>
  <c r="BW242" i="10"/>
  <c r="BW214" i="10"/>
  <c r="BW211" i="10"/>
  <c r="BW198" i="10"/>
  <c r="BW191" i="10"/>
  <c r="BW68" i="10"/>
  <c r="BW66" i="10"/>
  <c r="BW61" i="10"/>
  <c r="BW49" i="10"/>
  <c r="BW21" i="10"/>
  <c r="BS283" i="10"/>
  <c r="BS276" i="10"/>
  <c r="BS258" i="10"/>
  <c r="BS251" i="10"/>
  <c r="BS250" i="10"/>
  <c r="BS248" i="10"/>
  <c r="BS246" i="10"/>
  <c r="BS242" i="10"/>
  <c r="BS214" i="10"/>
  <c r="BS211" i="10"/>
  <c r="BS198" i="10"/>
  <c r="BS191" i="10"/>
  <c r="BS68" i="10"/>
  <c r="BS66" i="10"/>
  <c r="BS61" i="10"/>
  <c r="BS49" i="10"/>
  <c r="BS21" i="10"/>
  <c r="BO283" i="10"/>
  <c r="BO276" i="10"/>
  <c r="BO258" i="10"/>
  <c r="BO251" i="10"/>
  <c r="BO250" i="10"/>
  <c r="BO248" i="10"/>
  <c r="BO246" i="10"/>
  <c r="BO242" i="10"/>
  <c r="BO214" i="10"/>
  <c r="BO211" i="10"/>
  <c r="BO198" i="10"/>
  <c r="BO191" i="10"/>
  <c r="BO68" i="10"/>
  <c r="BO66" i="10"/>
  <c r="BO61" i="10"/>
  <c r="BO49" i="10"/>
  <c r="BO21" i="10"/>
  <c r="BK283" i="10"/>
  <c r="BK276" i="10"/>
  <c r="BK258" i="10"/>
  <c r="BK251" i="10"/>
  <c r="BK250" i="10"/>
  <c r="BK248" i="10"/>
  <c r="BK246" i="10"/>
  <c r="BK242" i="10"/>
  <c r="BK214" i="10"/>
  <c r="BK211" i="10"/>
  <c r="BK198" i="10"/>
  <c r="BK191" i="10"/>
  <c r="BK68" i="10"/>
  <c r="BK66" i="10"/>
  <c r="BK61" i="10"/>
  <c r="BK49" i="10"/>
  <c r="BK21" i="10"/>
  <c r="BG283" i="10"/>
  <c r="BG276" i="10"/>
  <c r="BG258" i="10"/>
  <c r="BG251" i="10"/>
  <c r="BG250" i="10"/>
  <c r="BG248" i="10"/>
  <c r="BG246" i="10"/>
  <c r="BG242" i="10"/>
  <c r="BG214" i="10"/>
  <c r="BG211" i="10"/>
  <c r="BG198" i="10"/>
  <c r="BG191" i="10"/>
  <c r="BG68" i="10"/>
  <c r="BG66" i="10"/>
  <c r="BG61" i="10"/>
  <c r="BG49" i="10"/>
  <c r="BG21" i="10"/>
  <c r="BC283" i="10"/>
  <c r="BC276" i="10"/>
  <c r="BC258" i="10"/>
  <c r="BC251" i="10"/>
  <c r="BC250" i="10"/>
  <c r="BC248" i="10"/>
  <c r="BC246" i="10"/>
  <c r="BC242" i="10"/>
  <c r="BC214" i="10"/>
  <c r="BC211" i="10"/>
  <c r="BC198" i="10"/>
  <c r="BC191" i="10"/>
  <c r="BC68" i="10"/>
  <c r="BC66" i="10"/>
  <c r="BC61" i="10"/>
  <c r="BC49" i="10"/>
  <c r="BC21" i="10"/>
  <c r="AY283" i="10"/>
  <c r="AY276" i="10"/>
  <c r="AY258" i="10"/>
  <c r="AY251" i="10"/>
  <c r="AY250" i="10"/>
  <c r="AY248" i="10"/>
  <c r="AY246" i="10"/>
  <c r="AY242" i="10"/>
  <c r="AY214" i="10"/>
  <c r="AY211" i="10"/>
  <c r="AY198" i="10"/>
  <c r="AY191" i="10"/>
  <c r="AY68" i="10"/>
  <c r="AY66" i="10"/>
  <c r="AY61" i="10"/>
  <c r="AY49" i="10"/>
  <c r="AY21" i="10"/>
  <c r="AU283" i="10"/>
  <c r="AU276" i="10"/>
  <c r="AU258" i="10"/>
  <c r="AU251" i="10"/>
  <c r="AU250" i="10"/>
  <c r="AU248" i="10"/>
  <c r="AU246" i="10"/>
  <c r="AU242" i="10"/>
  <c r="AU214" i="10"/>
  <c r="AU211" i="10"/>
  <c r="AU198" i="10"/>
  <c r="AU191" i="10"/>
  <c r="AU68" i="10"/>
  <c r="AU66" i="10"/>
  <c r="AU61" i="10"/>
  <c r="AU49" i="10"/>
  <c r="AU21" i="10"/>
  <c r="AQ283" i="10"/>
  <c r="AQ276" i="10"/>
  <c r="AQ258" i="10"/>
  <c r="AQ251" i="10"/>
  <c r="AQ250" i="10"/>
  <c r="AQ248" i="10"/>
  <c r="AQ246" i="10"/>
  <c r="AQ242" i="10"/>
  <c r="AQ214" i="10"/>
  <c r="AQ211" i="10"/>
  <c r="AQ198" i="10"/>
  <c r="AQ191" i="10"/>
  <c r="AQ68" i="10"/>
  <c r="AQ66" i="10"/>
  <c r="AQ61" i="10"/>
  <c r="AQ49" i="10"/>
  <c r="AQ21" i="10"/>
  <c r="CA268" i="10"/>
  <c r="CA263" i="10"/>
  <c r="CA259" i="10"/>
  <c r="CA255" i="10"/>
  <c r="CA241" i="10"/>
  <c r="CA233" i="10"/>
  <c r="CA231" i="10"/>
  <c r="CA217" i="10"/>
  <c r="CA216" i="10"/>
  <c r="CA174" i="10"/>
  <c r="CA110" i="10"/>
  <c r="CA88" i="10"/>
  <c r="CA80" i="10"/>
  <c r="CA74" i="10"/>
  <c r="CA71" i="10"/>
  <c r="CA70" i="10"/>
  <c r="CA65" i="10"/>
  <c r="CA58" i="10"/>
  <c r="CA31" i="10"/>
  <c r="CA20" i="10"/>
  <c r="BW268" i="10"/>
  <c r="BW263" i="10"/>
  <c r="BW259" i="10"/>
  <c r="BW255" i="10"/>
  <c r="BW241" i="10"/>
  <c r="BW233" i="10"/>
  <c r="BW231" i="10"/>
  <c r="BW217" i="10"/>
  <c r="BW216" i="10"/>
  <c r="BW174" i="10"/>
  <c r="BW110" i="10"/>
  <c r="BW88" i="10"/>
  <c r="BW80" i="10"/>
  <c r="BW74" i="10"/>
  <c r="BW71" i="10"/>
  <c r="BW70" i="10"/>
  <c r="BW65" i="10"/>
  <c r="BW58" i="10"/>
  <c r="BW31" i="10"/>
  <c r="BW20" i="10"/>
  <c r="BS268" i="10"/>
  <c r="BS263" i="10"/>
  <c r="BS259" i="10"/>
  <c r="BS255" i="10"/>
  <c r="BS241" i="10"/>
  <c r="BS233" i="10"/>
  <c r="BS231" i="10"/>
  <c r="BS217" i="10"/>
  <c r="BS216" i="10"/>
  <c r="BS174" i="10"/>
  <c r="BS110" i="10"/>
  <c r="BS88" i="10"/>
  <c r="BS80" i="10"/>
  <c r="BS74" i="10"/>
  <c r="BS71" i="10"/>
  <c r="BS70" i="10"/>
  <c r="BS65" i="10"/>
  <c r="BS58" i="10"/>
  <c r="BS31" i="10"/>
  <c r="BS20" i="10"/>
  <c r="BO268" i="10"/>
  <c r="BO263" i="10"/>
  <c r="BO259" i="10"/>
  <c r="BO255" i="10"/>
  <c r="BO241" i="10"/>
  <c r="BO233" i="10"/>
  <c r="BO231" i="10"/>
  <c r="BO217" i="10"/>
  <c r="BO216" i="10"/>
  <c r="BO174" i="10"/>
  <c r="BO110" i="10"/>
  <c r="BO88" i="10"/>
  <c r="BO80" i="10"/>
  <c r="BO74" i="10"/>
  <c r="BO71" i="10"/>
  <c r="BO70" i="10"/>
  <c r="BO65" i="10"/>
  <c r="BO58" i="10"/>
  <c r="BO31" i="10"/>
  <c r="BO20" i="10"/>
  <c r="BD31" i="10"/>
  <c r="BK268" i="10"/>
  <c r="BK263" i="10"/>
  <c r="BK259" i="10"/>
  <c r="BK255" i="10"/>
  <c r="BK241" i="10"/>
  <c r="BK233" i="10"/>
  <c r="BK231" i="10"/>
  <c r="BK217" i="10"/>
  <c r="BK216" i="10"/>
  <c r="BK174" i="10"/>
  <c r="BK110" i="10"/>
  <c r="BK88" i="10"/>
  <c r="BK80" i="10"/>
  <c r="BK74" i="10"/>
  <c r="BK71" i="10"/>
  <c r="BK70" i="10"/>
  <c r="BK65" i="10"/>
  <c r="BK58" i="10"/>
  <c r="BK31" i="10"/>
  <c r="BK20" i="10"/>
  <c r="BG268" i="10"/>
  <c r="BG263" i="10"/>
  <c r="BG259" i="10"/>
  <c r="BG255" i="10"/>
  <c r="BG241" i="10"/>
  <c r="BG233" i="10"/>
  <c r="BG231" i="10"/>
  <c r="BG217" i="10"/>
  <c r="BG216" i="10"/>
  <c r="BG174" i="10"/>
  <c r="BG110" i="10"/>
  <c r="BG88" i="10"/>
  <c r="BG80" i="10"/>
  <c r="BG74" i="10"/>
  <c r="BG71" i="10"/>
  <c r="BG70" i="10"/>
  <c r="BG65" i="10"/>
  <c r="BG58" i="10"/>
  <c r="BG31" i="10"/>
  <c r="BG20" i="10"/>
  <c r="BC268" i="10"/>
  <c r="BC263" i="10"/>
  <c r="BC259" i="10"/>
  <c r="BC255" i="10"/>
  <c r="BC241" i="10"/>
  <c r="BC233" i="10"/>
  <c r="BC231" i="10"/>
  <c r="BC217" i="10"/>
  <c r="BC216" i="10"/>
  <c r="BC174" i="10"/>
  <c r="BC110" i="10"/>
  <c r="BC88" i="10"/>
  <c r="BC80" i="10"/>
  <c r="BC74" i="10"/>
  <c r="BC71" i="10"/>
  <c r="BC70" i="10"/>
  <c r="BC65" i="10"/>
  <c r="BC58" i="10"/>
  <c r="BC31" i="10"/>
  <c r="BC20" i="10"/>
  <c r="AY268" i="10"/>
  <c r="AY263" i="10"/>
  <c r="AY259" i="10"/>
  <c r="AY255" i="10"/>
  <c r="AY241" i="10"/>
  <c r="AY233" i="10"/>
  <c r="AY231" i="10"/>
  <c r="AY217" i="10"/>
  <c r="AY216" i="10"/>
  <c r="AY174" i="10"/>
  <c r="AY110" i="10"/>
  <c r="AY88" i="10"/>
  <c r="AY80" i="10"/>
  <c r="AY74" i="10"/>
  <c r="AY71" i="10"/>
  <c r="AY70" i="10"/>
  <c r="AY65" i="10"/>
  <c r="AY58" i="10"/>
  <c r="AY31" i="10"/>
  <c r="AY20" i="10"/>
  <c r="AU268" i="10"/>
  <c r="AU263" i="10"/>
  <c r="AU259" i="10"/>
  <c r="AU255" i="10"/>
  <c r="AU241" i="10"/>
  <c r="AU233" i="10"/>
  <c r="AU231" i="10"/>
  <c r="AU217" i="10"/>
  <c r="AU216" i="10"/>
  <c r="AU174" i="10"/>
  <c r="AU110" i="10"/>
  <c r="AU88" i="10"/>
  <c r="AU80" i="10"/>
  <c r="AU74" i="10"/>
  <c r="AU71" i="10"/>
  <c r="AU70" i="10"/>
  <c r="AU65" i="10"/>
  <c r="AU58" i="10"/>
  <c r="AU31" i="10"/>
  <c r="AU20" i="10"/>
  <c r="AQ268" i="10"/>
  <c r="AQ263" i="10"/>
  <c r="AQ259" i="10"/>
  <c r="AQ255" i="10"/>
  <c r="AQ241" i="10"/>
  <c r="AQ233" i="10"/>
  <c r="AQ231" i="10"/>
  <c r="AQ217" i="10"/>
  <c r="AQ216" i="10"/>
  <c r="AQ174" i="10"/>
  <c r="AQ110" i="10"/>
  <c r="AQ88" i="10"/>
  <c r="AQ80" i="10"/>
  <c r="AQ74" i="10"/>
  <c r="AQ71" i="10"/>
  <c r="AQ70" i="10"/>
  <c r="AQ65" i="10"/>
  <c r="AQ58" i="10"/>
  <c r="AQ31" i="10"/>
  <c r="AQ20" i="10"/>
  <c r="BW282" i="10"/>
  <c r="BW280" i="10"/>
  <c r="BW267" i="10"/>
  <c r="BW265" i="10"/>
  <c r="BW244" i="10"/>
  <c r="BW226" i="10"/>
  <c r="BW220" i="10"/>
  <c r="BW207" i="10"/>
  <c r="BW196" i="10"/>
  <c r="BW186" i="10"/>
  <c r="BW175" i="10"/>
  <c r="BW128" i="10"/>
  <c r="BW124" i="10"/>
  <c r="BW64" i="10"/>
  <c r="BW60" i="10"/>
  <c r="BW57" i="10"/>
  <c r="BW47" i="10"/>
  <c r="BW43" i="10"/>
  <c r="BW30" i="10"/>
  <c r="BW18" i="10"/>
  <c r="BS282" i="10"/>
  <c r="BS280" i="10"/>
  <c r="BS267" i="10"/>
  <c r="BS265" i="10"/>
  <c r="BS244" i="10"/>
  <c r="BS226" i="10"/>
  <c r="BS220" i="10"/>
  <c r="BS207" i="10"/>
  <c r="BS196" i="10"/>
  <c r="BS186" i="10"/>
  <c r="BS175" i="10"/>
  <c r="BS128" i="10"/>
  <c r="BS124" i="10"/>
  <c r="BS64" i="10"/>
  <c r="BS60" i="10"/>
  <c r="BS57" i="10"/>
  <c r="BS47" i="10"/>
  <c r="BS43" i="10"/>
  <c r="BS30" i="10"/>
  <c r="BS18" i="10"/>
  <c r="BO282" i="10"/>
  <c r="BO280" i="10"/>
  <c r="BO267" i="10"/>
  <c r="BO265" i="10"/>
  <c r="BO244" i="10"/>
  <c r="BO226" i="10"/>
  <c r="BO220" i="10"/>
  <c r="BO207" i="10"/>
  <c r="BO196" i="10"/>
  <c r="BO186" i="10"/>
  <c r="BO175" i="10"/>
  <c r="BO128" i="10"/>
  <c r="BO124" i="10"/>
  <c r="BO64" i="10"/>
  <c r="BO60" i="10"/>
  <c r="BO57" i="10"/>
  <c r="BO47" i="10"/>
  <c r="BO43" i="10"/>
  <c r="BO30" i="10"/>
  <c r="BO18" i="10"/>
  <c r="BK282" i="10"/>
  <c r="BK280" i="10"/>
  <c r="BK267" i="10"/>
  <c r="BK265" i="10"/>
  <c r="BK244" i="10"/>
  <c r="BK226" i="10"/>
  <c r="BK220" i="10"/>
  <c r="BK207" i="10"/>
  <c r="BK196" i="10"/>
  <c r="BK186" i="10"/>
  <c r="BK175" i="10"/>
  <c r="BK128" i="10"/>
  <c r="BK124" i="10"/>
  <c r="BK64" i="10"/>
  <c r="BK60" i="10"/>
  <c r="BK57" i="10"/>
  <c r="BK47" i="10"/>
  <c r="BK43" i="10"/>
  <c r="BK30" i="10"/>
  <c r="BK18" i="10"/>
  <c r="BG282" i="10"/>
  <c r="BG280" i="10"/>
  <c r="BG267" i="10"/>
  <c r="BG265" i="10"/>
  <c r="BG244" i="10"/>
  <c r="BG226" i="10"/>
  <c r="BG220" i="10"/>
  <c r="BG207" i="10"/>
  <c r="BG196" i="10"/>
  <c r="BG186" i="10"/>
  <c r="BG175" i="10"/>
  <c r="BG128" i="10"/>
  <c r="BG124" i="10"/>
  <c r="BG64" i="10"/>
  <c r="BG60" i="10"/>
  <c r="BG57" i="10"/>
  <c r="BG47" i="10"/>
  <c r="BG43" i="10"/>
  <c r="BG30" i="10"/>
  <c r="BG18" i="10"/>
  <c r="BC282" i="10"/>
  <c r="BC280" i="10"/>
  <c r="BC267" i="10"/>
  <c r="BC265" i="10"/>
  <c r="BC244" i="10"/>
  <c r="BC226" i="10"/>
  <c r="BC220" i="10"/>
  <c r="BC207" i="10"/>
  <c r="BC196" i="10"/>
  <c r="BC186" i="10"/>
  <c r="BC175" i="10"/>
  <c r="BC128" i="10"/>
  <c r="BC124" i="10"/>
  <c r="BC64" i="10"/>
  <c r="BC60" i="10"/>
  <c r="BC57" i="10"/>
  <c r="BC47" i="10"/>
  <c r="BC43" i="10"/>
  <c r="BC30" i="10"/>
  <c r="BC18" i="10"/>
  <c r="AY282" i="10"/>
  <c r="AY280" i="10"/>
  <c r="AY267" i="10"/>
  <c r="AY265" i="10"/>
  <c r="AY244" i="10"/>
  <c r="AY226" i="10"/>
  <c r="AY220" i="10"/>
  <c r="AY207" i="10"/>
  <c r="AY196" i="10"/>
  <c r="AY186" i="10"/>
  <c r="AY175" i="10"/>
  <c r="AY128" i="10"/>
  <c r="AY124" i="10"/>
  <c r="AY64" i="10"/>
  <c r="AY60" i="10"/>
  <c r="AY57" i="10"/>
  <c r="AY47" i="10"/>
  <c r="AY43" i="10"/>
  <c r="AY30" i="10"/>
  <c r="AY18" i="10"/>
  <c r="AU282" i="10"/>
  <c r="AU280" i="10"/>
  <c r="AU267" i="10"/>
  <c r="AU265" i="10"/>
  <c r="AU244" i="10"/>
  <c r="AU226" i="10"/>
  <c r="AU220" i="10"/>
  <c r="AU207" i="10"/>
  <c r="AU196" i="10"/>
  <c r="AU186" i="10"/>
  <c r="AU175" i="10"/>
  <c r="AU128" i="10"/>
  <c r="AU124" i="10"/>
  <c r="AU64" i="10"/>
  <c r="AU60" i="10"/>
  <c r="AU57" i="10"/>
  <c r="AU47" i="10"/>
  <c r="AU43" i="10"/>
  <c r="AU30" i="10"/>
  <c r="AU18" i="10"/>
  <c r="AQ282" i="10"/>
  <c r="AQ280" i="10"/>
  <c r="AQ267" i="10"/>
  <c r="AQ265" i="10"/>
  <c r="AQ244" i="10"/>
  <c r="AQ226" i="10"/>
  <c r="AQ220" i="10"/>
  <c r="AQ207" i="10"/>
  <c r="AQ196" i="10"/>
  <c r="AQ186" i="10"/>
  <c r="AQ175" i="10"/>
  <c r="AQ128" i="10"/>
  <c r="AQ124" i="10"/>
  <c r="AQ64" i="10"/>
  <c r="AQ60" i="10"/>
  <c r="AQ57" i="10"/>
  <c r="AQ47" i="10"/>
  <c r="AQ43" i="10"/>
  <c r="AQ30" i="10"/>
  <c r="AQ18" i="10"/>
  <c r="BS260" i="10"/>
  <c r="BS257" i="10"/>
  <c r="BS252" i="10"/>
  <c r="BS247" i="10"/>
  <c r="BS236" i="10"/>
  <c r="BS225" i="10"/>
  <c r="BS224" i="10"/>
  <c r="BS213" i="10"/>
  <c r="BS210" i="10"/>
  <c r="BS204" i="10"/>
  <c r="BS194" i="10"/>
  <c r="BS193" i="10"/>
  <c r="BS169" i="10"/>
  <c r="BS142" i="10"/>
  <c r="BS133" i="10"/>
  <c r="BS130" i="10"/>
  <c r="BS119" i="10"/>
  <c r="BS117" i="10"/>
  <c r="BS109" i="10"/>
  <c r="BS100" i="10"/>
  <c r="BS87" i="10"/>
  <c r="BS78" i="10"/>
  <c r="BS77" i="10"/>
  <c r="BS63" i="10"/>
  <c r="BS55" i="10"/>
  <c r="BS42" i="10"/>
  <c r="BS41" i="10"/>
  <c r="BO260" i="10"/>
  <c r="BO257" i="10"/>
  <c r="BO252" i="10"/>
  <c r="BO247" i="10"/>
  <c r="BO236" i="10"/>
  <c r="BO225" i="10"/>
  <c r="BO224" i="10"/>
  <c r="BO213" i="10"/>
  <c r="BO210" i="10"/>
  <c r="BO204" i="10"/>
  <c r="BO194" i="10"/>
  <c r="BO193" i="10"/>
  <c r="BO169" i="10"/>
  <c r="BO142" i="10"/>
  <c r="BO133" i="10"/>
  <c r="BO130" i="10"/>
  <c r="BO119" i="10"/>
  <c r="BO117" i="10"/>
  <c r="BO109" i="10"/>
  <c r="BO100" i="10"/>
  <c r="BO87" i="10"/>
  <c r="BO78" i="10"/>
  <c r="BO77" i="10"/>
  <c r="BO63" i="10"/>
  <c r="BO55" i="10"/>
  <c r="BO42" i="10"/>
  <c r="BO41" i="10"/>
  <c r="BK260" i="10"/>
  <c r="BK257" i="10"/>
  <c r="BK252" i="10"/>
  <c r="BK247" i="10"/>
  <c r="BK236" i="10"/>
  <c r="BK225" i="10"/>
  <c r="BK224" i="10"/>
  <c r="BK213" i="10"/>
  <c r="BK210" i="10"/>
  <c r="BK204" i="10"/>
  <c r="BK194" i="10"/>
  <c r="BK193" i="10"/>
  <c r="BK169" i="10"/>
  <c r="BK142" i="10"/>
  <c r="BK133" i="10"/>
  <c r="BK130" i="10"/>
  <c r="BK119" i="10"/>
  <c r="BK117" i="10"/>
  <c r="BK109" i="10"/>
  <c r="BK100" i="10"/>
  <c r="BK87" i="10"/>
  <c r="BK78" i="10"/>
  <c r="BK77" i="10"/>
  <c r="BK63" i="10"/>
  <c r="BK55" i="10"/>
  <c r="BK42" i="10"/>
  <c r="BK41" i="10"/>
  <c r="BG260" i="10"/>
  <c r="BG257" i="10"/>
  <c r="BG252" i="10"/>
  <c r="BG247" i="10"/>
  <c r="BG236" i="10"/>
  <c r="BG225" i="10"/>
  <c r="BG224" i="10"/>
  <c r="BG213" i="10"/>
  <c r="BG210" i="10"/>
  <c r="BG204" i="10"/>
  <c r="BG194" i="10"/>
  <c r="BG193" i="10"/>
  <c r="BG169" i="10"/>
  <c r="BG142" i="10"/>
  <c r="BG133" i="10"/>
  <c r="BG130" i="10"/>
  <c r="BG119" i="10"/>
  <c r="BG117" i="10"/>
  <c r="BG109" i="10"/>
  <c r="BG100" i="10"/>
  <c r="BG87" i="10"/>
  <c r="BG78" i="10"/>
  <c r="BG77" i="10"/>
  <c r="BG63" i="10"/>
  <c r="BG55" i="10"/>
  <c r="BG42" i="10"/>
  <c r="BG41" i="10"/>
  <c r="BC260" i="10"/>
  <c r="BC257" i="10"/>
  <c r="BC252" i="10"/>
  <c r="BC247" i="10"/>
  <c r="BC236" i="10"/>
  <c r="BC225" i="10"/>
  <c r="BC224" i="10"/>
  <c r="BC213" i="10"/>
  <c r="BC210" i="10"/>
  <c r="BC204" i="10"/>
  <c r="BC194" i="10"/>
  <c r="BC193" i="10"/>
  <c r="BC169" i="10"/>
  <c r="BC142" i="10"/>
  <c r="BC133" i="10"/>
  <c r="BC130" i="10"/>
  <c r="BC119" i="10"/>
  <c r="BC117" i="10"/>
  <c r="BC109" i="10"/>
  <c r="BC100" i="10"/>
  <c r="BC87" i="10"/>
  <c r="BC78" i="10"/>
  <c r="BC77" i="10"/>
  <c r="BC63" i="10"/>
  <c r="BC55" i="10"/>
  <c r="BC42" i="10"/>
  <c r="BC41" i="10"/>
  <c r="AY260" i="10"/>
  <c r="AY257" i="10"/>
  <c r="AY252" i="10"/>
  <c r="AY247" i="10"/>
  <c r="AY236" i="10"/>
  <c r="AY225" i="10"/>
  <c r="AY224" i="10"/>
  <c r="AY213" i="10"/>
  <c r="AY210" i="10"/>
  <c r="AY204" i="10"/>
  <c r="AY194" i="10"/>
  <c r="AY193" i="10"/>
  <c r="AY169" i="10"/>
  <c r="AY142" i="10"/>
  <c r="AY133" i="10"/>
  <c r="AY130" i="10"/>
  <c r="AY119" i="10"/>
  <c r="AY117" i="10"/>
  <c r="AY109" i="10"/>
  <c r="AY100" i="10"/>
  <c r="AY87" i="10"/>
  <c r="AY78" i="10"/>
  <c r="AY77" i="10"/>
  <c r="AY63" i="10"/>
  <c r="AY55" i="10"/>
  <c r="AY42" i="10"/>
  <c r="AY41" i="10"/>
  <c r="AU260" i="10"/>
  <c r="AU257" i="10"/>
  <c r="AU252" i="10"/>
  <c r="AU247" i="10"/>
  <c r="AU236" i="10"/>
  <c r="AU225" i="10"/>
  <c r="AU224" i="10"/>
  <c r="AU213" i="10"/>
  <c r="AU210" i="10"/>
  <c r="AU204" i="10"/>
  <c r="AU194" i="10"/>
  <c r="AU193" i="10"/>
  <c r="AU169" i="10"/>
  <c r="AU142" i="10"/>
  <c r="AU133" i="10"/>
  <c r="AU130" i="10"/>
  <c r="AU119" i="10"/>
  <c r="AU117" i="10"/>
  <c r="AU109" i="10"/>
  <c r="AU100" i="10"/>
  <c r="AU87" i="10"/>
  <c r="AU78" i="10"/>
  <c r="AU77" i="10"/>
  <c r="AU63" i="10"/>
  <c r="AU55" i="10"/>
  <c r="AU42" i="10"/>
  <c r="AU41" i="10"/>
  <c r="AQ260" i="10"/>
  <c r="AQ257" i="10"/>
  <c r="AQ252" i="10"/>
  <c r="AQ247" i="10"/>
  <c r="AQ236" i="10"/>
  <c r="AQ225" i="10"/>
  <c r="AQ224" i="10"/>
  <c r="AQ213" i="10"/>
  <c r="AQ210" i="10"/>
  <c r="AQ204" i="10"/>
  <c r="AQ194" i="10"/>
  <c r="AQ193" i="10"/>
  <c r="AQ169" i="10"/>
  <c r="AQ142" i="10"/>
  <c r="AQ133" i="10"/>
  <c r="AQ130" i="10"/>
  <c r="AQ119" i="10"/>
  <c r="AQ117" i="10"/>
  <c r="AQ109" i="10"/>
  <c r="AQ100" i="10"/>
  <c r="AQ87" i="10"/>
  <c r="AQ78" i="10"/>
  <c r="AQ77" i="10"/>
  <c r="AQ63" i="10"/>
  <c r="AQ55" i="10"/>
  <c r="AQ42" i="10"/>
  <c r="AQ41" i="10"/>
  <c r="BC271" i="10"/>
  <c r="BC266" i="10"/>
  <c r="BC264" i="10"/>
  <c r="BC254" i="10"/>
  <c r="BC249" i="10"/>
  <c r="BC240" i="10"/>
  <c r="BC203" i="10"/>
  <c r="BC183" i="10"/>
  <c r="BC173" i="10"/>
  <c r="BC168" i="10"/>
  <c r="BC149" i="10"/>
  <c r="BC141" i="10"/>
  <c r="BC121" i="10"/>
  <c r="BC108" i="10"/>
  <c r="BC94" i="10"/>
  <c r="BC73" i="10"/>
  <c r="BC59" i="10"/>
  <c r="BC53" i="10"/>
  <c r="BG271" i="10"/>
  <c r="BG266" i="10"/>
  <c r="BG264" i="10"/>
  <c r="BG254" i="10"/>
  <c r="BG249" i="10"/>
  <c r="BG240" i="10"/>
  <c r="BG203" i="10"/>
  <c r="BG183" i="10"/>
  <c r="BG173" i="10"/>
  <c r="BG168" i="10"/>
  <c r="BG149" i="10"/>
  <c r="BG141" i="10"/>
  <c r="BG121" i="10"/>
  <c r="BG108" i="10"/>
  <c r="BG94" i="10"/>
  <c r="BG73" i="10"/>
  <c r="BG59" i="10"/>
  <c r="BG53" i="10"/>
  <c r="BK271" i="10"/>
  <c r="BK266" i="10"/>
  <c r="BK264" i="10"/>
  <c r="BK254" i="10"/>
  <c r="BK249" i="10"/>
  <c r="BK240" i="10"/>
  <c r="BK203" i="10"/>
  <c r="BK183" i="10"/>
  <c r="BK173" i="10"/>
  <c r="BK168" i="10"/>
  <c r="BK149" i="10"/>
  <c r="BK141" i="10"/>
  <c r="BK121" i="10"/>
  <c r="BK108" i="10"/>
  <c r="BK94" i="10"/>
  <c r="BK73" i="10"/>
  <c r="BK59" i="10"/>
  <c r="BK53" i="10"/>
  <c r="BO271" i="10"/>
  <c r="BO266" i="10"/>
  <c r="BO264" i="10"/>
  <c r="BO254" i="10"/>
  <c r="BO249" i="10"/>
  <c r="BO240" i="10"/>
  <c r="BO203" i="10"/>
  <c r="BO183" i="10"/>
  <c r="BO173" i="10"/>
  <c r="BO168" i="10"/>
  <c r="BO149" i="10"/>
  <c r="BO141" i="10"/>
  <c r="BO121" i="10"/>
  <c r="BO108" i="10"/>
  <c r="BO94" i="10"/>
  <c r="BO73" i="10"/>
  <c r="BO59" i="10"/>
  <c r="BO53" i="10"/>
  <c r="BO51" i="10"/>
  <c r="BK51" i="10"/>
  <c r="BG51" i="10"/>
  <c r="BC51" i="10"/>
  <c r="AY271" i="10"/>
  <c r="AY266" i="10"/>
  <c r="AY264" i="10"/>
  <c r="AY254" i="10"/>
  <c r="AY249" i="10"/>
  <c r="AY240" i="10"/>
  <c r="AY203" i="10"/>
  <c r="AY183" i="10"/>
  <c r="AY173" i="10"/>
  <c r="AY168" i="10"/>
  <c r="AY149" i="10"/>
  <c r="AY141" i="10"/>
  <c r="AY121" i="10"/>
  <c r="AY108" i="10"/>
  <c r="AY94" i="10"/>
  <c r="AY73" i="10"/>
  <c r="AY59" i="10"/>
  <c r="AY53" i="10"/>
  <c r="AY51" i="10"/>
  <c r="AU271" i="10"/>
  <c r="AU266" i="10"/>
  <c r="AU264" i="10"/>
  <c r="AU254" i="10"/>
  <c r="AU249" i="10"/>
  <c r="AU240" i="10"/>
  <c r="AU203" i="10"/>
  <c r="AU183" i="10"/>
  <c r="AU173" i="10"/>
  <c r="AU168" i="10"/>
  <c r="AU149" i="10"/>
  <c r="AU141" i="10"/>
  <c r="AU121" i="10"/>
  <c r="AU108" i="10"/>
  <c r="AU94" i="10"/>
  <c r="AU73" i="10"/>
  <c r="AU59" i="10"/>
  <c r="AU53" i="10"/>
  <c r="AU51" i="10"/>
  <c r="AQ271" i="10"/>
  <c r="AQ266" i="10"/>
  <c r="AQ264" i="10"/>
  <c r="AQ254" i="10"/>
  <c r="AQ249" i="10"/>
  <c r="AQ240" i="10"/>
  <c r="AQ203" i="10"/>
  <c r="AQ183" i="10"/>
  <c r="AQ173" i="10"/>
  <c r="AQ168" i="10"/>
  <c r="AQ149" i="10"/>
  <c r="AQ141" i="10"/>
  <c r="AQ121" i="10"/>
  <c r="AQ108" i="10"/>
  <c r="AQ94" i="10"/>
  <c r="AQ73" i="10"/>
  <c r="AQ59" i="10"/>
  <c r="AQ53" i="10"/>
  <c r="AQ51" i="10"/>
  <c r="BK295" i="10"/>
  <c r="BK294" i="10"/>
  <c r="BK275" i="10"/>
  <c r="BK270" i="10"/>
  <c r="BK269" i="10"/>
  <c r="BK256" i="10"/>
  <c r="BK245" i="10"/>
  <c r="BK190" i="10"/>
  <c r="BK188" i="10"/>
  <c r="BK185" i="10"/>
  <c r="BK170" i="10"/>
  <c r="BK166" i="10"/>
  <c r="BK162" i="10"/>
  <c r="BK148" i="10"/>
  <c r="BK140" i="10"/>
  <c r="BK126" i="10"/>
  <c r="BK122" i="10"/>
  <c r="BK107" i="10"/>
  <c r="BK103" i="10"/>
  <c r="BK86" i="10"/>
  <c r="BK69" i="10"/>
  <c r="BK67" i="10"/>
  <c r="BK62" i="10"/>
  <c r="BK48" i="10"/>
  <c r="BK46" i="10"/>
  <c r="BK28" i="10"/>
  <c r="BK24" i="10"/>
  <c r="BG295" i="10"/>
  <c r="BG294" i="10"/>
  <c r="BG275" i="10"/>
  <c r="BG270" i="10"/>
  <c r="BG269" i="10"/>
  <c r="BG256" i="10"/>
  <c r="BG245" i="10"/>
  <c r="BG190" i="10"/>
  <c r="BG188" i="10"/>
  <c r="BG185" i="10"/>
  <c r="BG170" i="10"/>
  <c r="BG166" i="10"/>
  <c r="BG162" i="10"/>
  <c r="BG148" i="10"/>
  <c r="BG140" i="10"/>
  <c r="BG126" i="10"/>
  <c r="BG122" i="10"/>
  <c r="BG107" i="10"/>
  <c r="BG103" i="10"/>
  <c r="BG86" i="10"/>
  <c r="BG69" i="10"/>
  <c r="BG67" i="10"/>
  <c r="BG62" i="10"/>
  <c r="BG48" i="10"/>
  <c r="BG46" i="10"/>
  <c r="BG28" i="10"/>
  <c r="BG24" i="10"/>
  <c r="BC295" i="10"/>
  <c r="BC294" i="10"/>
  <c r="BC275" i="10"/>
  <c r="BC270" i="10"/>
  <c r="BC269" i="10"/>
  <c r="BC256" i="10"/>
  <c r="BC245" i="10"/>
  <c r="BC190" i="10"/>
  <c r="BC188" i="10"/>
  <c r="BC185" i="10"/>
  <c r="BC170" i="10"/>
  <c r="BC166" i="10"/>
  <c r="BC162" i="10"/>
  <c r="BC148" i="10"/>
  <c r="BC140" i="10"/>
  <c r="BC126" i="10"/>
  <c r="BC122" i="10"/>
  <c r="BC107" i="10"/>
  <c r="BC103" i="10"/>
  <c r="BC86" i="10"/>
  <c r="BC69" i="10"/>
  <c r="BC67" i="10"/>
  <c r="BC62" i="10"/>
  <c r="BC48" i="10"/>
  <c r="BC46" i="10"/>
  <c r="BC28" i="10"/>
  <c r="BC24" i="10"/>
  <c r="AY295" i="10"/>
  <c r="AY294" i="10"/>
  <c r="AY275" i="10"/>
  <c r="AY270" i="10"/>
  <c r="AY269" i="10"/>
  <c r="AY256" i="10"/>
  <c r="AY245" i="10"/>
  <c r="AY190" i="10"/>
  <c r="AY188" i="10"/>
  <c r="AY185" i="10"/>
  <c r="AY170" i="10"/>
  <c r="AY166" i="10"/>
  <c r="AY162" i="10"/>
  <c r="AY148" i="10"/>
  <c r="AY140" i="10"/>
  <c r="AY126" i="10"/>
  <c r="AY122" i="10"/>
  <c r="AY107" i="10"/>
  <c r="AY103" i="10"/>
  <c r="AY86" i="10"/>
  <c r="AY69" i="10"/>
  <c r="AY67" i="10"/>
  <c r="AY62" i="10"/>
  <c r="AY48" i="10"/>
  <c r="AY46" i="10"/>
  <c r="AY28" i="10"/>
  <c r="AY24" i="10"/>
  <c r="AU295" i="10"/>
  <c r="AU294" i="10"/>
  <c r="AU275" i="10"/>
  <c r="AU270" i="10"/>
  <c r="AU269" i="10"/>
  <c r="AU256" i="10"/>
  <c r="AU245" i="10"/>
  <c r="AU190" i="10"/>
  <c r="AU188" i="10"/>
  <c r="AU185" i="10"/>
  <c r="AU170" i="10"/>
  <c r="AU166" i="10"/>
  <c r="AU162" i="10"/>
  <c r="AU148" i="10"/>
  <c r="AU140" i="10"/>
  <c r="AU126" i="10"/>
  <c r="AU122" i="10"/>
  <c r="AU107" i="10"/>
  <c r="AU103" i="10"/>
  <c r="AU86" i="10"/>
  <c r="AU69" i="10"/>
  <c r="AU67" i="10"/>
  <c r="AU62" i="10"/>
  <c r="AU48" i="10"/>
  <c r="AU46" i="10"/>
  <c r="AU28" i="10"/>
  <c r="AU24" i="10"/>
  <c r="AQ295" i="10"/>
  <c r="AQ294" i="10"/>
  <c r="AQ275" i="10"/>
  <c r="AQ270" i="10"/>
  <c r="AQ269" i="10"/>
  <c r="AQ256" i="10"/>
  <c r="AQ245" i="10"/>
  <c r="AQ190" i="10"/>
  <c r="AQ188" i="10"/>
  <c r="AQ185" i="10"/>
  <c r="AQ170" i="10"/>
  <c r="AQ166" i="10"/>
  <c r="AQ162" i="10"/>
  <c r="AQ148" i="10"/>
  <c r="AQ140" i="10"/>
  <c r="AQ126" i="10"/>
  <c r="AQ122" i="10"/>
  <c r="AQ107" i="10"/>
  <c r="AQ103" i="10"/>
  <c r="AQ86" i="10"/>
  <c r="AQ69" i="10"/>
  <c r="AQ67" i="10"/>
  <c r="AQ62" i="10"/>
  <c r="AQ48" i="10"/>
  <c r="AQ46" i="10"/>
  <c r="AQ28" i="10"/>
  <c r="AQ24" i="10"/>
  <c r="BG273" i="10"/>
  <c r="BG243" i="10"/>
  <c r="BG215" i="10"/>
  <c r="BG199" i="10"/>
  <c r="BG182" i="10"/>
  <c r="BG178" i="10"/>
  <c r="BG171" i="10"/>
  <c r="BG167" i="10"/>
  <c r="BG165" i="10"/>
  <c r="BG164" i="10"/>
  <c r="BG161" i="10"/>
  <c r="BG143" i="10"/>
  <c r="BG139" i="10"/>
  <c r="BG129" i="10"/>
  <c r="BG118" i="10"/>
  <c r="BG106" i="10"/>
  <c r="BG99" i="10"/>
  <c r="BG52" i="10"/>
  <c r="BG45" i="10"/>
  <c r="BG27" i="10"/>
  <c r="BG23" i="10"/>
  <c r="BG19" i="10"/>
  <c r="BC273" i="10"/>
  <c r="BC243" i="10"/>
  <c r="BC215" i="10"/>
  <c r="BC199" i="10"/>
  <c r="BC182" i="10"/>
  <c r="BC178" i="10"/>
  <c r="BC171" i="10"/>
  <c r="BC167" i="10"/>
  <c r="BC165" i="10"/>
  <c r="BC164" i="10"/>
  <c r="BC161" i="10"/>
  <c r="BC143" i="10"/>
  <c r="BC139" i="10"/>
  <c r="BC129" i="10"/>
  <c r="BC118" i="10"/>
  <c r="BC106" i="10"/>
  <c r="BC99" i="10"/>
  <c r="BC52" i="10"/>
  <c r="BC45" i="10"/>
  <c r="BC27" i="10"/>
  <c r="BC23" i="10"/>
  <c r="BC19" i="10"/>
  <c r="AY273" i="10"/>
  <c r="AY243" i="10"/>
  <c r="AY215" i="10"/>
  <c r="AY199" i="10"/>
  <c r="AY182" i="10"/>
  <c r="AY178" i="10"/>
  <c r="AY171" i="10"/>
  <c r="AY167" i="10"/>
  <c r="AY165" i="10"/>
  <c r="AY164" i="10"/>
  <c r="AY161" i="10"/>
  <c r="AY143" i="10"/>
  <c r="AY139" i="10"/>
  <c r="AY129" i="10"/>
  <c r="AY118" i="10"/>
  <c r="AY106" i="10"/>
  <c r="AY99" i="10"/>
  <c r="AY52" i="10"/>
  <c r="AY45" i="10"/>
  <c r="AY27" i="10"/>
  <c r="AY23" i="10"/>
  <c r="AY19" i="10"/>
  <c r="AU273" i="10"/>
  <c r="AU243" i="10"/>
  <c r="AU215" i="10"/>
  <c r="AU199" i="10"/>
  <c r="AU182" i="10"/>
  <c r="AU178" i="10"/>
  <c r="AU171" i="10"/>
  <c r="AU167" i="10"/>
  <c r="AU165" i="10"/>
  <c r="AU164" i="10"/>
  <c r="AU161" i="10"/>
  <c r="AU143" i="10"/>
  <c r="AU139" i="10"/>
  <c r="AU129" i="10"/>
  <c r="AU118" i="10"/>
  <c r="AU106" i="10"/>
  <c r="AU99" i="10"/>
  <c r="AU52" i="10"/>
  <c r="AU45" i="10"/>
  <c r="AU27" i="10"/>
  <c r="AU23" i="10"/>
  <c r="AU19" i="10"/>
  <c r="AQ273" i="10"/>
  <c r="AQ243" i="10"/>
  <c r="AQ215" i="10"/>
  <c r="AQ199" i="10"/>
  <c r="AQ182" i="10"/>
  <c r="AQ178" i="10"/>
  <c r="AQ171" i="10"/>
  <c r="AQ167" i="10"/>
  <c r="AQ165" i="10"/>
  <c r="AQ164" i="10"/>
  <c r="AQ161" i="10"/>
  <c r="AQ143" i="10"/>
  <c r="AQ139" i="10"/>
  <c r="AQ129" i="10"/>
  <c r="AQ118" i="10"/>
  <c r="AQ106" i="10"/>
  <c r="AQ99" i="10"/>
  <c r="AQ52" i="10"/>
  <c r="AQ45" i="10"/>
  <c r="AQ27" i="10"/>
  <c r="AQ23" i="10"/>
  <c r="AQ19" i="10"/>
  <c r="BC274" i="10"/>
  <c r="BC261" i="10"/>
  <c r="BC253" i="10"/>
  <c r="BC219" i="10"/>
  <c r="BC206" i="10"/>
  <c r="BC202" i="10"/>
  <c r="BC180" i="10"/>
  <c r="BC177" i="10"/>
  <c r="BC176" i="10"/>
  <c r="BC172" i="10"/>
  <c r="BC163" i="10"/>
  <c r="BC138" i="10"/>
  <c r="BC127" i="10"/>
  <c r="BC123" i="10"/>
  <c r="BC120" i="10"/>
  <c r="BC116" i="10"/>
  <c r="BC105" i="10"/>
  <c r="BC85" i="10"/>
  <c r="BC79" i="10"/>
  <c r="BC54" i="10"/>
  <c r="BC50" i="10"/>
  <c r="AY274" i="10"/>
  <c r="AY261" i="10"/>
  <c r="AY253" i="10"/>
  <c r="AY219" i="10"/>
  <c r="AY206" i="10"/>
  <c r="AY202" i="10"/>
  <c r="AY180" i="10"/>
  <c r="AY177" i="10"/>
  <c r="AY176" i="10"/>
  <c r="AY172" i="10"/>
  <c r="AY163" i="10"/>
  <c r="AY138" i="10"/>
  <c r="AY127" i="10"/>
  <c r="AY123" i="10"/>
  <c r="AY120" i="10"/>
  <c r="AY116" i="10"/>
  <c r="AY105" i="10"/>
  <c r="AY85" i="10"/>
  <c r="AY79" i="10"/>
  <c r="AY54" i="10"/>
  <c r="AY50" i="10"/>
  <c r="AU274" i="10"/>
  <c r="AU261" i="10"/>
  <c r="AU253" i="10"/>
  <c r="AU219" i="10"/>
  <c r="AU206" i="10"/>
  <c r="AU202" i="10"/>
  <c r="AU180" i="10"/>
  <c r="AU177" i="10"/>
  <c r="AU176" i="10"/>
  <c r="AU172" i="10"/>
  <c r="AU163" i="10"/>
  <c r="AU138" i="10"/>
  <c r="AU127" i="10"/>
  <c r="AU123" i="10"/>
  <c r="AU120" i="10"/>
  <c r="AU116" i="10"/>
  <c r="AU105" i="10"/>
  <c r="AU85" i="10"/>
  <c r="AU79" i="10"/>
  <c r="AU54" i="10"/>
  <c r="AU50" i="10"/>
  <c r="AQ274" i="10"/>
  <c r="AQ261" i="10"/>
  <c r="AQ253" i="10"/>
  <c r="AQ219" i="10"/>
  <c r="AQ206" i="10"/>
  <c r="AQ202" i="10"/>
  <c r="AQ180" i="10"/>
  <c r="AQ177" i="10"/>
  <c r="AQ176" i="10"/>
  <c r="AQ172" i="10"/>
  <c r="AQ163" i="10"/>
  <c r="AQ138" i="10"/>
  <c r="AQ127" i="10"/>
  <c r="AQ123" i="10"/>
  <c r="AQ120" i="10"/>
  <c r="AQ116" i="10"/>
  <c r="AQ105" i="10"/>
  <c r="AQ85" i="10"/>
  <c r="AQ79" i="10"/>
  <c r="AQ54" i="10"/>
  <c r="AQ50" i="10"/>
  <c r="AY310" i="10"/>
  <c r="AY272" i="10"/>
  <c r="AY237" i="10"/>
  <c r="AY227" i="10"/>
  <c r="AY212" i="10"/>
  <c r="AY209" i="10"/>
  <c r="AY195" i="10"/>
  <c r="AY187" i="10"/>
  <c r="AY179" i="10"/>
  <c r="AY160" i="10"/>
  <c r="AY152" i="10"/>
  <c r="AY137" i="10"/>
  <c r="AY125" i="10"/>
  <c r="AY115" i="10"/>
  <c r="AY102" i="10"/>
  <c r="AY101" i="10"/>
  <c r="AY90" i="10"/>
  <c r="AY83" i="10"/>
  <c r="AY72" i="10"/>
  <c r="AY44" i="10"/>
  <c r="AY40" i="10"/>
  <c r="AY36" i="10"/>
  <c r="AY35" i="10"/>
  <c r="AY26" i="10"/>
  <c r="AY25" i="10"/>
  <c r="AY17" i="10"/>
  <c r="AU310" i="10"/>
  <c r="AU272" i="10"/>
  <c r="AU237" i="10"/>
  <c r="AU227" i="10"/>
  <c r="AU212" i="10"/>
  <c r="AU209" i="10"/>
  <c r="AU195" i="10"/>
  <c r="AU187" i="10"/>
  <c r="AU179" i="10"/>
  <c r="AU160" i="10"/>
  <c r="AU152" i="10"/>
  <c r="AU137" i="10"/>
  <c r="AU125" i="10"/>
  <c r="AU115" i="10"/>
  <c r="AU102" i="10"/>
  <c r="AU101" i="10"/>
  <c r="AU90" i="10"/>
  <c r="AU83" i="10"/>
  <c r="AU72" i="10"/>
  <c r="AU44" i="10"/>
  <c r="AU40" i="10"/>
  <c r="AU36" i="10"/>
  <c r="AU35" i="10"/>
  <c r="AU26" i="10"/>
  <c r="AU25" i="10"/>
  <c r="AU17" i="10"/>
  <c r="AQ310" i="10"/>
  <c r="AQ272" i="10"/>
  <c r="AQ237" i="10"/>
  <c r="AQ227" i="10"/>
  <c r="AQ212" i="10"/>
  <c r="AQ209" i="10"/>
  <c r="AQ195" i="10"/>
  <c r="AQ187" i="10"/>
  <c r="AQ179" i="10"/>
  <c r="AQ160" i="10"/>
  <c r="AQ152" i="10"/>
  <c r="AQ137" i="10"/>
  <c r="AQ125" i="10"/>
  <c r="AQ115" i="10"/>
  <c r="AQ102" i="10"/>
  <c r="AQ101" i="10"/>
  <c r="AQ90" i="10"/>
  <c r="AQ83" i="10"/>
  <c r="AQ72" i="10"/>
  <c r="AQ44" i="10"/>
  <c r="AQ40" i="10"/>
  <c r="AQ36" i="10"/>
  <c r="AQ35" i="10"/>
  <c r="AQ26" i="10"/>
  <c r="AQ25" i="10"/>
  <c r="AQ17" i="10"/>
  <c r="AU278" i="10"/>
  <c r="AU239" i="10"/>
  <c r="AU234" i="10"/>
  <c r="AU222" i="10"/>
  <c r="AU218" i="10"/>
  <c r="AU205" i="10"/>
  <c r="AU197" i="10"/>
  <c r="AU189" i="10"/>
  <c r="AU184" i="10"/>
  <c r="AU181" i="10"/>
  <c r="AU144" i="10"/>
  <c r="AU136" i="10"/>
  <c r="AU132" i="10"/>
  <c r="AU131" i="10"/>
  <c r="AU114" i="10"/>
  <c r="AU98" i="10"/>
  <c r="AU97" i="10"/>
  <c r="AU84" i="10"/>
  <c r="AU76" i="10"/>
  <c r="AU16" i="10"/>
  <c r="AU15" i="10"/>
  <c r="AQ278" i="10"/>
  <c r="AQ239" i="10"/>
  <c r="AQ234" i="10"/>
  <c r="AQ222" i="10"/>
  <c r="AQ218" i="10"/>
  <c r="AQ205" i="10"/>
  <c r="AQ197" i="10"/>
  <c r="AQ189" i="10"/>
  <c r="AQ184" i="10"/>
  <c r="AQ181" i="10"/>
  <c r="AQ144" i="10"/>
  <c r="AQ136" i="10"/>
  <c r="AQ132" i="10"/>
  <c r="AQ131" i="10"/>
  <c r="AQ114" i="10"/>
  <c r="AQ98" i="10"/>
  <c r="AQ97" i="10"/>
  <c r="AQ84" i="10"/>
  <c r="AQ76" i="10"/>
  <c r="AQ16" i="10"/>
  <c r="AQ15" i="10"/>
  <c r="AQ22" i="10"/>
  <c r="AQ307" i="10"/>
  <c r="AR307" i="10" s="1"/>
  <c r="AQ306" i="10"/>
  <c r="AR306" i="10" s="1"/>
  <c r="AQ305" i="10"/>
  <c r="AR305" i="10" s="1"/>
  <c r="AQ304" i="10"/>
  <c r="AR304" i="10" s="1"/>
  <c r="AQ303" i="10"/>
  <c r="AR303" i="10" s="1"/>
  <c r="AQ302" i="10"/>
  <c r="AR302" i="10" s="1"/>
  <c r="AQ299" i="10"/>
  <c r="AR299" i="10" s="1"/>
  <c r="AQ298" i="10"/>
  <c r="AR298" i="10" s="1"/>
  <c r="AQ292" i="10"/>
  <c r="AR292" i="10" s="1"/>
  <c r="AQ291" i="10"/>
  <c r="AR291" i="10" s="1"/>
  <c r="AQ290" i="10"/>
  <c r="AR290" i="10" s="1"/>
  <c r="AQ289" i="10"/>
  <c r="AR289" i="10" s="1"/>
  <c r="AQ288" i="10"/>
  <c r="AR288" i="10" s="1"/>
  <c r="AQ287" i="10"/>
  <c r="AR287" i="10" s="1"/>
  <c r="AQ286" i="10"/>
  <c r="AR286" i="10" s="1"/>
  <c r="AQ285" i="10"/>
  <c r="AR285" i="10" s="1"/>
  <c r="AQ284" i="10"/>
  <c r="AR284" i="10" s="1"/>
  <c r="AQ157" i="10"/>
  <c r="AR157" i="10" s="1"/>
  <c r="AQ156" i="10"/>
  <c r="AR156" i="10" s="1"/>
  <c r="AQ147" i="10"/>
  <c r="AR147" i="10" s="1"/>
  <c r="AQ56" i="10"/>
  <c r="AR56" i="10" s="1"/>
  <c r="AQ37" i="10"/>
  <c r="AR37" i="10" s="1"/>
  <c r="AQ14" i="10"/>
  <c r="CL22" i="10" l="1"/>
  <c r="CM356" i="10"/>
  <c r="CL356" i="10"/>
  <c r="CM355" i="10"/>
  <c r="CL355" i="10"/>
  <c r="CM354" i="10"/>
  <c r="CL354" i="10"/>
  <c r="CM353" i="10"/>
  <c r="CL353" i="10"/>
  <c r="CM352" i="10"/>
  <c r="CL352" i="10"/>
  <c r="CM351" i="10"/>
  <c r="CL351" i="10"/>
  <c r="CM350" i="10"/>
  <c r="CL350" i="10"/>
  <c r="CM349" i="10"/>
  <c r="CL349" i="10"/>
  <c r="CM348" i="10"/>
  <c r="CL348" i="10"/>
  <c r="CM347" i="10"/>
  <c r="CL347" i="10"/>
  <c r="CM346" i="10"/>
  <c r="CL346" i="10"/>
  <c r="CM345" i="10"/>
  <c r="CL345" i="10"/>
  <c r="CM344" i="10"/>
  <c r="CL344" i="10"/>
  <c r="CM343" i="10"/>
  <c r="CL343" i="10"/>
  <c r="CM342" i="10"/>
  <c r="CL342" i="10"/>
  <c r="CM341" i="10"/>
  <c r="CL341" i="10"/>
  <c r="CM340" i="10"/>
  <c r="CL340" i="10"/>
  <c r="CM339" i="10"/>
  <c r="CL339" i="10"/>
  <c r="CM338" i="10"/>
  <c r="CL338" i="10"/>
  <c r="CM337" i="10"/>
  <c r="CL337" i="10"/>
  <c r="CM336" i="10"/>
  <c r="CL336" i="10"/>
  <c r="CM335" i="10"/>
  <c r="CL335" i="10"/>
  <c r="CM334" i="10"/>
  <c r="CL334" i="10"/>
  <c r="CM333" i="10"/>
  <c r="CL333" i="10"/>
  <c r="CM332" i="10"/>
  <c r="CL332" i="10"/>
  <c r="CM331" i="10"/>
  <c r="CL331" i="10"/>
  <c r="CM330" i="10"/>
  <c r="CL330" i="10"/>
  <c r="CM329" i="10"/>
  <c r="CL329" i="10"/>
  <c r="CM328" i="10"/>
  <c r="CL328" i="10"/>
  <c r="CM327" i="10"/>
  <c r="CL327" i="10"/>
  <c r="CM326" i="10"/>
  <c r="CL326" i="10"/>
  <c r="CM325" i="10"/>
  <c r="CL325" i="10"/>
  <c r="CM324" i="10"/>
  <c r="CL324" i="10"/>
  <c r="CM323" i="10"/>
  <c r="CL323" i="10"/>
  <c r="CM322" i="10"/>
  <c r="CL322" i="10"/>
  <c r="CM321" i="10"/>
  <c r="CL321" i="10"/>
  <c r="CM320" i="10"/>
  <c r="CL320" i="10"/>
  <c r="CM319" i="10"/>
  <c r="CL319" i="10"/>
  <c r="CM318" i="10"/>
  <c r="CL318" i="10"/>
  <c r="CM317" i="10"/>
  <c r="CL317" i="10"/>
  <c r="CM316" i="10"/>
  <c r="CL316" i="10"/>
  <c r="CM315" i="10"/>
  <c r="CL315" i="10"/>
  <c r="CM314" i="10"/>
  <c r="CL314" i="10"/>
  <c r="CM313" i="10"/>
  <c r="CL313" i="10"/>
  <c r="CM312" i="10"/>
  <c r="CL312" i="10"/>
  <c r="CM311" i="10"/>
  <c r="CL311" i="10"/>
  <c r="CM310" i="10"/>
  <c r="CL310" i="10"/>
  <c r="CM309" i="10"/>
  <c r="CL309" i="10"/>
  <c r="CM308" i="10"/>
  <c r="CL308" i="10"/>
  <c r="CM307" i="10"/>
  <c r="CL307" i="10"/>
  <c r="CM306" i="10"/>
  <c r="CL306" i="10"/>
  <c r="CM305" i="10"/>
  <c r="CL305" i="10"/>
  <c r="CM304" i="10"/>
  <c r="CL304" i="10"/>
  <c r="CM303" i="10"/>
  <c r="CL303" i="10"/>
  <c r="CM302" i="10"/>
  <c r="CL302" i="10"/>
  <c r="CM301" i="10"/>
  <c r="CL301" i="10"/>
  <c r="CM300" i="10"/>
  <c r="CL300" i="10"/>
  <c r="CM299" i="10"/>
  <c r="CL299" i="10"/>
  <c r="CM298" i="10"/>
  <c r="CL298" i="10"/>
  <c r="CM297" i="10"/>
  <c r="CL297" i="10"/>
  <c r="CM296" i="10"/>
  <c r="CL296" i="10"/>
  <c r="CM295" i="10"/>
  <c r="CL295" i="10"/>
  <c r="CM294" i="10"/>
  <c r="CL294" i="10"/>
  <c r="CM293" i="10"/>
  <c r="CL293" i="10"/>
  <c r="CM292" i="10"/>
  <c r="CL292" i="10"/>
  <c r="CM291" i="10"/>
  <c r="CL291" i="10"/>
  <c r="CM290" i="10"/>
  <c r="CL290" i="10"/>
  <c r="CM289" i="10"/>
  <c r="CL289" i="10"/>
  <c r="CM288" i="10"/>
  <c r="CL288" i="10"/>
  <c r="CM287" i="10"/>
  <c r="CL287" i="10"/>
  <c r="CM286" i="10"/>
  <c r="CL286" i="10"/>
  <c r="CM285" i="10"/>
  <c r="CL285" i="10"/>
  <c r="CM284" i="10"/>
  <c r="CL284" i="10"/>
  <c r="CM283" i="10"/>
  <c r="CL283" i="10"/>
  <c r="CM282" i="10"/>
  <c r="CL282" i="10"/>
  <c r="CM281" i="10"/>
  <c r="CL281" i="10"/>
  <c r="CM280" i="10"/>
  <c r="CL280" i="10"/>
  <c r="CM279" i="10"/>
  <c r="CL279" i="10"/>
  <c r="CM278" i="10"/>
  <c r="CL278" i="10"/>
  <c r="CM277" i="10"/>
  <c r="CL277" i="10"/>
  <c r="CM276" i="10"/>
  <c r="CL276" i="10"/>
  <c r="CM275" i="10"/>
  <c r="CL275" i="10"/>
  <c r="CM274" i="10"/>
  <c r="CL274" i="10"/>
  <c r="CM273" i="10"/>
  <c r="CL273" i="10"/>
  <c r="CM272" i="10"/>
  <c r="CL272" i="10"/>
  <c r="CM271" i="10"/>
  <c r="CL271" i="10"/>
  <c r="CM270" i="10"/>
  <c r="CL270" i="10"/>
  <c r="CM269" i="10"/>
  <c r="CL269" i="10"/>
  <c r="CM268" i="10"/>
  <c r="CL268" i="10"/>
  <c r="CM267" i="10"/>
  <c r="CL267" i="10"/>
  <c r="CM266" i="10"/>
  <c r="CL266" i="10"/>
  <c r="CM265" i="10"/>
  <c r="CL265" i="10"/>
  <c r="CM264" i="10"/>
  <c r="CL264" i="10"/>
  <c r="CM263" i="10"/>
  <c r="CL263" i="10"/>
  <c r="CM262" i="10"/>
  <c r="CL262" i="10"/>
  <c r="CM261" i="10"/>
  <c r="CL261" i="10"/>
  <c r="CM260" i="10"/>
  <c r="CL260" i="10"/>
  <c r="CM259" i="10"/>
  <c r="CL259" i="10"/>
  <c r="CM258" i="10"/>
  <c r="CL258" i="10"/>
  <c r="CM257" i="10"/>
  <c r="CL257" i="10"/>
  <c r="CM256" i="10"/>
  <c r="CL256" i="10"/>
  <c r="CM255" i="10"/>
  <c r="CL255" i="10"/>
  <c r="CM254" i="10"/>
  <c r="CL254" i="10"/>
  <c r="CM253" i="10"/>
  <c r="CL253" i="10"/>
  <c r="CM252" i="10"/>
  <c r="CL252" i="10"/>
  <c r="CM251" i="10"/>
  <c r="CL251" i="10"/>
  <c r="CM250" i="10"/>
  <c r="CL250" i="10"/>
  <c r="CM249" i="10"/>
  <c r="CL249" i="10"/>
  <c r="CM248" i="10"/>
  <c r="CL248" i="10"/>
  <c r="CM247" i="10"/>
  <c r="CL247" i="10"/>
  <c r="CM246" i="10"/>
  <c r="CL246" i="10"/>
  <c r="CM245" i="10"/>
  <c r="CL245" i="10"/>
  <c r="CM244" i="10"/>
  <c r="CL244" i="10"/>
  <c r="CM243" i="10"/>
  <c r="CL243" i="10"/>
  <c r="CM242" i="10"/>
  <c r="CL242" i="10"/>
  <c r="CM241" i="10"/>
  <c r="CL241" i="10"/>
  <c r="CM240" i="10"/>
  <c r="CL240" i="10"/>
  <c r="CM239" i="10"/>
  <c r="CL239" i="10"/>
  <c r="CM238" i="10"/>
  <c r="CL238" i="10"/>
  <c r="CM237" i="10"/>
  <c r="CL237" i="10"/>
  <c r="CM236" i="10"/>
  <c r="CL236" i="10"/>
  <c r="CM235" i="10"/>
  <c r="CL235" i="10"/>
  <c r="CM234" i="10"/>
  <c r="CL234" i="10"/>
  <c r="CM233" i="10"/>
  <c r="CL233" i="10"/>
  <c r="CM232" i="10"/>
  <c r="CL232" i="10"/>
  <c r="CM231" i="10"/>
  <c r="CL231" i="10"/>
  <c r="CM230" i="10"/>
  <c r="CL230" i="10"/>
  <c r="CM229" i="10"/>
  <c r="CL229" i="10"/>
  <c r="CM228" i="10"/>
  <c r="CL228" i="10"/>
  <c r="CM227" i="10"/>
  <c r="CL227" i="10"/>
  <c r="CM226" i="10"/>
  <c r="CL226" i="10"/>
  <c r="CM225" i="10"/>
  <c r="CL225" i="10"/>
  <c r="CM224" i="10"/>
  <c r="CL224" i="10"/>
  <c r="CM223" i="10"/>
  <c r="CL223" i="10"/>
  <c r="CM222" i="10"/>
  <c r="CL222" i="10"/>
  <c r="CM221" i="10"/>
  <c r="CL221" i="10"/>
  <c r="CM220" i="10"/>
  <c r="CL220" i="10"/>
  <c r="CM219" i="10"/>
  <c r="CL219" i="10"/>
  <c r="CM218" i="10"/>
  <c r="CL218" i="10"/>
  <c r="CM217" i="10"/>
  <c r="CL217" i="10"/>
  <c r="CM216" i="10"/>
  <c r="CL216" i="10"/>
  <c r="CM215" i="10"/>
  <c r="CL215" i="10"/>
  <c r="CM214" i="10"/>
  <c r="CL214" i="10"/>
  <c r="CM213" i="10"/>
  <c r="CL213" i="10"/>
  <c r="CM212" i="10"/>
  <c r="CL212" i="10"/>
  <c r="CM211" i="10"/>
  <c r="CL211" i="10"/>
  <c r="CM210" i="10"/>
  <c r="CL210" i="10"/>
  <c r="CM209" i="10"/>
  <c r="CL209" i="10"/>
  <c r="CM208" i="10"/>
  <c r="CL208" i="10"/>
  <c r="CM207" i="10"/>
  <c r="CL207" i="10"/>
  <c r="CM206" i="10"/>
  <c r="CL206" i="10"/>
  <c r="CM205" i="10"/>
  <c r="CL205" i="10"/>
  <c r="CM204" i="10"/>
  <c r="CL204" i="10"/>
  <c r="CM203" i="10"/>
  <c r="CL203" i="10"/>
  <c r="CM202" i="10"/>
  <c r="CL202" i="10"/>
  <c r="CM201" i="10"/>
  <c r="CL201" i="10"/>
  <c r="CM200" i="10"/>
  <c r="CL200" i="10"/>
  <c r="CM199" i="10"/>
  <c r="CL199" i="10"/>
  <c r="CM198" i="10"/>
  <c r="CL198" i="10"/>
  <c r="CM197" i="10"/>
  <c r="CL197" i="10"/>
  <c r="CM196" i="10"/>
  <c r="CL196" i="10"/>
  <c r="CM195" i="10"/>
  <c r="CL195" i="10"/>
  <c r="CM194" i="10"/>
  <c r="CL194" i="10"/>
  <c r="CM193" i="10"/>
  <c r="CL193" i="10"/>
  <c r="CM192" i="10"/>
  <c r="CL192" i="10"/>
  <c r="CM191" i="10"/>
  <c r="CL191" i="10"/>
  <c r="CM190" i="10"/>
  <c r="CL190" i="10"/>
  <c r="CM189" i="10"/>
  <c r="CL189" i="10"/>
  <c r="CM188" i="10"/>
  <c r="CL188" i="10"/>
  <c r="CM187" i="10"/>
  <c r="CL187" i="10"/>
  <c r="CM186" i="10"/>
  <c r="CL186" i="10"/>
  <c r="CM185" i="10"/>
  <c r="CL185" i="10"/>
  <c r="CM184" i="10"/>
  <c r="CL184" i="10"/>
  <c r="CM183" i="10"/>
  <c r="CL183" i="10"/>
  <c r="CM182" i="10"/>
  <c r="CL182" i="10"/>
  <c r="CM181" i="10"/>
  <c r="CL181" i="10"/>
  <c r="CM180" i="10"/>
  <c r="CL180" i="10"/>
  <c r="CM179" i="10"/>
  <c r="CL179" i="10"/>
  <c r="CM178" i="10"/>
  <c r="CL178" i="10"/>
  <c r="CM177" i="10"/>
  <c r="CL177" i="10"/>
  <c r="CM176" i="10"/>
  <c r="CL176" i="10"/>
  <c r="CM175" i="10"/>
  <c r="CL175" i="10"/>
  <c r="CM174" i="10"/>
  <c r="CL174" i="10"/>
  <c r="CM173" i="10"/>
  <c r="CL173" i="10"/>
  <c r="CM172" i="10"/>
  <c r="CL172" i="10"/>
  <c r="CM171" i="10"/>
  <c r="CL171" i="10"/>
  <c r="CM170" i="10"/>
  <c r="CL170" i="10"/>
  <c r="CM169" i="10"/>
  <c r="CL169" i="10"/>
  <c r="CM168" i="10"/>
  <c r="CL168" i="10"/>
  <c r="CM167" i="10"/>
  <c r="CL167" i="10"/>
  <c r="CM166" i="10"/>
  <c r="CL166" i="10"/>
  <c r="CM165" i="10"/>
  <c r="CL165" i="10"/>
  <c r="CM164" i="10"/>
  <c r="CL164" i="10"/>
  <c r="CM163" i="10"/>
  <c r="CL163" i="10"/>
  <c r="CM162" i="10"/>
  <c r="CL162" i="10"/>
  <c r="CM161" i="10"/>
  <c r="CL161" i="10"/>
  <c r="CM160" i="10"/>
  <c r="CL160" i="10"/>
  <c r="CM159" i="10"/>
  <c r="CL159" i="10"/>
  <c r="CM158" i="10"/>
  <c r="CL158" i="10"/>
  <c r="CM157" i="10"/>
  <c r="CL157" i="10"/>
  <c r="CM156" i="10"/>
  <c r="CL156" i="10"/>
  <c r="CM155" i="10"/>
  <c r="CL155" i="10"/>
  <c r="CM154" i="10"/>
  <c r="CL154" i="10"/>
  <c r="CM153" i="10"/>
  <c r="CL153" i="10"/>
  <c r="CM152" i="10"/>
  <c r="CL152" i="10"/>
  <c r="CM151" i="10"/>
  <c r="CL151" i="10"/>
  <c r="CM150" i="10"/>
  <c r="CL150" i="10"/>
  <c r="CM149" i="10"/>
  <c r="CL149" i="10"/>
  <c r="CM148" i="10"/>
  <c r="CL148" i="10"/>
  <c r="CM147" i="10"/>
  <c r="CL147" i="10"/>
  <c r="CM146" i="10"/>
  <c r="CL146" i="10"/>
  <c r="CM145" i="10"/>
  <c r="CL145" i="10"/>
  <c r="CM144" i="10"/>
  <c r="CL144" i="10"/>
  <c r="CM143" i="10"/>
  <c r="CL143" i="10"/>
  <c r="CM142" i="10"/>
  <c r="CL142" i="10"/>
  <c r="CM141" i="10"/>
  <c r="CL141" i="10"/>
  <c r="CM140" i="10"/>
  <c r="CL140" i="10"/>
  <c r="CM139" i="10"/>
  <c r="CL139" i="10"/>
  <c r="CM138" i="10"/>
  <c r="CL138" i="10"/>
  <c r="CM137" i="10"/>
  <c r="CL137" i="10"/>
  <c r="CM136" i="10"/>
  <c r="CL136" i="10"/>
  <c r="CM135" i="10"/>
  <c r="CL135" i="10"/>
  <c r="CM134" i="10"/>
  <c r="CL134" i="10"/>
  <c r="CM133" i="10"/>
  <c r="CL133" i="10"/>
  <c r="CM132" i="10"/>
  <c r="CL132" i="10"/>
  <c r="CM131" i="10"/>
  <c r="CL131" i="10"/>
  <c r="CM130" i="10"/>
  <c r="CL130" i="10"/>
  <c r="CM129" i="10"/>
  <c r="CL129" i="10"/>
  <c r="CM128" i="10"/>
  <c r="CL128" i="10"/>
  <c r="CM127" i="10"/>
  <c r="CL127" i="10"/>
  <c r="CM126" i="10"/>
  <c r="CL126" i="10"/>
  <c r="CM125" i="10"/>
  <c r="CL125" i="10"/>
  <c r="CM124" i="10"/>
  <c r="CL124" i="10"/>
  <c r="CM123" i="10"/>
  <c r="CL123" i="10"/>
  <c r="CM122" i="10"/>
  <c r="CL122" i="10"/>
  <c r="CM121" i="10"/>
  <c r="CL121" i="10"/>
  <c r="CM120" i="10"/>
  <c r="CL120" i="10"/>
  <c r="CM119" i="10"/>
  <c r="CL119" i="10"/>
  <c r="CM118" i="10"/>
  <c r="CL118" i="10"/>
  <c r="CM117" i="10"/>
  <c r="CL117" i="10"/>
  <c r="CM116" i="10"/>
  <c r="CL116" i="10"/>
  <c r="CM115" i="10"/>
  <c r="CL115" i="10"/>
  <c r="CM114" i="10"/>
  <c r="CL114" i="10"/>
  <c r="CM113" i="10"/>
  <c r="CL113" i="10"/>
  <c r="CM112" i="10"/>
  <c r="CL112" i="10"/>
  <c r="CM111" i="10"/>
  <c r="CL111" i="10"/>
  <c r="CM110" i="10"/>
  <c r="CL110" i="10"/>
  <c r="CM109" i="10"/>
  <c r="CL109" i="10"/>
  <c r="CM108" i="10"/>
  <c r="CL108" i="10"/>
  <c r="CM107" i="10"/>
  <c r="CL107" i="10"/>
  <c r="CM106" i="10"/>
  <c r="CL106" i="10"/>
  <c r="CM105" i="10"/>
  <c r="CL105" i="10"/>
  <c r="CM104" i="10"/>
  <c r="CL104" i="10"/>
  <c r="CM103" i="10"/>
  <c r="CL103" i="10"/>
  <c r="CM102" i="10"/>
  <c r="CL102" i="10"/>
  <c r="CM101" i="10"/>
  <c r="CL101" i="10"/>
  <c r="CM100" i="10"/>
  <c r="CL100" i="10"/>
  <c r="CM99" i="10"/>
  <c r="CL99" i="10"/>
  <c r="CM98" i="10"/>
  <c r="CL98" i="10"/>
  <c r="CM97" i="10"/>
  <c r="CL97" i="10"/>
  <c r="CM96" i="10"/>
  <c r="CL96" i="10"/>
  <c r="CM95" i="10"/>
  <c r="CL95" i="10"/>
  <c r="CM94" i="10"/>
  <c r="CL94" i="10"/>
  <c r="CM93" i="10"/>
  <c r="CL93" i="10"/>
  <c r="CM92" i="10"/>
  <c r="CL92" i="10"/>
  <c r="CM91" i="10"/>
  <c r="CL91" i="10"/>
  <c r="CM90" i="10"/>
  <c r="CL90" i="10"/>
  <c r="CM89" i="10"/>
  <c r="CL89" i="10"/>
  <c r="CM88" i="10"/>
  <c r="CL88" i="10"/>
  <c r="CM87" i="10"/>
  <c r="CL87" i="10"/>
  <c r="CM86" i="10"/>
  <c r="CL86" i="10"/>
  <c r="CM85" i="10"/>
  <c r="CL85" i="10"/>
  <c r="CM84" i="10"/>
  <c r="CL84" i="10"/>
  <c r="CM83" i="10"/>
  <c r="CL83" i="10"/>
  <c r="CM82" i="10"/>
  <c r="CL82" i="10"/>
  <c r="CM81" i="10"/>
  <c r="CL81" i="10"/>
  <c r="CM80" i="10"/>
  <c r="CL80" i="10"/>
  <c r="CM79" i="10"/>
  <c r="CL79" i="10"/>
  <c r="CM78" i="10"/>
  <c r="CL78" i="10"/>
  <c r="CM77" i="10"/>
  <c r="CL77" i="10"/>
  <c r="CM76" i="10"/>
  <c r="CL76" i="10"/>
  <c r="CM75" i="10"/>
  <c r="CM74" i="10"/>
  <c r="CL74" i="10"/>
  <c r="CM73" i="10"/>
  <c r="CL73" i="10"/>
  <c r="CM72" i="10"/>
  <c r="CL72" i="10"/>
  <c r="CM71" i="10"/>
  <c r="CL71" i="10"/>
  <c r="CM70" i="10"/>
  <c r="CL70" i="10"/>
  <c r="CM69" i="10"/>
  <c r="CL69" i="10"/>
  <c r="CM68" i="10"/>
  <c r="CL68" i="10"/>
  <c r="CM67" i="10"/>
  <c r="CL67" i="10"/>
  <c r="CM66" i="10"/>
  <c r="CL66" i="10"/>
  <c r="CM65" i="10"/>
  <c r="CL65" i="10"/>
  <c r="CM64" i="10"/>
  <c r="CL64" i="10"/>
  <c r="CM63" i="10"/>
  <c r="CL63" i="10"/>
  <c r="CM62" i="10"/>
  <c r="CL62" i="10"/>
  <c r="CM61" i="10"/>
  <c r="CL61" i="10"/>
  <c r="CM60" i="10"/>
  <c r="CL60" i="10"/>
  <c r="CM59" i="10"/>
  <c r="CL59" i="10"/>
  <c r="CM58" i="10"/>
  <c r="CL58" i="10"/>
  <c r="CM57" i="10"/>
  <c r="CL57" i="10"/>
  <c r="CM56" i="10"/>
  <c r="CL56" i="10"/>
  <c r="CM55" i="10"/>
  <c r="CL55" i="10"/>
  <c r="CM54" i="10"/>
  <c r="CL54" i="10"/>
  <c r="CM53" i="10"/>
  <c r="CL53" i="10"/>
  <c r="CM52" i="10"/>
  <c r="CL52" i="10"/>
  <c r="CM51" i="10"/>
  <c r="CL51" i="10"/>
  <c r="CM50" i="10"/>
  <c r="CL50" i="10"/>
  <c r="CM49" i="10"/>
  <c r="CL49" i="10"/>
  <c r="CM48" i="10"/>
  <c r="CL48" i="10"/>
  <c r="CM47" i="10"/>
  <c r="CL47" i="10"/>
  <c r="CM46" i="10"/>
  <c r="CL46" i="10"/>
  <c r="CM45" i="10"/>
  <c r="CL45" i="10"/>
  <c r="CM44" i="10"/>
  <c r="CL44" i="10"/>
  <c r="CM43" i="10"/>
  <c r="CL43" i="10"/>
  <c r="CM42" i="10"/>
  <c r="CL42" i="10"/>
  <c r="CM41" i="10"/>
  <c r="CL41" i="10"/>
  <c r="CM40" i="10"/>
  <c r="CL40" i="10"/>
  <c r="CM39" i="10"/>
  <c r="CM38" i="10"/>
  <c r="CM37" i="10"/>
  <c r="CL37" i="10"/>
  <c r="CM36" i="10"/>
  <c r="CL36" i="10"/>
  <c r="CM35" i="10"/>
  <c r="CL35" i="10"/>
  <c r="CM34" i="10"/>
  <c r="CL34" i="10"/>
  <c r="CM33" i="10"/>
  <c r="CL33" i="10"/>
  <c r="CM32" i="10"/>
  <c r="CL32" i="10"/>
  <c r="CM31" i="10"/>
  <c r="CL31" i="10"/>
  <c r="CM30" i="10"/>
  <c r="CL30" i="10"/>
  <c r="CM29" i="10"/>
  <c r="CL29" i="10"/>
  <c r="CM28" i="10"/>
  <c r="CL28" i="10"/>
  <c r="CM27" i="10"/>
  <c r="CL27" i="10"/>
  <c r="CM26" i="10"/>
  <c r="CL26" i="10"/>
  <c r="CM25" i="10"/>
  <c r="CL25" i="10"/>
  <c r="CM24" i="10"/>
  <c r="CL24" i="10"/>
  <c r="CM23" i="10"/>
  <c r="CL23" i="10"/>
  <c r="CM22" i="10"/>
  <c r="CM21" i="10"/>
  <c r="CL21" i="10"/>
  <c r="CM20" i="10"/>
  <c r="CL20" i="10"/>
  <c r="CM19" i="10"/>
  <c r="CL19" i="10"/>
  <c r="CM18" i="10"/>
  <c r="CL18" i="10"/>
  <c r="CM17" i="10"/>
  <c r="CL17" i="10"/>
  <c r="CM16" i="10"/>
  <c r="CL16" i="10"/>
  <c r="CM15" i="10"/>
  <c r="CL15" i="10"/>
  <c r="CL14" i="10"/>
  <c r="CM14" i="10"/>
  <c r="CL38" i="10" l="1"/>
  <c r="CL39" i="10"/>
  <c r="CL75" i="10"/>
  <c r="AS24" i="9"/>
  <c r="AR24" i="9"/>
  <c r="AS23" i="9"/>
  <c r="AQ22" i="9"/>
  <c r="AP22" i="9"/>
  <c r="AN22" i="9"/>
  <c r="AM22" i="9"/>
  <c r="AK22" i="9"/>
  <c r="AJ22" i="9"/>
  <c r="AH22" i="9"/>
  <c r="AG22" i="9"/>
  <c r="AE22" i="9"/>
  <c r="AD22" i="9"/>
  <c r="AB22" i="9"/>
  <c r="AA22" i="9"/>
  <c r="Y22" i="9"/>
  <c r="X22" i="9"/>
  <c r="V22" i="9"/>
  <c r="U22" i="9"/>
  <c r="S22" i="9"/>
  <c r="R22" i="9"/>
  <c r="P22" i="9"/>
  <c r="O22" i="9"/>
  <c r="M22" i="9"/>
  <c r="L22" i="9"/>
  <c r="J22" i="9"/>
  <c r="I22" i="9"/>
  <c r="AQ21" i="9"/>
  <c r="AP21" i="9"/>
  <c r="AN21" i="9"/>
  <c r="AM21" i="9"/>
  <c r="AK21" i="9"/>
  <c r="AJ21" i="9"/>
  <c r="AH21" i="9"/>
  <c r="AG21" i="9"/>
  <c r="AE21" i="9"/>
  <c r="AD21" i="9"/>
  <c r="AB21" i="9"/>
  <c r="AA21" i="9"/>
  <c r="Y21" i="9"/>
  <c r="X21" i="9"/>
  <c r="V21" i="9"/>
  <c r="U21" i="9"/>
  <c r="S21" i="9"/>
  <c r="R21" i="9"/>
  <c r="P21" i="9"/>
  <c r="O21" i="9"/>
  <c r="M21" i="9"/>
  <c r="L21" i="9"/>
  <c r="J21" i="9"/>
  <c r="I21" i="9"/>
  <c r="AQ20" i="9"/>
  <c r="AP20" i="9"/>
  <c r="AN20" i="9"/>
  <c r="AM20" i="9"/>
  <c r="AK20" i="9"/>
  <c r="AJ20" i="9"/>
  <c r="AH20" i="9"/>
  <c r="AG20" i="9"/>
  <c r="AE20" i="9"/>
  <c r="AD20" i="9"/>
  <c r="AB20" i="9"/>
  <c r="AA20" i="9"/>
  <c r="Y20" i="9"/>
  <c r="X20" i="9"/>
  <c r="V20" i="9"/>
  <c r="U20" i="9"/>
  <c r="S20" i="9"/>
  <c r="R20" i="9"/>
  <c r="P20" i="9"/>
  <c r="O20" i="9"/>
  <c r="M20" i="9"/>
  <c r="L20" i="9"/>
  <c r="J20" i="9"/>
  <c r="I20" i="9"/>
  <c r="AS19" i="9"/>
  <c r="AR19" i="9"/>
  <c r="AS18" i="9"/>
  <c r="AR18" i="9"/>
  <c r="AS17" i="9"/>
  <c r="AR17" i="9"/>
  <c r="AS15" i="9"/>
  <c r="AR15" i="9"/>
  <c r="AS14" i="9"/>
  <c r="AR14" i="9"/>
  <c r="AT17" i="9" l="1"/>
  <c r="AS22" i="9"/>
  <c r="AS21" i="9"/>
  <c r="AS20" i="9"/>
  <c r="AT14" i="9"/>
  <c r="AT15" i="9"/>
  <c r="AR20" i="9"/>
  <c r="AR21" i="9"/>
  <c r="AR2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tc={964DFEC0-3B9D-429B-A7C6-646AB45C5F39}</author>
  </authors>
  <commentList>
    <comment ref="AR22" authorId="0" shapeId="0" xr:uid="{964DFEC0-3B9D-429B-A7C6-646AB45C5F3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realizo reprogramación en la ponderación de las tareas asociadas en la actividad 4 del proyecto de inversión 7930</t>
      </text>
    </comment>
  </commentList>
</comments>
</file>

<file path=xl/sharedStrings.xml><?xml version="1.0" encoding="utf-8"?>
<sst xmlns="http://schemas.openxmlformats.org/spreadsheetml/2006/main" count="17733" uniqueCount="1645">
  <si>
    <t>Objetivo estratégico</t>
  </si>
  <si>
    <t>Eje Estratégico</t>
  </si>
  <si>
    <t>Área responsable</t>
  </si>
  <si>
    <t>Enfoque</t>
  </si>
  <si>
    <t>Tipo</t>
  </si>
  <si>
    <t>Resultado</t>
  </si>
  <si>
    <t>Producto</t>
  </si>
  <si>
    <t>Proceso</t>
  </si>
  <si>
    <t xml:space="preserve">Gestión </t>
  </si>
  <si>
    <t>No aplica</t>
  </si>
  <si>
    <t>Estratégico</t>
  </si>
  <si>
    <t>Atención a la fauna doméstica</t>
  </si>
  <si>
    <t>Cultura ciudadana</t>
  </si>
  <si>
    <t>Fortalecimiento institucional</t>
  </si>
  <si>
    <t>Políticas MIPG asociadas</t>
  </si>
  <si>
    <t>1. Gestión estratégica del talento humano</t>
  </si>
  <si>
    <t>Indicador</t>
  </si>
  <si>
    <t>Nombre</t>
  </si>
  <si>
    <t>Fórmula</t>
  </si>
  <si>
    <t>3.Planeación institucional</t>
  </si>
  <si>
    <t>2. Integridad</t>
  </si>
  <si>
    <t>3. Mejorar la organización administrativa y la infraestructura para la atención animal en el Distrito, que garantice la respuesta efectiva e integral y eleve los estándares de protección y bienestar de los animales en nuestra ciudad.</t>
  </si>
  <si>
    <t>Poblacional - Diferencial</t>
  </si>
  <si>
    <t>Género</t>
  </si>
  <si>
    <t xml:space="preserve">Territorial </t>
  </si>
  <si>
    <t>Ambiental</t>
  </si>
  <si>
    <t>Poblacional - Diferencial / Género</t>
  </si>
  <si>
    <t>Poblacional - Diferencial / Territorial</t>
  </si>
  <si>
    <t>Poblacional - Diferencial / Ambiental</t>
  </si>
  <si>
    <t>Género / Territorial</t>
  </si>
  <si>
    <t>Género / Ambiental</t>
  </si>
  <si>
    <t>Territorial / Ambiental</t>
  </si>
  <si>
    <t>Poblacional - Diferencial / Derechos humanos</t>
  </si>
  <si>
    <t>Género / Derechos humanos</t>
  </si>
  <si>
    <t>Territorial / Derechos humanos</t>
  </si>
  <si>
    <t>Ambiental / Derechos humanos</t>
  </si>
  <si>
    <t>Poblacional - Diferencial / Género / Territorial</t>
  </si>
  <si>
    <t>Poblacional - Diferencial / Género / Ambiental</t>
  </si>
  <si>
    <t>Poblacional - Diferencial / Género / Derechos humanos</t>
  </si>
  <si>
    <t>Poblacional - Diferencial / Territorial / Ambiental</t>
  </si>
  <si>
    <t>Poblacional - Diferencial / Territorial / Derechos humanos</t>
  </si>
  <si>
    <t>Poblacional - Diferencial / Ambiental / Derechos humanos</t>
  </si>
  <si>
    <t>Género / Territorial / Ambiental</t>
  </si>
  <si>
    <t>Género / Territorial / Derechos humanos</t>
  </si>
  <si>
    <t>Género / Ambiental / Derechos humanos</t>
  </si>
  <si>
    <t>Territorial / Ambiental / Derechos humanos</t>
  </si>
  <si>
    <t>4.Gestión Presupuestal y Eficiencia del Gasto Público</t>
  </si>
  <si>
    <t>5. Compras y contratación pública</t>
  </si>
  <si>
    <t>6. Fortalecimiento organizacional y simplificación de procesos</t>
  </si>
  <si>
    <t>7. Gobierno Digital</t>
  </si>
  <si>
    <t>8. Seguridad Digital</t>
  </si>
  <si>
    <t>9. Defensa Jurídica</t>
  </si>
  <si>
    <t>10. Mejora Normativa</t>
  </si>
  <si>
    <t>11. Servicio al ciudadano</t>
  </si>
  <si>
    <t>12. Racionalización de trámites</t>
  </si>
  <si>
    <t>13. Participación Ciudadana en la Gestión Pública</t>
  </si>
  <si>
    <t>14. Seguimiento y evaluación del desempeño institucional</t>
  </si>
  <si>
    <t>15. Gestión documental</t>
  </si>
  <si>
    <t>17. Transparencia, acceso a la información pública y lucha contra la corrupción</t>
  </si>
  <si>
    <t>18. Gestión de la  Información Estadística</t>
  </si>
  <si>
    <t>19. Gestión del Conocimiento y la Innovación</t>
  </si>
  <si>
    <t>20. Control Interno</t>
  </si>
  <si>
    <t>Presupuesto</t>
  </si>
  <si>
    <t>Rubro</t>
  </si>
  <si>
    <t>Fecha inicio</t>
  </si>
  <si>
    <t>Fecha final</t>
  </si>
  <si>
    <t>Enero</t>
  </si>
  <si>
    <t>Febrero</t>
  </si>
  <si>
    <t>Marzo</t>
  </si>
  <si>
    <t>Abril</t>
  </si>
  <si>
    <t>Mayo</t>
  </si>
  <si>
    <t>Junio</t>
  </si>
  <si>
    <t>Julio</t>
  </si>
  <si>
    <t>Agosto</t>
  </si>
  <si>
    <t>Septiembre</t>
  </si>
  <si>
    <t>Octubre</t>
  </si>
  <si>
    <t>Noviembre</t>
  </si>
  <si>
    <t>Diciembre</t>
  </si>
  <si>
    <t>Avance cualitativo</t>
  </si>
  <si>
    <t>Entregable o producto</t>
  </si>
  <si>
    <t>Categoría</t>
  </si>
  <si>
    <t>Política pública relacionada</t>
  </si>
  <si>
    <t>Proyecto de inversión relacionado</t>
  </si>
  <si>
    <t xml:space="preserve">1. Política Pública  Distrital de Protección y Bienestar Animal </t>
  </si>
  <si>
    <t>2. Política Pública  de Acción Comunal para  el Desarrollo de la Comunidad del Distrito Capital 2023- 2034</t>
  </si>
  <si>
    <t>3. Política Pública de Ruralidad 2023-2038</t>
  </si>
  <si>
    <t>4. Política Pública Distrital para el Fenómeno De Habitabilidad en Calle 2015-2025</t>
  </si>
  <si>
    <t>5.Política Pública Distrital de Juventud 2018 –2030</t>
  </si>
  <si>
    <t>6. Política Pública Distrital de Espacio Público 2019-2038</t>
  </si>
  <si>
    <t>7. Política Pública del Peatón, en Bogotá Primero el peatón 2023-2035</t>
  </si>
  <si>
    <t>8. Política Pública para y del Pueblo Rrom en Bogotá D.C. 2024-2036</t>
  </si>
  <si>
    <t>9. Política Pública Distrital de Educación Ambiental 2019-2030</t>
  </si>
  <si>
    <t>10. Política Pública de la Población Negra, Afrocolombiana y Palenquera, en Bogotá D.C. 2024-2036</t>
  </si>
  <si>
    <t>11. Política Pública de Mujeres y Equidad de Género 2020-2030</t>
  </si>
  <si>
    <t>12. Política Pública LGBTI, identidades de género y orientaciones sexuales en el D.C. 2021-2032</t>
  </si>
  <si>
    <t>Funcionamiento</t>
  </si>
  <si>
    <t>Inversión</t>
  </si>
  <si>
    <t>Meta PDD</t>
  </si>
  <si>
    <r>
      <rPr>
        <b/>
        <sz val="9"/>
        <color theme="1"/>
        <rFont val="Arial"/>
        <family val="2"/>
      </rPr>
      <t>7933-</t>
    </r>
    <r>
      <rPr>
        <sz val="9"/>
        <color theme="1"/>
        <rFont val="Arial"/>
        <family val="2"/>
      </rPr>
      <t>Optimización de los servicios para la atención integral y bienestar de animales  domésticos, de granja y especies no convencionales en Bogotá D.C.</t>
    </r>
  </si>
  <si>
    <r>
      <rPr>
        <b/>
        <sz val="9"/>
        <color theme="1"/>
        <rFont val="Arial"/>
        <family val="2"/>
      </rPr>
      <t>7936-</t>
    </r>
    <r>
      <rPr>
        <sz val="9"/>
        <color theme="1"/>
        <rFont val="Arial"/>
        <family val="2"/>
      </rPr>
      <t>Fortalecimiento de la apropiación de la cultura ciudadana para la convivencia  interespecie armónica, la protección y el bienestar de los animales en Bogotá D.C.</t>
    </r>
  </si>
  <si>
    <r>
      <rPr>
        <b/>
        <sz val="9"/>
        <color theme="1"/>
        <rFont val="Arial"/>
        <family val="2"/>
      </rPr>
      <t>7930-</t>
    </r>
    <r>
      <rPr>
        <sz val="9"/>
        <color theme="1"/>
        <rFont val="Arial"/>
        <family val="2"/>
      </rPr>
      <t>Desarrollo de un proceso institucional de gestión del conocimiento para el
 fortalecimiento de la política pública de protección y bienestar animal en Bogota D.C.</t>
    </r>
  </si>
  <si>
    <r>
      <rPr>
        <b/>
        <sz val="9"/>
        <color theme="1"/>
        <rFont val="Arial"/>
        <family val="2"/>
      </rPr>
      <t>7951-</t>
    </r>
    <r>
      <rPr>
        <sz val="9"/>
        <color theme="1"/>
        <rFont val="Arial"/>
        <family val="2"/>
      </rPr>
      <t>Mejoramiento de la gestión pública y administrativa del Instituto Distrital de  Protección y Bienestar Animal en Bogotá D.C.</t>
    </r>
  </si>
  <si>
    <t>2083 - Implementar 1 Estrategia(s) de inspección y vigilancia, en protección y bienestar animal a los prestadores de servicios para y con los animales</t>
  </si>
  <si>
    <t>2306 - Realizar el 100 % de las acciones para el mejoramiento de la  capacidad de gestión pública del sector ambiente</t>
  </si>
  <si>
    <t>Actividad PI</t>
  </si>
  <si>
    <t>Implementar 1 Batería(s) de herramientas para el fortalecimiento de la gestión del conocimiento.</t>
  </si>
  <si>
    <t>Realizar 100 Porciento de las fases definidas del ciclo de vida para la creación  del  sistema de  información de la entidad.</t>
  </si>
  <si>
    <t>Atender 41800 Canino(s) y felino(s) en condición de vulnerabilidad a traves de brigadas médicas, urgencias veterinarias, custodia y  adopciones en el Distrito Capital</t>
  </si>
  <si>
    <t>Atender 5000 Animales de compañía que se  encuentren bajo el cuidado de proteccionistas, y  rescatistas con hogares de paso y albergues de  animales vulnerables a traves del Programa de  Brigadas Médicas en las 20 localidades del  Distrito Capital.</t>
  </si>
  <si>
    <t>Atender 23200 Animales domésticos, de granja y especies no convencionales reportados  a traves de denuncias por presunto maltrato  animal en el Distrito Capital.</t>
  </si>
  <si>
    <t>Implementar 2 Programa(s) de atención a especies sin antrópicas, orientados a la atención  médica veterinaria y control poblacional  humanitario para palomas de plaza (Columba  Livia y a la atención y rehabilitación de enjambres  de abejas (Apis melífera) y estrategias de
 educación ambiental.</t>
  </si>
  <si>
    <t>Esterilizar 174241 Canino(s) y felino(s) en  todas las localidades de la ciudad fortaleciendo la  capacidad técnica de la estrategia Capturar  Esterilizar y Soltar para la priorización de la  atención de animales en condición de calle,  ferales y semiferales y en condición de  vulnerabilidad.</t>
  </si>
  <si>
    <t>Implementar 1 Estrategia(s) de participación y movilización ciudadana para la apropiación social  del conocimiento en protección y bienestar  animal en el Distrito Capital.</t>
  </si>
  <si>
    <t>Implementar 1 Estrategia(s) de regulación en  protección y bienestar animal para los prestadores de servicios con y para animales en  Bogotá.</t>
  </si>
  <si>
    <t>Establecer 1 Plan(es) para la ejecución  de las necesidades en infraestructura para garantizar la capacidad instalada de  la UCA y demás infraestructura para la  protección y cuidado animal en el D.C</t>
  </si>
  <si>
    <t>Involucrar 50000 Persona(s) a las acciones  educativas en protección y bienestar animal para  la transformación cultural y la convivencia  armónica entre animales humanos y no humanos  en Bogotá.</t>
  </si>
  <si>
    <t>Generar 14 Reporte(s) de análisis de los  indicadores de la Política Publica en PYBA para  la toma de decisiones.</t>
  </si>
  <si>
    <t>Generar 7 Producto(s) de investigación que contribuyan a la protección y el bienestar animal.</t>
  </si>
  <si>
    <t>Establecer 4 Alianza(s) estratégicas para el fortalecimiento de la investigación y la gestión de conocimiento en PYBA.</t>
  </si>
  <si>
    <t>Implementar 1 Semillero(s) de investigación como escenario para fomentar la vinculación ciudadana en procesos de gestión del conocimiento en PYBA.</t>
  </si>
  <si>
    <t>Realizar 1 Documento(s)  de actualización del diagnóstico de cargas laborales y estructuración organizacional que incluya propuesta de viabilidad en la implementación.</t>
  </si>
  <si>
    <t>Realizar 100 Porciento de las intervenciones en los procesos jurídicos, contractuales y disciplinarios de la entidad.</t>
  </si>
  <si>
    <t>Realizar 100 Porciento de las intervenciones en los procesos de apoyo identificados al interior de la entidad.</t>
  </si>
  <si>
    <t>Realizar 100 Porciento de las acciones normativas en el marco de la gestión financiera y del talento humano.</t>
  </si>
  <si>
    <t>Realizar 100 Porciento del plan de mantenimiento correctivo- preventivo, que se requiera en la entidad para las diferentes sedes.</t>
  </si>
  <si>
    <t xml:space="preserve">Establecer 1 Plan(es) de acción para la ejecución de las necesidades en infraestructura para garantizar la capacidad instalada de la UCA y demás infraestructura para la protección y cuidado animal en el D.C (Finalizada por cumplimiento) </t>
  </si>
  <si>
    <t>Implementar 100 Porciento de las fases del modelo de planeación y gestión orientado a resultados.</t>
  </si>
  <si>
    <t>Implementar 100 Porciento  la estrategia de comunicación para posicionar  la entidad en el Distrito Capital.</t>
  </si>
  <si>
    <t>Fortalecer 100 Porciento la implementación de  la estrategia de los procesos tecnológicos para el desarrollo institucional.</t>
  </si>
  <si>
    <t>Programado</t>
  </si>
  <si>
    <t>Ejecutado</t>
  </si>
  <si>
    <t>Total</t>
  </si>
  <si>
    <r>
      <rPr>
        <b/>
        <sz val="8"/>
        <color theme="1"/>
        <rFont val="Arial"/>
        <family val="2"/>
      </rPr>
      <t>Avances:</t>
    </r>
    <r>
      <rPr>
        <sz val="8"/>
        <color theme="1"/>
        <rFont val="Arial"/>
        <family val="2"/>
      </rPr>
      <t xml:space="preserve">
</t>
    </r>
    <r>
      <rPr>
        <b/>
        <sz val="8"/>
        <color theme="1"/>
        <rFont val="Arial"/>
        <family val="2"/>
      </rPr>
      <t>Retrasos:</t>
    </r>
    <r>
      <rPr>
        <sz val="8"/>
        <color theme="1"/>
        <rFont val="Arial"/>
        <family val="2"/>
      </rPr>
      <t xml:space="preserve">
</t>
    </r>
    <r>
      <rPr>
        <b/>
        <sz val="8"/>
        <color theme="1"/>
        <rFont val="Arial"/>
        <family val="2"/>
      </rPr>
      <t>Soluciones:</t>
    </r>
  </si>
  <si>
    <t>1.Políticas públicas</t>
  </si>
  <si>
    <t>2. Proyectos de inversión</t>
  </si>
  <si>
    <t>3. Gestión Institucional (MIPG)</t>
  </si>
  <si>
    <t>2082 - Implementar 1 Estrategia(s) de fomento a procesos de participación  ciudadana que fortalezcan la incidencia de los diversos actores que trabajan  a favor de los animales vulnerables, promoviendo la conciencia y la  educación sobre el bienestar animal para crear una cultura de respeto y  cuidado hacia todas las especies</t>
  </si>
  <si>
    <t xml:space="preserve">2080 - Desarrollar los 2 Programa(s) de atención a especies sinantrópicas  orientados a la atención médica veterinaria y control poblacional  humanitario para palomas de plaza (Columba livia) y la atención de  enjambres de abejas (Apis melífera) orientados a la protección y el  bienestar animal </t>
  </si>
  <si>
    <t>Versión:</t>
  </si>
  <si>
    <t>2079 - Atender 70.000 Animales en los programas de atención integral de la
 fauna doméstica del Distrito Capital</t>
  </si>
  <si>
    <t>2085 - Vincular a 50.000 Persona(s) en acciones educativas sobre protección
 y bienestar animal para fomentar una convivencia armónica y una  transformación cultural desde el enfoque humano-animal</t>
  </si>
  <si>
    <t>2084 - Implementar 1 Plan(es) de ejecución para el fortalecimiento y dignificación de la infraestructura de la UCA y demás infraestructura para el  cuidado y la protección animal</t>
  </si>
  <si>
    <t>Seleccionar</t>
  </si>
  <si>
    <t>Subdirección de Atención a la Fauna</t>
  </si>
  <si>
    <t>Indicador meta PDD</t>
  </si>
  <si>
    <t>2081 - Esterilizar 320.000 Perros y gatos incluyendo los que están en  condición de vulnerabilidad, en el Distrito, a través de alianzas y una  gestión eficiente.</t>
  </si>
  <si>
    <t>2299 - Implementar 3 Programa(s) de información ambiental y conocimiento ambiental.</t>
  </si>
  <si>
    <t>Dirección General</t>
  </si>
  <si>
    <t>Oficina Jurídica</t>
  </si>
  <si>
    <t>Oficina de Control Disciplinario Interno.</t>
  </si>
  <si>
    <t>Oficina Asesora de Planeación.</t>
  </si>
  <si>
    <t>Subdirección de Cultura Ciudadana y Gestión del Conocimiento</t>
  </si>
  <si>
    <t>Subdirección de Gestión Corporativa.</t>
  </si>
  <si>
    <t>Subdirección de Cultura Ciudadana y Gestión del Conocimiento; Subdirección de Atención a la Fauna</t>
  </si>
  <si>
    <t>Subdirección de Cultura Ciudadana y Gestión del Conocimiento; Subdirección de Gestión Corporativa.</t>
  </si>
  <si>
    <t>Subdirección de Gestión Corporativa.; Subdirección de Atención a la Fauna</t>
  </si>
  <si>
    <t>Número de animales atendidos por los programas de brigadas médicas urgencias veterinarias adopciones y que ingresan por entidades</t>
  </si>
  <si>
    <t>Número de animales esterilizados</t>
  </si>
  <si>
    <t>Número de programas de atención a especies sinantropicas desarrollados</t>
  </si>
  <si>
    <t>Número de personas vinculadas en acciones de educación en temas de protección y bienestar animal</t>
  </si>
  <si>
    <t>Número de estrategias de participación ciudadana implementadas</t>
  </si>
  <si>
    <t>Número de estrategias de inspección y vigilancia implementadas</t>
  </si>
  <si>
    <t xml:space="preserve"> Número de programas de información ambiental y conocimiento ambiental implementados</t>
  </si>
  <si>
    <t>Porcentaje de avance en el fortalecimiento institucional</t>
  </si>
  <si>
    <t>Avance del plan de ejecución para el fortalecimiento y dignificación de la infraestructura de la UCA y demás infraestructura para el cuidado y la protección animal</t>
  </si>
  <si>
    <t>INGRESAR DATO MANUAL</t>
  </si>
  <si>
    <t>EJE ESTRATÉGICO</t>
  </si>
  <si>
    <t>META PDD</t>
  </si>
  <si>
    <t>PROGRAMACIÓN CUATRIENIO</t>
  </si>
  <si>
    <t>PROYECTO</t>
  </si>
  <si>
    <t>INDICADOR</t>
  </si>
  <si>
    <t>RESPONSABLE</t>
  </si>
  <si>
    <t>META VIGENCIA 2025</t>
  </si>
  <si>
    <t>Marzo - evidencia parcial</t>
  </si>
  <si>
    <t>Junio - evidencia parcial</t>
  </si>
  <si>
    <t>Septiembre - evidencia parcial</t>
  </si>
  <si>
    <t xml:space="preserve">Noviembre </t>
  </si>
  <si>
    <t>Diciembre - entrega final</t>
  </si>
  <si>
    <t>TOTAL</t>
  </si>
  <si>
    <t>AVANCE / RETRASOS Y SOLUCIONES</t>
  </si>
  <si>
    <t>PROGRAMADO MPDD</t>
  </si>
  <si>
    <t>EJECUTADO MPDD</t>
  </si>
  <si>
    <t xml:space="preserve">PROGRAMADO </t>
  </si>
  <si>
    <t xml:space="preserve">EJECUTADO </t>
  </si>
  <si>
    <t>Atención a la fauna</t>
  </si>
  <si>
    <t>Atender 70.000 animales en los programas de atención integral de la fauna doméstica y en condición de presunto maltrato del Distrito Capital​</t>
  </si>
  <si>
    <t>7933 OPTIMIZACIÓN DE LOS SERVICIOS PARA LA ATENCIÓN INTEGRAL Y BIENESTAR DE ANIMALES DOMÉSTICOS, DE GRANJA Y ESPECIES NO CONVENCIONALES EN BOGOTÁ D.C.</t>
  </si>
  <si>
    <t>4001 - Número de animales atendidos por los programas de brigadas médicas urgencias veterinarias adopciones y que ingresan por entidades externas bajo custodia de IDPYBA</t>
  </si>
  <si>
    <t>SUBDIRECCIÓN DE ATENCIÓN A LA FAUNA</t>
  </si>
  <si>
    <t>Esterilizar 320.000 perros y gatos incluyendo los que están en condición de vulnerabilidad, en el Distrito, a través de alianzas y una gestión eficiente​</t>
  </si>
  <si>
    <t>4003 - Número de animales esterilizados</t>
  </si>
  <si>
    <t>Desarrollar los 2 programas de atención a especies sinantrópicas orientados a la atención médica veterinaria y control poblacional humanitario para palomas de plaza (Columba livia) y la atención de enjambres de abejas​</t>
  </si>
  <si>
    <t>4002 - Número de programas de atención a especies sinantropicas desarrollados</t>
  </si>
  <si>
    <t>Implementar (1) plan de ejecución para el fortalecimiento y dignificación de la infraestructura de la UCA y demás infraestructura para el cuidado y la protección animal</t>
  </si>
  <si>
    <t>4006 -Avance del plan de ejecución para el fortalecimiento y dignificación de la infraestructura de la UCA y demás infraestructura para el cuidado y la protección animal</t>
  </si>
  <si>
    <t>La implementación de la meta está programada para iniciar a partir del mes de mayo de 2025 debido a procesos administrativos y contractuales que son necesarios para su ejecución. Durante los primeros meses del año, se llevaron a cabo las etapas de planeación, elaboración de estudios previos, definición de términos de referencia, procesos de evaluación y adjudicación, conforme a la normatividad vigente en materia de contratación pública. Una vez finalizado el proceso contractual, se espera que el operador o equipo responsable inicie actividades de manera formal en mayo, permitiendo así el cumplimiento de la meta con los estándares técnicos requeridos y dentro del marco normativo aplicable.</t>
  </si>
  <si>
    <t>Vincular a 50000 Personas en acciones educativas sobre protección y bienestar animal para fomentar una convivencia armónica y una transformación cultural desde el enfoque humano-animal.</t>
  </si>
  <si>
    <t xml:space="preserve">7936 FORTALECIMIENTO DE LA APROPIACIÓN DE LA CULTURA CIUDADANA PARA LA CONVIVENCIA INTERESPECIE ARMÓNICA, LA PROTECCIÓN Y EL BIENESTAR ANIMAL EN BOGOTÁ D.C. </t>
  </si>
  <si>
    <t>4007 - Número de personas vinculadas en acciones de educación en temas de protección y bienestar animal</t>
  </si>
  <si>
    <t>SUBDIRECCIÓN DE CULTURA CIUDADANA Y GESTIÓN DEL CONOCIMIENTO</t>
  </si>
  <si>
    <t>AVANCES: En febrero de 2025 se vincularon 1028 personas a la estrategia de sensibilización, educación y formación en protección y bienestar animal en 11 acciones en territorio. La sobreejecución en relación con la meta programada se debe a la participación del equipo en dos eventos masivos que permitieron el desarrollo de un ejercicio pedagógico de amplio alcance. Se destaca la implementación de actividades de apropiación de la cultura ciudadana en los diferentes ámbitos de implementación de la estrategia de educación en respuesta a la misionalidad del instituto y a los requerimientos ciudadanos e institucionales que apuntan al cumplimento de la meta para la vigencia 2025.</t>
  </si>
  <si>
    <t> AVANCES: En marzo de 2025 se vincularon 2934 personas a la estrategia de sensibilización, educación y formación en protección y bienestar animal en 60 acciones en territorio. La sobreejecución en relación con la meta programada se debe a la participación del equipo en seis eventos masivos que permitieron el desarrollo de un ejercicio pedagógico de amplio alcance. Se destaca la implementación de actividades de apropiación de la cultura ciudadana en los diferentes ámbitos de implementación de la estrategia de educación en respuesta a la misionalidad del instituto y a los requerimientos ciudadanos e institucionales que apuntan al cumplimento de la meta para la vigencia 2025.</t>
  </si>
  <si>
    <t>Implementar 1 estrategia de fomento a procesos de participación ciudadana que fortalezcan la incidencia de los diversos actores que trabajan a favor de los animales vulnerables, promoviendo la conciencia y la educación sobre el bienestar animal para crear una cultura de respeto y cuidado hacia todas las especies.​</t>
  </si>
  <si>
    <t>4004 - Número de estrategias de participación ciudadana implementadas</t>
  </si>
  <si>
    <r>
      <t>AVANCES:</t>
    </r>
    <r>
      <rPr>
        <sz val="10"/>
        <color rgb="FF000000"/>
        <rFont val="Arial"/>
        <family val="2"/>
      </rPr>
      <t xml:space="preserve"> Se elaboró la Estrategia y Plan de Participación y Movilización Ciudadana en Protección y Bienestar Animal para el año 2025. Este documento se encuentra disponible para su consulta en la sede electrónica del Instituto, a través del siguiente enlace: https://animalesbog.gov.co:8443/sites/default/files/imagenes/20250131-estrategia-pai-participacion-ciudadana-2025.pdf. También se ejecutaron acciones en el marco de la estrategia de participación y movilización ciudadana tales como programas de copropiedad, red de aliados e instancias de particiáción en las sesiones de mesas locales.</t>
    </r>
  </si>
  <si>
    <t>Implementar 1 estrategia de inspección y vigilancia, en protección y bienestar animal a los prestadores de servicios para y con los animales​</t>
  </si>
  <si>
    <t>4005 - Número de estrategias de inspección y vigilancia implementadas</t>
  </si>
  <si>
    <t>Durante el periodo del informe se desarrollaron las siguientes actividades según cronograma 2025: - Línea Normativa: * Paseadores Caninos: Gestiones con el gremio para actualización de documento * Protocolo para servicios veterinarios(nombre temporal): Gestiones con el gremio para actualización de documento * Protocolo para servicios de crianza de animales domésticos - caninos (nombre temporal): Gestiones con el gremio para actualización de documento * Procedimiento de Visitas de Inspección y Vigilancia del área de Regulación: Propuesta de flujograma, documento, formatos * Guía de actividades de apropiación del conocimiento a Prestadores de Servicios para y con animales del área de Regulación: Articulación con planeación y otras áreas para ajustes finales. * Procedimiento de Elaboración de documentos para la Regulación asociada a la PYBA para y con animales: Articulación con planeación y otras áreas para ajustes finales. - Línea Apropiación del conocimiento * Sesiones de socialización a prestadores de servicios de paseo canino sobre Resolución 061 de 2019 con la participación de 5 personas. -Línea Visitas de inspección y vigilancia: * Realización de visitas de inspección y vigilancia a establecimientos y prestadores de servicios que trabajan para y con animales específicamente hasta el mes de enero se han realizado 12 visitas por radicado y/o oficio (42% empresas de vigilancia y seguridad privada, 33.3% servicio de exhibición y paseo 18% atención veterinaria).</t>
  </si>
  <si>
    <t xml:space="preserve">Implementar 3 programas de información ambiental y conocimiento ambiental </t>
  </si>
  <si>
    <t>7930 DESARROLLO DE UN PROCESO INSTITUCIONAL DE GESTIÓN DEL CONOCIMIENTO PARA EL FORTALECIMIENTO DE LA POLÍTICA PÚBLICA DE PROTECCIÓN Y BIENESTAR ANIMAL EN BOGOTA D.C.</t>
  </si>
  <si>
    <t>4223 - Número de programas de información ambiental y conocimiento ambiental implementados</t>
  </si>
  <si>
    <t>PENDIENTE</t>
  </si>
  <si>
    <t>Realizar el 100% de las acciones para el mejoramiento de la capacidad de gestión pública del sector ambiente.​</t>
  </si>
  <si>
    <t>7951 MEJORAMIENTO DE LA GESTIÓN PÚBLICA Y ADMINISTRATIVA DEL INSTITUTO DISTRITAL DE PROTECCIÓN Y BIENESTAR ANIMAL EN BOGOTÁ D.C.</t>
  </si>
  <si>
    <t>4230 - Porcentaje de avance en el fortalecimiento institucional</t>
  </si>
  <si>
    <t>SUBDIRECCIÓN DE GESTIÓN CORPORATIVA</t>
  </si>
  <si>
    <r>
      <rPr>
        <b/>
        <sz val="10"/>
        <color rgb="FF000000"/>
        <rFont val="Arial"/>
        <family val="2"/>
      </rPr>
      <t xml:space="preserve">AVANCES:
</t>
    </r>
    <r>
      <rPr>
        <sz val="10"/>
        <color rgb="FF000000"/>
        <rFont val="Arial"/>
        <family val="2"/>
      </rPr>
      <t xml:space="preserve">Con corte al 31 de enero de 2025, se realizo la atención de 1.090 animales, a través de:
- 220 perros y gatos de calle en situación de urgencia vital, recibieron atención por el programa de Urgencias Veterinarias.
- 591 perros y gatos recibieron atención médica por Brigadas Médicas.
- 230 perros y gatos, animales de granja y de especies no convencionales, fueron evaluadas sus condiciones de bienestar por reportes de presunto maltrato animal.
- 16 perros y gatos ingresaron a la Unidad de Cuidado Animal provenientes de entidades externas.
- 33 perros y gatos fueron dados en adopción responsable.
</t>
    </r>
    <r>
      <rPr>
        <b/>
        <sz val="10"/>
        <color rgb="FF000000"/>
        <rFont val="Arial"/>
        <family val="2"/>
      </rPr>
      <t xml:space="preserve">RETRASOS Y SOLUCIONES:
</t>
    </r>
    <r>
      <rPr>
        <sz val="10"/>
        <color rgb="FF000000"/>
        <rFont val="Arial"/>
        <family val="2"/>
      </rPr>
      <t>No se presentaron retrasos en el periodo reportado</t>
    </r>
  </si>
  <si>
    <r>
      <rPr>
        <b/>
        <sz val="10"/>
        <color rgb="FF000000"/>
        <rFont val="Arial"/>
        <family val="2"/>
      </rPr>
      <t xml:space="preserve">Ejecución Enero: 1.090
Ejecución Febrero: 883
AVANCES:
</t>
    </r>
    <r>
      <rPr>
        <sz val="10"/>
        <color rgb="FF000000"/>
        <rFont val="Arial"/>
        <family val="2"/>
      </rPr>
      <t xml:space="preserve">Con corte al 28 de febrero de 2025, se ha realizado la atención acumulada de 1.973 animales, a través de:
- 317 perros y gatos de calle en situación de urgencia vital, recibieron atención por el programa de Urgencias Veterinarias.
- 789 perros y gatos recibieron atención médica por Brigadas Médicas.
- 798 perros y gatos, animales de granja y de especies no convencionales, fueron evaluadas sus condiciones de bienestar por reportes de presunto maltrato animal.
- 20 perros y gatos ingresaron a la Unidad de Cuidado Animal provenientes de entidades externas.
- 49 perros y gatos fueron dados en adopción responsable.
</t>
    </r>
    <r>
      <rPr>
        <b/>
        <sz val="10"/>
        <color rgb="FF000000"/>
        <rFont val="Arial"/>
        <family val="2"/>
      </rPr>
      <t xml:space="preserve">RETRASOS :
</t>
    </r>
    <r>
      <rPr>
        <sz val="10"/>
        <color rgb="FF000000"/>
        <rFont val="Arial"/>
        <family val="2"/>
      </rPr>
      <t>En el periodo reportado se presentó un retrazo en la ejecución de la meta debido a demoras en el proceso de contratación.
SOLUCIONES: La actividad que se tenía programada para el mes de enero se subsanara en su totalidad durante el primer trimestre del año, de manera prioritaria, una vez se cuente con el personal técnico requerido.</t>
    </r>
  </si>
  <si>
    <r>
      <rPr>
        <b/>
        <sz val="10"/>
        <color rgb="FF000000"/>
        <rFont val="Arial"/>
        <family val="2"/>
      </rPr>
      <t xml:space="preserve">Ejecución Enero: 1.090
Ejecución Febrero: 883
Ejecución Marzo:  1.706
AVANCES:
</t>
    </r>
    <r>
      <rPr>
        <sz val="10"/>
        <color rgb="FF000000"/>
        <rFont val="Arial"/>
        <family val="2"/>
      </rPr>
      <t xml:space="preserve">Con corte al 31 de marzo de 2025, se ha realizado la atención acumulada de 3.679 animales, a través de:
- 485 perros y gatos de calle en situación de urgencia vital, recibieron atención por el programa de Urgencias Veterinarias.
- 1.737 perros y gatos recibieron atención médica por Brigadas Médicas.
- 1.334  perros y gatos, animales de granja y de especies no convencionales, fueron evaluadas sus condiciones de bienestar por reportes de presunto maltrato animal.
- 33 perros y gatos ingresaron a la Unidad de Cuidado Animal provenientes de entidades externas.
- 90 perros y gatos fueron dados en adopción responsable.
</t>
    </r>
    <r>
      <rPr>
        <b/>
        <sz val="10"/>
        <color rgb="FF000000"/>
        <rFont val="Arial"/>
        <family val="2"/>
      </rPr>
      <t xml:space="preserve">RETRASOS :
</t>
    </r>
    <r>
      <rPr>
        <sz val="10"/>
        <color rgb="FF000000"/>
        <rFont val="Arial"/>
        <family val="2"/>
      </rPr>
      <t>En el periodo reportado se presentó un retrazo en la ejecución de la meta debido a demoras en el proceso de contratación.
SOLUCIONES: La actividades retrazadas se subsanaran en su totalidad durante el segundo trimestre del año, una vez se cuente con el personal técnico requerido.</t>
    </r>
  </si>
  <si>
    <r>
      <rPr>
        <b/>
        <sz val="10"/>
        <color rgb="FF000000"/>
        <rFont val="Arial"/>
        <family val="2"/>
      </rPr>
      <t xml:space="preserve">Ejecución Enero: 1.090
Ejecución Febrero: 883
Ejecución Marzo:  1.706
Ejecución Abril:  1.636
AVANCES:
</t>
    </r>
    <r>
      <rPr>
        <sz val="10"/>
        <color rgb="FF000000"/>
        <rFont val="Arial"/>
        <family val="2"/>
      </rPr>
      <t xml:space="preserve">Con corte al 30 de abril de 2025, se ha realizado la atención acumulada de </t>
    </r>
    <r>
      <rPr>
        <b/>
        <sz val="10"/>
        <color rgb="FF000000"/>
        <rFont val="Arial"/>
        <family val="2"/>
      </rPr>
      <t xml:space="preserve">5.315 </t>
    </r>
    <r>
      <rPr>
        <sz val="10"/>
        <color rgb="FF000000"/>
        <rFont val="Arial"/>
        <family val="2"/>
      </rPr>
      <t xml:space="preserve">animales, a través de:
- </t>
    </r>
    <r>
      <rPr>
        <b/>
        <sz val="10"/>
        <color rgb="FF000000"/>
        <rFont val="Arial"/>
        <family val="2"/>
      </rPr>
      <t>680</t>
    </r>
    <r>
      <rPr>
        <sz val="10"/>
        <color rgb="FF000000"/>
        <rFont val="Arial"/>
        <family val="2"/>
      </rPr>
      <t xml:space="preserve"> perros y gatos de calle en situación de urgencia vital, recibieron atención por el programa de Urgencias Veterinarias.
- </t>
    </r>
    <r>
      <rPr>
        <b/>
        <sz val="10"/>
        <color rgb="FF000000"/>
        <rFont val="Arial"/>
        <family val="2"/>
      </rPr>
      <t>2.901</t>
    </r>
    <r>
      <rPr>
        <sz val="10"/>
        <color rgb="FF000000"/>
        <rFont val="Arial"/>
        <family val="2"/>
      </rPr>
      <t xml:space="preserve"> perros y gatos recibieron atención médica por Brigadas Médicas.
- </t>
    </r>
    <r>
      <rPr>
        <b/>
        <sz val="10"/>
        <color rgb="FF000000"/>
        <rFont val="Arial"/>
        <family val="2"/>
      </rPr>
      <t>1.573</t>
    </r>
    <r>
      <rPr>
        <sz val="10"/>
        <color rgb="FF000000"/>
        <rFont val="Arial"/>
        <family val="2"/>
      </rPr>
      <t xml:space="preserve">  perros y gatos, animales de granja y de especies no convencionales, fueron evaluadas sus condiciones de bienestar por reportes de presunto maltrato animal.
-  </t>
    </r>
    <r>
      <rPr>
        <b/>
        <sz val="10"/>
        <color rgb="FF000000"/>
        <rFont val="Arial"/>
        <family val="2"/>
      </rPr>
      <t>49</t>
    </r>
    <r>
      <rPr>
        <sz val="10"/>
        <color rgb="FF000000"/>
        <rFont val="Arial"/>
        <family val="2"/>
      </rPr>
      <t xml:space="preserve"> perros y gatos ingresaron a la Unidad de Cuidado Animal provenientes de entidades externas.
- </t>
    </r>
    <r>
      <rPr>
        <b/>
        <sz val="10"/>
        <color rgb="FF000000"/>
        <rFont val="Arial"/>
        <family val="2"/>
      </rPr>
      <t>112</t>
    </r>
    <r>
      <rPr>
        <sz val="10"/>
        <color rgb="FF000000"/>
        <rFont val="Arial"/>
        <family val="2"/>
      </rPr>
      <t xml:space="preserve"> perros y gatos fueron dados en adopción responsable.
</t>
    </r>
    <r>
      <rPr>
        <b/>
        <sz val="10"/>
        <color rgb="FF000000"/>
        <rFont val="Arial"/>
        <family val="2"/>
      </rPr>
      <t xml:space="preserve">RETRASOS :
</t>
    </r>
    <r>
      <rPr>
        <sz val="10"/>
        <color rgb="FF000000"/>
        <rFont val="Arial"/>
        <family val="2"/>
      </rPr>
      <t xml:space="preserve">En el periodo reportado se presentó un retrazo en la atención de 342 animales programados inicialmente debido a demoras en el proceso de contratación de talento humano y vehiculos.
</t>
    </r>
    <r>
      <rPr>
        <b/>
        <sz val="10"/>
        <color rgb="FF000000"/>
        <rFont val="Arial"/>
        <family val="2"/>
      </rPr>
      <t>SOLUCIONES:</t>
    </r>
    <r>
      <rPr>
        <sz val="10"/>
        <color rgb="FF000000"/>
        <rFont val="Arial"/>
        <family val="2"/>
      </rPr>
      <t xml:space="preserve"> La actividades retrazadas se subsanaran en su totalidad durante el segundo trimestre del año, una vez se cuente con el personal técnico requerido y asignación de vehiculos.</t>
    </r>
  </si>
  <si>
    <r>
      <rPr>
        <b/>
        <sz val="10"/>
        <color rgb="FF000000"/>
        <rFont val="Arial"/>
        <family val="2"/>
      </rPr>
      <t xml:space="preserve">Ejecución Enero: 1.090
Ejecución Febrero: 883
Ejecución Marzo:  1.706
Ejecución Abril:  1.636
Ejecución Mayo: 2.152
AVANCES:
</t>
    </r>
    <r>
      <rPr>
        <sz val="10"/>
        <color rgb="FF000000"/>
        <rFont val="Arial"/>
        <family val="2"/>
      </rPr>
      <t xml:space="preserve">Con corte al 31 de mayo de 2025, se ha realizado la atención acumulada de </t>
    </r>
    <r>
      <rPr>
        <b/>
        <sz val="10"/>
        <color rgb="FF000000"/>
        <rFont val="Arial"/>
        <family val="2"/>
      </rPr>
      <t xml:space="preserve">7.467 </t>
    </r>
    <r>
      <rPr>
        <sz val="10"/>
        <color rgb="FF000000"/>
        <rFont val="Arial"/>
        <family val="2"/>
      </rPr>
      <t>animales, a través de:
-</t>
    </r>
    <r>
      <rPr>
        <b/>
        <sz val="10"/>
        <color rgb="FF000000"/>
        <rFont val="Arial"/>
        <family val="2"/>
      </rPr>
      <t xml:space="preserve"> 879</t>
    </r>
    <r>
      <rPr>
        <sz val="10"/>
        <color rgb="FF000000"/>
        <rFont val="Arial"/>
        <family val="2"/>
      </rPr>
      <t xml:space="preserve"> perros y gatos de calle en situación de urgencia vital, recibieron atención por el programa de Urgencias Veterinarias.
- </t>
    </r>
    <r>
      <rPr>
        <b/>
        <sz val="10"/>
        <color rgb="FF000000"/>
        <rFont val="Arial"/>
        <family val="2"/>
      </rPr>
      <t>4.114</t>
    </r>
    <r>
      <rPr>
        <sz val="10"/>
        <color rgb="FF000000"/>
        <rFont val="Arial"/>
        <family val="2"/>
      </rPr>
      <t xml:space="preserve"> perros y gatos recibieron atención médica por Brigadas Médicas.
- </t>
    </r>
    <r>
      <rPr>
        <b/>
        <sz val="10"/>
        <color rgb="FF000000"/>
        <rFont val="Arial"/>
        <family val="2"/>
      </rPr>
      <t>2.247</t>
    </r>
    <r>
      <rPr>
        <sz val="10"/>
        <color rgb="FF000000"/>
        <rFont val="Arial"/>
        <family val="2"/>
      </rPr>
      <t xml:space="preserve">  perros y gatos, animales de granja y de especies no convencionales, fueron evaluadas sus condiciones de bienestar por reportes de presunto maltrato animal.
-  </t>
    </r>
    <r>
      <rPr>
        <b/>
        <sz val="10"/>
        <color rgb="FF000000"/>
        <rFont val="Arial"/>
        <family val="2"/>
      </rPr>
      <t>62</t>
    </r>
    <r>
      <rPr>
        <sz val="10"/>
        <color rgb="FF000000"/>
        <rFont val="Arial"/>
        <family val="2"/>
      </rPr>
      <t xml:space="preserve"> perros y gatos ingresaron a la Unidad de Cuidado Animal provenientes de entidades externas.
- </t>
    </r>
    <r>
      <rPr>
        <b/>
        <sz val="10"/>
        <color rgb="FF000000"/>
        <rFont val="Arial"/>
        <family val="2"/>
      </rPr>
      <t>165</t>
    </r>
    <r>
      <rPr>
        <sz val="10"/>
        <color rgb="FF000000"/>
        <rFont val="Arial"/>
        <family val="2"/>
      </rPr>
      <t xml:space="preserve"> perros y gatos fueron dados en adopción responsable.
</t>
    </r>
    <r>
      <rPr>
        <b/>
        <sz val="10"/>
        <color rgb="FF000000"/>
        <rFont val="Arial"/>
        <family val="2"/>
      </rPr>
      <t xml:space="preserve">RETRASOS :
</t>
    </r>
    <r>
      <rPr>
        <sz val="10"/>
        <color rgb="FF000000"/>
        <rFont val="Arial"/>
        <family val="2"/>
      </rPr>
      <t xml:space="preserve">En el periodo reportado se presentó un retrazo en la atención de 88 animales programados inicialmente debido a demoras en el proceso de contratación de talento humano y vehiculos.
</t>
    </r>
    <r>
      <rPr>
        <b/>
        <sz val="10"/>
        <color rgb="FF000000"/>
        <rFont val="Arial"/>
        <family val="2"/>
      </rPr>
      <t>SOLUCIONES:</t>
    </r>
    <r>
      <rPr>
        <sz val="10"/>
        <color rgb="FF000000"/>
        <rFont val="Arial"/>
        <family val="2"/>
      </rPr>
      <t xml:space="preserve"> La actividades retrazadas se subsanaran en su totalidad durante el segundo trimestre del año, una vez se cuente con el personal técnico requerido y asignación de vehiculos.</t>
    </r>
  </si>
  <si>
    <r>
      <rPr>
        <b/>
        <sz val="10"/>
        <color rgb="FF000000"/>
        <rFont val="Arial"/>
        <family val="2"/>
      </rPr>
      <t xml:space="preserve">Ejecución Enero: 1.090
Ejecución Febrero: 883
Ejecución Marzo:  1.706
Ejecución Abril:  1.636
Ejecución Mayo: 2.152
Ejecución Junio: 1.549
AVANCES:
</t>
    </r>
    <r>
      <rPr>
        <sz val="10"/>
        <color rgb="FF000000"/>
        <rFont val="Arial"/>
        <family val="2"/>
      </rPr>
      <t xml:space="preserve">Con corte al 30 de junio de 2025, se ha realizado la atención acumulada de </t>
    </r>
    <r>
      <rPr>
        <b/>
        <sz val="10"/>
        <color rgb="FF000000"/>
        <rFont val="Arial"/>
        <family val="2"/>
      </rPr>
      <t xml:space="preserve">9.016 </t>
    </r>
    <r>
      <rPr>
        <sz val="10"/>
        <color rgb="FF000000"/>
        <rFont val="Arial"/>
        <family val="2"/>
      </rPr>
      <t>animales, a través de:
-</t>
    </r>
    <r>
      <rPr>
        <b/>
        <sz val="10"/>
        <color rgb="FF000000"/>
        <rFont val="Arial"/>
        <family val="2"/>
      </rPr>
      <t xml:space="preserve"> 978</t>
    </r>
    <r>
      <rPr>
        <sz val="10"/>
        <color rgb="FF000000"/>
        <rFont val="Arial"/>
        <family val="2"/>
      </rPr>
      <t xml:space="preserve"> perros y gatos de calle en situación de urgencia vital, recibieron atención por el programa de Urgencias Veterinarias.
- </t>
    </r>
    <r>
      <rPr>
        <b/>
        <sz val="10"/>
        <color rgb="FF000000"/>
        <rFont val="Arial"/>
        <family val="2"/>
      </rPr>
      <t>5.150</t>
    </r>
    <r>
      <rPr>
        <sz val="10"/>
        <color rgb="FF000000"/>
        <rFont val="Arial"/>
        <family val="2"/>
      </rPr>
      <t xml:space="preserve"> perros y gatos recibieron atención médica por Brigadas Médicas.
- </t>
    </r>
    <r>
      <rPr>
        <b/>
        <sz val="10"/>
        <color rgb="FF000000"/>
        <rFont val="Arial"/>
        <family val="2"/>
      </rPr>
      <t>2.621</t>
    </r>
    <r>
      <rPr>
        <sz val="10"/>
        <color rgb="FF000000"/>
        <rFont val="Arial"/>
        <family val="2"/>
      </rPr>
      <t xml:space="preserve">  perros y gatos, animales de granja y de especies no convencionales, fueron evaluadas sus condiciones de bienestar por reportes de presunto maltrato animal.
-  </t>
    </r>
    <r>
      <rPr>
        <b/>
        <sz val="10"/>
        <color rgb="FF000000"/>
        <rFont val="Arial"/>
        <family val="2"/>
      </rPr>
      <t>69</t>
    </r>
    <r>
      <rPr>
        <sz val="10"/>
        <color rgb="FF000000"/>
        <rFont val="Arial"/>
        <family val="2"/>
      </rPr>
      <t xml:space="preserve"> perros y gatos ingresaron a la Unidad de Cuidado Animal provenientes de entidades externas.
- </t>
    </r>
    <r>
      <rPr>
        <b/>
        <sz val="10"/>
        <color rgb="FF000000"/>
        <rFont val="Arial"/>
        <family val="2"/>
      </rPr>
      <t>198</t>
    </r>
    <r>
      <rPr>
        <sz val="10"/>
        <color rgb="FF000000"/>
        <rFont val="Arial"/>
        <family val="2"/>
      </rPr>
      <t xml:space="preserve"> perros y gatos fueron dados en adopción responsable.
</t>
    </r>
    <r>
      <rPr>
        <b/>
        <sz val="10"/>
        <color rgb="FF000000"/>
        <rFont val="Arial"/>
        <family val="2"/>
      </rPr>
      <t xml:space="preserve">RETRASOS :
</t>
    </r>
    <r>
      <rPr>
        <sz val="10"/>
        <color rgb="FF000000"/>
        <rFont val="Arial"/>
        <family val="2"/>
      </rPr>
      <t xml:space="preserve">El incumplimiento de la meta se ha visto afectado por varios factores que han incidido directa e indirectamente en el ritmo de ejecución previsto. Entre los principales retrasos identificados se encuentran:
-La disponibilidad insuficiente de talento humano, producto de las restricciones presupuestales impuestas por las medidas de austeridad del gasto, limitó la contratación de personal médico-veterinario y de apoyo operativo de las brigadas médicas y operatividad de la Unidad de Cuidado Animal.
-A pesar de la implementación de campañas de promoción, jornadas de adopción y estrategias de sensibilización, se evidenció una disminución en las cifras de adopciones durante el semestre. Esta situación incidió indirectamente en la capacidad de rotación de animales dentro del sistema de custodia y albergue, impactando la disponibilidad de espacios para nuevos ingresos.
</t>
    </r>
    <r>
      <rPr>
        <b/>
        <sz val="10"/>
        <color rgb="FF000000"/>
        <rFont val="Arial"/>
        <family val="2"/>
      </rPr>
      <t>SOLUCIONES:</t>
    </r>
    <r>
      <rPr>
        <sz val="10"/>
        <color rgb="FF000000"/>
        <rFont val="Arial"/>
        <family val="2"/>
      </rPr>
      <t xml:space="preserve"> La actividades retrazadas se subsanaran en su totalidad durante el segundo semestre del año, una vez se cuente con el personal técnico requerido y asignación de vehiculos. Asi mismo, se redistribuyó el talento humano activo priorizando los puntos de mayor demanda y se gestionaron refuerzos temporales a través de alianzas interinstitucionales y apoyos técnicos. Así mismo, se están revisando los perfiles y tiempos de vinculación para minimizar los efectos de las restricciones presupuestales y optimizar la asignación del personal disponible.</t>
    </r>
  </si>
  <si>
    <t> </t>
  </si>
  <si>
    <r>
      <rPr>
        <sz val="10"/>
        <color rgb="FF000000"/>
        <rFont val="Arial"/>
        <family val="2"/>
      </rPr>
      <t xml:space="preserve">
AVANCES:
Con corte al 31 de enero de 2025, se realizó la esterilización de 2.314 perros y gatos, a través de:
- 705 en Unidades Móviles Quirúrgicas en las 20 localidades de la ciudad.
- 653 en Punto Fijo ubicado en la Unidad de Cuidado Animal.
- 956 a través del Convenio con Universidad Nacional de Colombia
</t>
    </r>
    <r>
      <rPr>
        <b/>
        <sz val="10"/>
        <color rgb="FF000000"/>
        <rFont val="Arial"/>
        <family val="2"/>
      </rPr>
      <t xml:space="preserve">RETRASOS Y SOLUCIONES:
</t>
    </r>
    <r>
      <rPr>
        <sz val="10"/>
        <color rgb="FF000000"/>
        <rFont val="Arial"/>
        <family val="2"/>
      </rPr>
      <t>No se presentaron retrasos en el periodo reportado</t>
    </r>
  </si>
  <si>
    <r>
      <rPr>
        <sz val="10"/>
        <color rgb="FF000000"/>
        <rFont val="Arial"/>
        <family val="2"/>
      </rPr>
      <t xml:space="preserve">
</t>
    </r>
    <r>
      <rPr>
        <b/>
        <sz val="10"/>
        <color rgb="FF000000"/>
        <rFont val="Arial"/>
        <family val="2"/>
      </rPr>
      <t xml:space="preserve">Ejecución Enero: 2.314
Ejecución Febrero: 2.083
AVANCES:
</t>
    </r>
    <r>
      <rPr>
        <sz val="10"/>
        <color rgb="FF000000"/>
        <rFont val="Arial"/>
        <family val="2"/>
      </rPr>
      <t xml:space="preserve">Con corte al 28 de febrero de 2025, se he realizó la  esterilización acumulada  de 4.397 perros y gatos, a través de:
- 2.788 en Unidades Móviles Quirúrgicas en las 20 localidades de la ciudad.
- 653 en Punto Fijo ubicado en la Unidad de Cuidado Animal.
- 956 a través del Convenio con Universidad Nacional de Colombia
</t>
    </r>
    <r>
      <rPr>
        <b/>
        <sz val="10"/>
        <color rgb="FF000000"/>
        <rFont val="Arial"/>
        <family val="2"/>
      </rPr>
      <t xml:space="preserve">RETRASOS Y SOLUCIONES:
</t>
    </r>
    <r>
      <rPr>
        <sz val="10"/>
        <color rgb="FF000000"/>
        <rFont val="Arial"/>
        <family val="2"/>
      </rPr>
      <t>No se presentaron retrasos en el periodo reportado
En el periodo reportado se presentó una sobreejecución en la magnitud del programa de 1.383 animales, razón por la cual se ajustó la meta, redistribuyendo el excedente y reduciendo la ejecución programada para diciembre.</t>
    </r>
  </si>
  <si>
    <r>
      <rPr>
        <sz val="10"/>
        <color rgb="FF000000"/>
        <rFont val="Arial"/>
        <family val="2"/>
      </rPr>
      <t xml:space="preserve">
</t>
    </r>
    <r>
      <rPr>
        <b/>
        <sz val="10"/>
        <color rgb="FF000000"/>
        <rFont val="Arial"/>
        <family val="2"/>
      </rPr>
      <t xml:space="preserve">Ejecución Enero: 2.314
Ejecución Febrero: 2.083
Ejecución Marzo: 2.841
AVANCES:
</t>
    </r>
    <r>
      <rPr>
        <sz val="10"/>
        <color rgb="FF000000"/>
        <rFont val="Arial"/>
        <family val="2"/>
      </rPr>
      <t xml:space="preserve">Con corte al 31 de marzo de 2025, se he realizó la  esterilización acumulada  de 7,238 perros y gatos, a través de:
- 4,721 en Unidades Móviles Quirúrgicas en las 20 localidades de la ciudad.
- 1.561 en Punto Fijo ubicado en la Unidad de Cuidado Animal.
- 956 a través del Convenio con Universidad Nacional de Colombia
</t>
    </r>
    <r>
      <rPr>
        <b/>
        <sz val="10"/>
        <color rgb="FF000000"/>
        <rFont val="Arial"/>
        <family val="2"/>
      </rPr>
      <t xml:space="preserve">RETRASOS Y SOLUCIONES:
</t>
    </r>
    <r>
      <rPr>
        <sz val="10"/>
        <color rgb="FF000000"/>
        <rFont val="Arial"/>
        <family val="2"/>
      </rPr>
      <t>En este periodo no se presentarón retrazos en la ejecución.
En el periodo reportado se presentó una sobreejecución en la magnitud del programa de 341 animales, razón por la cual se ajustó la meta, redistribuyendo el excedente y reduciendo la ejecución programada para diciembre.</t>
    </r>
  </si>
  <si>
    <r>
      <rPr>
        <sz val="10"/>
        <color rgb="FF000000"/>
        <rFont val="Arial"/>
        <family val="2"/>
      </rPr>
      <t xml:space="preserve"> 
</t>
    </r>
    <r>
      <rPr>
        <b/>
        <sz val="10"/>
        <color rgb="FF000000"/>
        <rFont val="Arial"/>
        <family val="2"/>
      </rPr>
      <t xml:space="preserve">Ejecución Enero: 2.314
Ejecución Febrero: 2.083
Ejecución Marzo: 2.841
Ejecución Abril: 2.409
AVANCES:
</t>
    </r>
    <r>
      <rPr>
        <sz val="10"/>
        <color rgb="FF000000"/>
        <rFont val="Arial"/>
        <family val="2"/>
      </rPr>
      <t xml:space="preserve">Con corte al 30de abril de 2025, se he realizó la  esterilización acumulada  de 9.647 perros y gatos, a través de:
- 5.950 en Unidades Móviles Quirúrgicas en las 20 localidades de la ciudad.
- 2.741 en Punto Fijo ubicado en la Unidad de Cuidado Animal.
- 956 a través del Convenio con Universidad Nacional de Colombia
</t>
    </r>
    <r>
      <rPr>
        <b/>
        <sz val="10"/>
        <color rgb="FF000000"/>
        <rFont val="Arial"/>
        <family val="2"/>
      </rPr>
      <t xml:space="preserve">RETRASOS::
</t>
    </r>
    <r>
      <rPr>
        <sz val="10"/>
        <color rgb="FF000000"/>
        <rFont val="Arial"/>
        <family val="2"/>
      </rPr>
      <t xml:space="preserve">En este periodo se presentaron retrasos para la realización de 3.241 esterilizaciones programadas debido a dificultades para la consecución de las cotizaciones necesarias en el proceso precontractual, lo cual afectó la contratación del servicio tercerizado de unidades móviles y del convenio correspondiente.
</t>
    </r>
    <r>
      <rPr>
        <b/>
        <sz val="10"/>
        <color rgb="FF000000"/>
        <rFont val="Arial"/>
        <family val="2"/>
      </rPr>
      <t>SOLUCIONES:</t>
    </r>
    <r>
      <rPr>
        <sz val="10"/>
        <color rgb="FF000000"/>
        <rFont val="Arial"/>
        <family val="2"/>
      </rPr>
      <t xml:space="preserve"> La actividades retrazadas se subsanaran en su totalidad durante el segundo trimestre del año, una vez se cuente con los contratos requeridos.</t>
    </r>
  </si>
  <si>
    <r>
      <rPr>
        <sz val="10"/>
        <color rgb="FF000000"/>
        <rFont val="Arial"/>
        <family val="2"/>
      </rPr>
      <t xml:space="preserve"> 
</t>
    </r>
    <r>
      <rPr>
        <b/>
        <sz val="10"/>
        <color rgb="FF000000"/>
        <rFont val="Arial"/>
        <family val="2"/>
      </rPr>
      <t xml:space="preserve">Ejecución Enero: 2.314
Ejecución Febrero: 2.083
Ejecución Marzo: 2.841
Ejecución Abril: 2.409
Ejecución Mayo: 2.203
AVANCES:.
</t>
    </r>
    <r>
      <rPr>
        <sz val="10"/>
        <color rgb="FF000000"/>
        <rFont val="Arial"/>
        <family val="2"/>
      </rPr>
      <t xml:space="preserve">Con corte al 31 de mayo de 2025, se he realizó la  esterilización acumulada  de 11.850 perros y gatos, a través de:
- 6.947 en Unidades Móviles Quirúrgicas en las 20 localidades de la ciudad.
- 3.947en Punto Fijo ubicado en la Unidad de Cuidado Animal.
- 956 a través del Convenio con Universidad Nacional de Colombia
</t>
    </r>
    <r>
      <rPr>
        <b/>
        <sz val="10"/>
        <color rgb="FF000000"/>
        <rFont val="Arial"/>
        <family val="2"/>
      </rPr>
      <t xml:space="preserve">RETRASOS::
</t>
    </r>
    <r>
      <rPr>
        <sz val="10"/>
        <color rgb="FF000000"/>
        <rFont val="Arial"/>
        <family val="2"/>
      </rPr>
      <t xml:space="preserve">En este periodo se presentaron retrasos para la realización de 3.497 esterilizaciones programadas debido a dificultades para la consecución de las cotizaciones necesarias en el proceso precontractual, lo cual afectó la contratación del servicio tercerizado de unidades móviles y del convenio correspondiente.
</t>
    </r>
    <r>
      <rPr>
        <b/>
        <sz val="10"/>
        <color rgb="FF000000"/>
        <rFont val="Arial"/>
        <family val="2"/>
      </rPr>
      <t>SOLUCIONES:</t>
    </r>
    <r>
      <rPr>
        <sz val="10"/>
        <color rgb="FF000000"/>
        <rFont val="Arial"/>
        <family val="2"/>
      </rPr>
      <t xml:space="preserve"> La actividades retrazadas se subsanaran en su totalidad durante el segundo semestre del año, una vez se cuente con los contratos requeridos.</t>
    </r>
  </si>
  <si>
    <r>
      <rPr>
        <sz val="10"/>
        <color rgb="FF000000"/>
        <rFont val="Arial"/>
        <family val="2"/>
      </rPr>
      <t xml:space="preserve"> 
</t>
    </r>
    <r>
      <rPr>
        <b/>
        <sz val="10"/>
        <color rgb="FF000000"/>
        <rFont val="Arial"/>
        <family val="2"/>
      </rPr>
      <t xml:space="preserve">Ejecución Enero: 2.314
Ejecución Febrero: 2.083
Ejecución Marzo: 2.841
Ejecución Abril: 2.409
Ejecución Mayo: 2.203
Ejecución Junio: 1.118
AVANCES:.
</t>
    </r>
    <r>
      <rPr>
        <sz val="10"/>
        <color rgb="FF000000"/>
        <rFont val="Arial"/>
        <family val="2"/>
      </rPr>
      <t xml:space="preserve">Con corte al 30 de junio de 2025, se he realizó la  esterilización acumulada  de 12.968 perros y gatos, a través de:
- 6.947 en Unidades Móviles Quirúrgicas en las 20 localidades de la ciudad.
- 4.472 en Punto Fijo ubicado en la Unidad de Cuidado Animal.
- 1.549 a través del Convenio con Universidad Nacional de Colombia
</t>
    </r>
    <r>
      <rPr>
        <b/>
        <sz val="10"/>
        <color rgb="FF000000"/>
        <rFont val="Arial"/>
        <family val="2"/>
      </rPr>
      <t xml:space="preserve">RETRASOS::
</t>
    </r>
    <r>
      <rPr>
        <sz val="10"/>
        <color rgb="FF000000"/>
        <rFont val="Arial"/>
        <family val="2"/>
      </rPr>
      <t xml:space="preserve">El incumplimiento de la meta se ha visto afectado por varios factores que han incidido directa e indirectamente en el ritmo de ejecución previsto. Entre los principales retrasos identificados se encuentran:
-La disponibilidad insuficiente de talento humano, producto de las restricciones presupuestales impuestas por las medidas de austeridad del gasto, limitó la contratación de personal médico-veterinario y de apoyo operativo, lo que a su vez afectó significativamente la capacidad de ejecución de las cirugías programadas, especialmente en las jornadas masivas y las intervenciones en campo.
-Diversos procesos estratégicos para la implementación del programa presentaron demoras considerables. Entre ellos se destaca: El proceso de licitación para el servicio de esterilizaciones a través de las unidades móviles quirúrgicas, La formalización del convenio interadministrativo con la Universidad Nacional, que incluye operación de puntos fijos y servicios complementarios. La adquisición de microchips, insumo fundamental para la trazabilidad e identificación de los animales intervenidos. Estas demoras afectaron directamente la continuidad y el alcance del servicio durante el primer semestre del año.
-Factores externos no controlables: Se identificó una baja afluencia de usuarios al punto fijo operado a través del convenio con la Universidad Nacional durante el mes de junio, lo cual disminuyó la productividad mensual esperada...
</t>
    </r>
    <r>
      <rPr>
        <b/>
        <sz val="10"/>
        <color rgb="FF000000"/>
        <rFont val="Arial"/>
        <family val="2"/>
      </rPr>
      <t>SOLUCIONES:</t>
    </r>
    <r>
      <rPr>
        <sz val="10"/>
        <color rgb="FF000000"/>
        <rFont val="Arial"/>
        <family val="2"/>
      </rPr>
      <t xml:space="preserve"> La actividades retrazadas se subsanaran en su totalidad durante el segundo semestre del año, una vez se cuente con los contratos requeridos. Se ajustó el cronograma de jornadas, priorizando territorios con mayor demanda y reorganizando los turnos del personal disponible, incluyendo la extensión de horarios y el fortalecimiento de puntos con alta cobertura.</t>
    </r>
  </si>
  <si>
    <r>
      <rPr>
        <b/>
        <sz val="10"/>
        <color rgb="FF000000"/>
        <rFont val="Arial"/>
        <family val="2"/>
      </rPr>
      <t xml:space="preserve">AVANCES:
</t>
    </r>
    <r>
      <rPr>
        <sz val="10"/>
        <color rgb="FF000000"/>
        <rFont val="Arial"/>
        <family val="2"/>
      </rPr>
      <t xml:space="preserve">Con corte al 31 de enero de 2025, se efectuó un avance en la implementación de los programas de atención a especies sinantrópicas de 0.05% a través de:
- Atención médica de Palomas de plaza (Columba livia)
- 10 censos poblacionales en puntos de alta concentración de Palomas de Plaza (Columba livia)
- Visitas técnicas en respuesta a solicitudes ciudadanas.
- Recepción de enjambres de abeja común (Apis melífera)
</t>
    </r>
    <r>
      <rPr>
        <b/>
        <sz val="10"/>
        <color rgb="FF000000"/>
        <rFont val="Arial"/>
        <family val="2"/>
      </rPr>
      <t xml:space="preserve">RETRASOS Y SOLUCIONES:
</t>
    </r>
    <r>
      <rPr>
        <sz val="10"/>
        <color rgb="FF000000"/>
        <rFont val="Arial"/>
        <family val="2"/>
      </rPr>
      <t>No se presentaron retrasos en el periodo reportado</t>
    </r>
  </si>
  <si>
    <r>
      <rPr>
        <b/>
        <sz val="10"/>
        <color rgb="FF000000"/>
        <rFont val="Arial"/>
        <family val="2"/>
      </rPr>
      <t xml:space="preserve">
Ejecución Enero: 0,05%
Ejecución Febrero: 0,025%
AVANCES:
</t>
    </r>
    <r>
      <rPr>
        <sz val="10"/>
        <color rgb="FF000000"/>
        <rFont val="Arial"/>
        <family val="2"/>
      </rPr>
      <t xml:space="preserve">Con corte al 28 de febrero de 2025, se efectuó un avance en la implementación de los programas de atención a especies sinantrópicas de 0,075% a través de:
- Atención médica de 82 Palomas de plaza (Columba livia)
- 25 censos poblacionales en puntos de alta concentración de Palomas de Plaza (Columba livia)
- 23 Visitas técnicas en respuesta a solicitudes ciudadanas.
- Recepción de 6 enjambres de abeja común (Apis melífera)
</t>
    </r>
    <r>
      <rPr>
        <b/>
        <sz val="10"/>
        <color rgb="FF000000"/>
        <rFont val="Arial"/>
        <family val="2"/>
      </rPr>
      <t xml:space="preserve">RETRASOS Y SOLUCIONES:
</t>
    </r>
    <r>
      <rPr>
        <sz val="10"/>
        <color rgb="FF000000"/>
        <rFont val="Arial"/>
        <family val="2"/>
      </rPr>
      <t>No se presentaron retrasos en el periodo reportado</t>
    </r>
  </si>
  <si>
    <r>
      <rPr>
        <b/>
        <sz val="10"/>
        <color rgb="FF000000"/>
        <rFont val="Arial"/>
        <family val="2"/>
      </rPr>
      <t xml:space="preserve">
Ejecución Enero: 0,05%
Ejecución Febrero: 0,025%
Ejecución Marzo: 0,25%
AVANCES:
</t>
    </r>
    <r>
      <rPr>
        <sz val="10"/>
        <color rgb="FF000000"/>
        <rFont val="Arial"/>
        <family val="2"/>
      </rPr>
      <t xml:space="preserve">Con corte al 31 de marzo de 2025, se efectuó un avance en la implementación de los programas de atención a especies sinantrópicas de 0,325% a través de:
- Atención médica de 115 Palomas de plaza (Columba livia)
- 30 censos poblacionales en puntos de alta concentración de Palomas de Plaza (Columba livia)
-144 Palomas de plaza (Columba livia) machos, esterilizadas quirurgicamente a traves de Laparotomia. 
- 30 Visitas técnicas en respuesta a solicitudes ciudadanas.
- Recepción de 6 enjambres de abeja común (Apis melífera)
</t>
    </r>
    <r>
      <rPr>
        <b/>
        <sz val="10"/>
        <color rgb="FF000000"/>
        <rFont val="Arial"/>
        <family val="2"/>
      </rPr>
      <t xml:space="preserve">RETRASOS Y SOLUCIONES:
</t>
    </r>
    <r>
      <rPr>
        <sz val="10"/>
        <color rgb="FF000000"/>
        <rFont val="Arial"/>
        <family val="2"/>
      </rPr>
      <t>No se presentaron retrasos en el periodo reportado</t>
    </r>
  </si>
  <si>
    <r>
      <rPr>
        <b/>
        <sz val="10"/>
        <color rgb="FF000000"/>
        <rFont val="Arial"/>
        <family val="2"/>
      </rPr>
      <t xml:space="preserve"> 
Ejecución Enero: 0,05%
Ejecución Febrero: 0,025%
Ejecución Marzo: 0,25%
Ejecución Abril: 0,025%
AVANCES:
</t>
    </r>
    <r>
      <rPr>
        <sz val="10"/>
        <color rgb="FF000000"/>
        <rFont val="Arial"/>
        <family val="2"/>
      </rPr>
      <t xml:space="preserve">Con corte al 30 de abril de 2025, se efectuó un avance en la implementación de los programas de atención a especies sinantrópicas de </t>
    </r>
    <r>
      <rPr>
        <b/>
        <sz val="10"/>
        <color rgb="FF000000"/>
        <rFont val="Arial"/>
        <family val="2"/>
      </rPr>
      <t>0,35%</t>
    </r>
    <r>
      <rPr>
        <sz val="10"/>
        <color rgb="FF000000"/>
        <rFont val="Arial"/>
        <family val="2"/>
      </rPr>
      <t xml:space="preserve"> a través de:
- Atención médica de 135 Palomas de plaza (Columba livia)
- 40 censos poblacionales en puntos de alta concentración de Palomas de Plaza (Columba livia)
-144 Palomas de plaza (Columba livia) machos, esterilizadas quirurgicamente a traves de Laparotomia. 
- 34 Visitas técnicas en respuesta a solicitudes ciudadanas.
- Recepción de 6 enjambres de abeja común (Apis melífera)
</t>
    </r>
    <r>
      <rPr>
        <b/>
        <sz val="10"/>
        <color rgb="FF000000"/>
        <rFont val="Arial"/>
        <family val="2"/>
      </rPr>
      <t xml:space="preserve">RETRASOS </t>
    </r>
    <r>
      <rPr>
        <sz val="10"/>
        <color rgb="FF000000"/>
        <rFont val="Arial"/>
        <family val="2"/>
      </rPr>
      <t xml:space="preserve">:
Se presentó un retrazo de 0,025% debido a  demoras en el proceso de contratación de talento humano necesario para la ejecución de las actividades programadas, adicionalmente aun no se cuenta con el Convenio interinstitucional para la atención especializada de palomas y abejas.
</t>
    </r>
    <r>
      <rPr>
        <b/>
        <sz val="10"/>
        <color rgb="FF000000"/>
        <rFont val="Arial"/>
        <family val="2"/>
      </rPr>
      <t>SOLUCIONES</t>
    </r>
    <r>
      <rPr>
        <sz val="10"/>
        <color rgb="FF000000"/>
        <rFont val="Arial"/>
        <family val="2"/>
      </rPr>
      <t>: La actividades retrazadas se subsanaran en su totalidad durante el segundo trimestre del año, una vez se cuente con los contratos requeridos tanto de talento humano como de servicio tercerizado para la atención especializada de palomas y abejas.</t>
    </r>
  </si>
  <si>
    <r>
      <rPr>
        <b/>
        <sz val="10"/>
        <color rgb="FF000000"/>
        <rFont val="Arial"/>
        <family val="2"/>
      </rPr>
      <t xml:space="preserve"> 
Ejecución Enero: 0,05%
Ejecución Febrero: 0,025%
Ejecución Marzo: 0,25%
Ejecución Abril: 0,025%
Ejecución Mayo: 0,015%
AVANCES:
</t>
    </r>
    <r>
      <rPr>
        <sz val="10"/>
        <color rgb="FF000000"/>
        <rFont val="Arial"/>
        <family val="2"/>
      </rPr>
      <t xml:space="preserve">Con corte al 31 de mayo de 2025, se efectuó un avance en la implementación de los programas de atención a especies sinantrópicas de </t>
    </r>
    <r>
      <rPr>
        <b/>
        <sz val="10"/>
        <color rgb="FF000000"/>
        <rFont val="Arial"/>
        <family val="2"/>
      </rPr>
      <t>0,365%</t>
    </r>
    <r>
      <rPr>
        <sz val="10"/>
        <color rgb="FF000000"/>
        <rFont val="Arial"/>
        <family val="2"/>
      </rPr>
      <t xml:space="preserve"> a través de:
- Atención médica de 190 Palomas de plaza (Columba livia)
- 49 censos poblacionales en puntos de alta concentración de Palomas de Plaza (Columba livia)
-144 Palomas de plaza (Columba livia) machos, esterilizadas quirurgicamente a traves de Laparotomia. 
- 34 Visitas técnicas en respuesta a solicitudes ciudadanas.
- Recepción de 6 enjambres de abeja común (Apis melífera)
</t>
    </r>
    <r>
      <rPr>
        <b/>
        <sz val="10"/>
        <color rgb="FF000000"/>
        <rFont val="Arial"/>
        <family val="2"/>
      </rPr>
      <t xml:space="preserve">RETRASOS </t>
    </r>
    <r>
      <rPr>
        <sz val="10"/>
        <color rgb="FF000000"/>
        <rFont val="Arial"/>
        <family val="2"/>
      </rPr>
      <t xml:space="preserve">:
Se presentó un retrazo de 0,010% debido a  demoras en el proceso de contratación de talento humano necesario para la ejecución de las actividades programadas, adicionalmente aun no se cuenta con el Convenio interinstitucional para la atención especializada de palomas y abejas.
</t>
    </r>
    <r>
      <rPr>
        <b/>
        <sz val="10"/>
        <color rgb="FF000000"/>
        <rFont val="Arial"/>
        <family val="2"/>
      </rPr>
      <t>SOLUCIONES</t>
    </r>
    <r>
      <rPr>
        <sz val="10"/>
        <color rgb="FF000000"/>
        <rFont val="Arial"/>
        <family val="2"/>
      </rPr>
      <t>: La actividades retrazadas se subsanaran en su totalidad durante el segundo trimestre del año, una vez se cuente con los contratos requeridos tanto de talento humano como de servicio tercerizado para la atención especializada de palomas y abejas.</t>
    </r>
  </si>
  <si>
    <r>
      <rPr>
        <b/>
        <sz val="10"/>
        <color rgb="FF000000"/>
        <rFont val="Arial"/>
        <family val="2"/>
      </rPr>
      <t xml:space="preserve"> 
Ejecución Enero: 0,05%
Ejecución Febrero: 0,025%
Ejecución Marzo: 0,25%
Ejecución Abril: 0,025%
Ejecución Mayo: 0,015%
Ejecución Junio: 0,010%
AVANCES:
</t>
    </r>
    <r>
      <rPr>
        <sz val="10"/>
        <color rgb="FF000000"/>
        <rFont val="Arial"/>
        <family val="2"/>
      </rPr>
      <t xml:space="preserve">Con corte al 30 de junio de 2025, se efectuó un avance en la implementación de los programas de atención a especies sinantrópicas de </t>
    </r>
    <r>
      <rPr>
        <b/>
        <sz val="10"/>
        <color rgb="FF000000"/>
        <rFont val="Arial"/>
        <family val="2"/>
      </rPr>
      <t>0,375%</t>
    </r>
    <r>
      <rPr>
        <sz val="10"/>
        <color rgb="FF000000"/>
        <rFont val="Arial"/>
        <family val="2"/>
      </rPr>
      <t xml:space="preserve"> a través de:
- Atención médica de 247 Palomas de plaza (Columba livia)
- 59 censos poblacionales en puntos de alta concentración de Palomas de Plaza (Columba livia)
-144 Palomas de plaza (Columba livia) machos, esterilizadas quirurgicamente a traves de Laparotomia. 
- 57 Visitas técnicas en respuesta a solicitudes ciudadanas.
- Recepción de 6 enjambres de abeja común (Apis melífera)
</t>
    </r>
    <r>
      <rPr>
        <b/>
        <sz val="10"/>
        <color rgb="FF000000"/>
        <rFont val="Arial"/>
        <family val="2"/>
      </rPr>
      <t xml:space="preserve">RETRASOS </t>
    </r>
    <r>
      <rPr>
        <sz val="10"/>
        <color rgb="FF000000"/>
        <rFont val="Arial"/>
        <family val="2"/>
      </rPr>
      <t xml:space="preserve">:
Se presentó un retrazo de 0,015% debido a:
-La disponibilidad insuficiente de talento humano, producto de las restricciones presupuestales impuestas por las medidas de austeridad del gasto, limitó la contratación de personal médico-veterinario y de apoyo operativo.
-La atención especializada de especies como palomas de plaza y enjambres de abejas depende de la contratación de operadores externos con conocimientos y técnicas adecuadas para su manejo. Durante el primer semestre se presentaron retrasos en la contratación de estos servicios tercerizados, lo cual afectó la capacidad de respuesta oportuna frente a los reportes ciudadanos y la ejecución de actividades de control poblacional, reubicación y educación. Esta situación generó un rezago acumulado en la atención de estos casos, particularmente en localidades con alta incidencia.
</t>
    </r>
    <r>
      <rPr>
        <b/>
        <sz val="10"/>
        <color rgb="FF000000"/>
        <rFont val="Arial"/>
        <family val="2"/>
      </rPr>
      <t>SOLUCIONES</t>
    </r>
    <r>
      <rPr>
        <sz val="10"/>
        <color rgb="FF000000"/>
        <rFont val="Arial"/>
        <family val="2"/>
      </rPr>
      <t>: La actividades retrazadas se subsanaran en su totalidad durante el segundo semestre del año, una vez se cuente con los contratos requeridos tanto de talento humano como de servicio tercerizado para la atención especializada de palomas y abejas. Asi mismo se  priorizó este proceso dentro del cronograma de compras y contrataciones. Se ajustaron los términos de referencia con base en observaciones técnicas, y se fortaleció la articulación con el área jurídica y de contratación para agilizar los trámites pendientes.</t>
    </r>
  </si>
  <si>
    <r>
      <rPr>
        <sz val="10"/>
        <color rgb="FF000000"/>
        <rFont val="Arial"/>
        <family val="2"/>
      </rPr>
      <t xml:space="preserve">La implementación de la meta está programada para iniciar a partir del mes de mayo de 2025 debido a procesos administrativos y contractuales que son necesarios para su ejecución. Durante los primeros meses del año, se llevaron a cabo las etapas de planeación, elaboración de estudios previos, definición de términos de referencia, procesos de evaluación y adjudicación, conforme a la normatividad vigente en materia de contratación pública. Una vez finalizado el proceso contractual, se espera que el operador o equipo responsable inicie actividades de manera formal en mayo, permitiendo así el cumplimiento de la meta con los estándares técnicos requeridos y dentro del marco normativo aplicable.
</t>
    </r>
    <r>
      <rPr>
        <b/>
        <sz val="10"/>
        <color rgb="FF000000"/>
        <rFont val="Arial"/>
        <family val="2"/>
      </rPr>
      <t xml:space="preserve">RETRASOS :
</t>
    </r>
    <r>
      <rPr>
        <sz val="10"/>
        <color rgb="FF000000"/>
        <rFont val="Arial"/>
        <family val="2"/>
      </rPr>
      <t xml:space="preserve">No se ejecutó el 0,032% en el mes de reporte debido a demoras en la contratación y asignación de CDPs
</t>
    </r>
    <r>
      <rPr>
        <b/>
        <sz val="10"/>
        <color rgb="FF000000"/>
        <rFont val="Arial"/>
        <family val="2"/>
      </rPr>
      <t xml:space="preserve">SOLUCIONES: 
</t>
    </r>
    <r>
      <rPr>
        <sz val="10"/>
        <color rgb="FF000000"/>
        <rFont val="Arial"/>
        <family val="2"/>
      </rPr>
      <t>La actividades retrazadas se subsanaran en su totalidad durante en los meses de junio, julio y agosto, una vez se cuente con los contratos requeridos tanto de talento humano como de contratos tercerizados necesarios para la ejecución de la misma.</t>
    </r>
  </si>
  <si>
    <r>
      <rPr>
        <b/>
        <sz val="10"/>
        <color rgb="FF000000"/>
        <rFont val="Arial"/>
        <family val="2"/>
      </rPr>
      <t xml:space="preserve">Ejecución:
AVANCES:
</t>
    </r>
    <r>
      <rPr>
        <sz val="10"/>
        <color rgb="FF000000"/>
        <rFont val="Arial"/>
        <family val="2"/>
      </rPr>
      <t xml:space="preserve">En consideración a los acuerdos realizados entre la Secretaría Distrital de Ambiente y el Instituto Distrital de Protección y Bienestar Animal con relación a la seguridad y vigilancia de la Casa Ecológica de Animales, por el término de tres meses, periodo comprendido entre el 01 de julio de 2025 y el 30 de septiembre de 2025, se expide CDP  No. 558 por valor de $88.989.249 para atender este compromiso mediante la linea 7933-7-BS-15-73 cuyo objeto es: "PRESTACIÓN DEL SERVICIO INTEGRAL DE VIGILANCIA YSEGURIDAD EN LA MODALIDAD DE VIGILANCIA FIJA, MÓVIL CON Y SIN ARMAS Y DEVIGILANCIA CON MEDIOS TECNOLÓGICOS PARA BIENES MUEBLES E INMUEBLES DEPROPIEDAD Y/O A CARGO DEL INSTITUTO DISTRITAL DE PROTECCIÓN Y BIENESTARANIMAL Y DEMÁS INFRAESTRUCTURA PARA EL CUIDADO Y LA PROTECCIÓN ANIMAL". El valor de este CDP dispuesto para tal meta y proyecto responde a cubrir dos servicios 24/7 armados.
</t>
    </r>
    <r>
      <rPr>
        <b/>
        <sz val="10"/>
        <color rgb="FF000000"/>
        <rFont val="Arial"/>
        <family val="2"/>
      </rPr>
      <t xml:space="preserve">RETRASOS:
</t>
    </r>
    <r>
      <rPr>
        <sz val="10"/>
        <color rgb="FF000000"/>
        <rFont val="Arial"/>
        <family val="2"/>
      </rPr>
      <t>Durante el 3er trimestre de la vigencia, se iniciará el proceso de contratación para realizar el mantenimiento y adecuación de la Unidad de Cuidado Animal -UCA- en su primera fase, el cual tendrá como objetivo garantizar condiciones físicas dignas, seguras y sostenibles en la Unidad que presenta deterioro progresivo, deficiencias técnicas, y una alta presión operativa.</t>
    </r>
  </si>
  <si>
    <r>
      <t xml:space="preserve">AVANCES:  </t>
    </r>
    <r>
      <rPr>
        <sz val="10"/>
        <color rgb="FF000000"/>
        <rFont val="Arial"/>
        <family val="2"/>
      </rPr>
      <t>Para la meta 1 en enero de 2025, se vincularon 421 personas a la estrategia de educación en protección y bienestar animal en 14 acciones en territorio. Se destaca la implementación de actividades de apropiación de la cultura ciudadana en los diferentes ámbitos de implementación de la estrategia de educación en respuesta a la misionalidad del instituto y a los requerimientos ciudadanos e institucionales que apuntan al cumplimento de la meta para la vigencia 2024.</t>
    </r>
    <r>
      <rPr>
        <b/>
        <sz val="10"/>
        <color rgb="FF000000"/>
        <rFont val="Arial"/>
        <family val="2"/>
      </rPr>
      <t xml:space="preserve">
RETRASOS Y SOLUCIONES: </t>
    </r>
    <r>
      <rPr>
        <sz val="10"/>
        <color rgb="FF000000"/>
        <rFont val="Arial"/>
        <family val="2"/>
      </rPr>
      <t>No se presentaron, ya que la programación de la meta para el mes de enero se estimó en 419 personas, por lo tanto se garantizó el cumplimiento de la misma con las actividades implementadas en los ámbitos de acción previstos.</t>
    </r>
  </si>
  <si>
    <r>
      <rPr>
        <sz val="10"/>
        <color rgb="FF000000"/>
        <rFont val="Arial"/>
        <family val="2"/>
      </rPr>
      <t xml:space="preserve">AVANCES:  se vincularon 5091 personas a la estrategia de sensibilización, educación y formación en protección y bienestar animal en 62 acciones en territorio. La sobreejecución en relación con la meta programada se debe a la programación y ejecución de actividades masivas en el marco de la campaña semana santa responsable con los animales que permitieron el desarrollo de un ejercicio pedagógico de amplio alcance. 
Se destaca la implementación de actividades de apropiación de la cultura ciudadana en los diferentes ámbitos de implementación de la estrategia de educación en respuesta a la misionalidad del instituto y a los requerimientos ciudadanos e institucionales que apuntan al cumplimento de la meta para la vigencia 2025
</t>
    </r>
    <r>
      <rPr>
        <u/>
        <sz val="10"/>
        <color rgb="FF0000FF"/>
        <rFont val="Arial"/>
        <family val="2"/>
      </rPr>
      <t>Evidencia</t>
    </r>
  </si>
  <si>
    <t>AVANCES: Se vincularon 2451 personas a la estrategia de sensibilización, educación y formación en protección y bienestar animal, a través de 63 acciones en territorio. La sobre ejecución en relación con la meta programada se debe a la implementación y ejecución de actividades masivas que permitieron el desarrollo de un ejercicio pedagógico de amplio alcance.
Se destaca la realización de actividades de apropiación de la cultura ciudadana en los diferentes ámbitos de implementación de la estrategia de educación en respuesta a la misionalidad del IDPYBA y a los requerimientos ciudadanos e institucionales que apuntan al cumplimento de la meta establecida para la vigencia 2025.</t>
  </si>
  <si>
    <t>AVANCES: Se vincularon 2375 personas a la estrategia de sensibilización, educación y formación en protección y bienestar animal a través de 50 acciones en territorio. La sobre ejecución en relación con la meta programada se debe a la implementación y ejecución de una actividad masiva en la Plaza la Santa María, en conmemoración de la aprobación de la ley 2385 de 2024 - No más Olé, la cual permitió el desarrollo de un ejercicio pedagógico de amplio alcance.
Se destaca, además, la implementación de actividades de apropiación de la cultura ciudadana en los diferentes ámbitos de implementación de la estrategia de educación, en respuesta a la misionalidad del instituto y a los requerimientos ciudadanos e institucionales orientados al cumplimento de la meta establecida para la vigencia 2025</t>
  </si>
  <si>
    <t xml:space="preserve">AVANCES: Se vincularon 922 personas a la estrategia de sensibilización, educación y formación en protección y bienestar animal a través de 49 acciones en territorio. desagregadas por ámbito de la siguiente manera:
Ámbito Comunitario: 547 personas a través de 36 acciones incluyendo; huellitas de calle 51 personas, Mirar y no tocar 15 personas, Ruralidad 66 personas y a través de otras acciones de apropiación de la cultura ciudadana 415 personas.
Ámbito Educativo: 198 personas a través de 6 acciones. 
Ámbito Recreodeportivo: 86 personas a través de 5 acciones 
Ámbito Institucional: 91 personas a través de 2 acciones.
Retrasos: Para este mes se habían programado 1729 personas vinculadas, lo que aparentemente indicaría un retraso, no obstante, con corte a 31 de julio el avance en la ejecución de la actividad es del 80,97%. De manera que no hay retraso cualitativo ni cuantitativo en el cumplimiento de la meta del PDD. Se destaca que el desarrollo de actividades de apropiación de la cultura ciudadana se mantiene en los diferentes ámbitos de implementación de la estrategia de educación, en respuesta a la misionalidad del instituto y a los requerimientos ciudadanos e institucionales orientados al cumplimento de la meta establecida para la vigencia 2025.
Solución: Teniendo en cuenta este porcentaje de avance se tiene planeado solicitar una reprogramación de las tareas definidas para el cumplimiento de la actividad en lo que resta del año (agosto a diciembre de 2025).
</t>
  </si>
  <si>
    <t>Durante febrero, se ejecutaron acciones en cumplimiento de la estrategia de participación y movilización ciudadana: Programa de copropiedad: Se abrió un espacio virtual dentro del programa Vecino Zoolidario, al cual se conectaron únicamente dos ciudadanas; Red de aliados: Se adelantaron gestiones para las ferias de emprendimientos en colaboración con la Fundación Animal Voices;
Instancias de participación: El equipo de participación ciudadana acompañó las sesiones de las mesas locales PYBA en las localidades: Kennedy, San Cristóbal, Bosa, Fontibón y Barrios Unidos. Asimismo, se inició la organización de la primera sesión del Consejo Distrital de Protección y Bienestar Animal de la vigencia 2025. Adicionalmente, se realizaron mesas de trabajo con el IDPAC y la Secretaría de Gobierno para evaluar las recomendaciones de conformación de Consejos Locales de Protección y Bienestar Animal acordes con la normativa vigente.; Espacios de participación: El 26 de febrero, se llevó a cabo el primer Diálogo Zoolidario de la vigencia 2025, con una asistencia de 78 personas. También se iniciaron mesas de trabajo para realizar un ciclo de capacitaciones en temas PYBA dirigido a funcionarios y contratistas de las casas de justicia en las localidades de Bogotá D.C. Voluntariado: En cuanto al voluntariado organizacional, se inició el cronograma de trabajo con las universidades Sergio Arboleda, la Corporación Unificada Nacional de Educación Superior (CUN) y la Fundación Universitaria Agraria de Colombia (Uniagraria).</t>
  </si>
  <si>
    <t> Durante el mes de marzo, se ejecutaron las siguientes acciones en el marco de la estrategia de participación y movilización ciudadana:
•Programa de copropiedad: se llevaron a cabo 5 intervenciones presenciales vinculando a un total de 104 Ciudadanos y ciudadanas.
• Red de aliados: Se llevó a cabo una feria de emprendimiento y adopciones en la Universidad de América apoyando a 9 aliados y una jornada de adopción en Animal´s de Suba, beneficiando una organización. También se adelantaron gestiones para posibles articulaciones con Secretaría Distrital de Gobierno, EXPOPET, Binner y Maloka.
•Instancias de participación: Durante el mes acompañamos las sesiones de las mesas locales PYBA en las siguientes localidades: Engativá, San Cristóbal, Antonio Nariño, Sumapaz y Fontibón. Asimismo, se acompañaron las sesiones de los Consejos Locales PYBA en las siguientes localidades: Puente Aranda, Bosa, Usme, Suba y Rafael Uribe Uribe. Adicionalmente, se realizaron reuniones informativas a junto con el IDPAC y la Secretaría de Gobierno dirigido a funcionarios de las Alcaldías Locales y comunidad en general para socializar los procesos de conformación de los Consejos Locales de Protección y Bienestar Animal, acorde a la normativa vigente.
También se se llevó a cabo la primera sesión del Consejo Distrital PYBA donde se aprobó el plan de acción 2025 y se acordó el cronograma de sesiones ordinarias
•Espacios de participación:  Durante el mes de marzo, se acompañó la realización de dos diálogos con la ciudadanía en la Universidad Nacional, específicamente los días 13 y 19 de abril. Adicionalmente, se continuó el trabajo para realizar capacitaciones sobre temas de PYBA dirigidas a funcionarios y contratistas de las Casas de Justicia en diversas localidades.
• Voluntariado: En el marco del voluntariado organizacional, se inició el cronograma de charlas con las universidades EAN y la Fundación Universitaria Agraria de Colombia (Uniagraria).</t>
  </si>
  <si>
    <t xml:space="preserve">Durante el mes de abril se avanzó el 0, 027 de la estrategia de participación ciudadana, representada en:
•Programa de copropiedad: se llevaron a cabo 6 intervenciones (1 Charla Virtual y 5 Presenciales) vinculando a un total de 63 Ciudadanos y ciudadanas.
•Instancias de participación: Durante el mes acompañamos las sesiones de las mesas locales PYBA en las siguientes localidades: Kennedy, Barrios Unidos, Sumapaz, Engativá, Candelaria, San Cristóbal y Antonio Nariño. Asimismo, se acompañaron las sesiones de los Consejos Locales PYBA en las siguientes localidades: Puente Aranda, Usme, Suba, Bosa y Rafel Uribe Uribe. Por ultimo se acompaño el proceso de conteo de votos de la elección de consejeros no institucionales para el Consejo Local de Protección y Bienestar Animal de la localidad de Los Mártires.
•Red de Aliados: CLING: Evento organizado con la Universidad de los Andes para fortalecer la participación de la red de aliados a través de ferias de emprendimiento y jornadas de adopción, se realiza el taller de enriquecimiento ambiental para gatos y se comienza con la articulación con la SDS en temas de salud menta.
• Voluntariado Organizacional: Inicio a la sesión (9 y 30 de abril) de charlas para los estudiantes del voluntariado sergista, también se continúa con las gestiones adelantadas con la UNAL y con la Universidad Los Libertadores
</t>
  </si>
  <si>
    <t xml:space="preserve"> Durante el mes de mayo se avanzó el 0,017 de la estrategia de participación y movilización ciudadana, representada en:
* Programa de copropiedad: se llevaron a cabo 4 intervenciones (Charlas Presenciales) vinculando a un total de 238 Ciudadanos y ciudadanas.
* Instancias de participación: se acompañaron las sesiones de las mesas locales PYBA en las siguientes localidades: Kennedy, Barrios Unidos, Sumapaz, Engativá, Candelaria, San Cristóbal y Antonio Nariño. Asimismo, se acompañaron las sesiones de los Consejos Locales PYBA en las siguientes localidades: Puente Aranda, Usme, Suba, Bosa y Rafael Uribe Uribe.
*Voluntariado Organizacional: finalizaron las sesiones de charlas dirigidas a los estudiantes del voluntariado sergista, también se continúa con las gestiones adelantadas con la UNAL, la UNIAGRARIA y con la Universidad Los Libertadores
*Alianzas: inician gestiones con Asosalud para realizar una alianza en voluntariado organizacional para los colaboradores de la empresa.
*Red de aliados: se realizaron 3 ferias de emprendimientos, feria en Citi bank con 3 organizaciones, feria en la UDCA con 7 organizaciones, feria en el CEFE con 10 organizaciones</t>
  </si>
  <si>
    <t xml:space="preserve"> Durante el mes de junio se obtuvo un avance del 0,015 a través de las siguientes acciones en el marco de la estrategia de participación y movilización ciudadana:
* Programa de copropiedad: se llevaron a cabo 8 intervenciones (Charlas Presenciales) y una charla virtual distrital vinculando a un total de 159 ciudadanos y ciudadanas.
* Instancias de participación: Durante el mes acompañamos las sesiones de las mesas locales PYBA en las siguientes localidades: Puente Aranda, Kennedy, Barrios Unidos, Tunjuelito, Candelaria, Engativá, San Cristóbal, Antonio Nariño, Fontibón y Sumapaz. Asimismo, se acompañaron las sesiones de los Consejos Locales PYBA en las siguientes localidades: Usme, Suba, Bosa y Rafael Uribe Uribe y Los mártires. Por último, se acompañó la instalación del Consejo local de protección y Bienestar
Animal de Barrios Unidos y Ciudad Bolívar.
*Red de Aliados: durante el mes de junio se llevaron a cabo 4 ferias de emprendimiento, en la Plaza cultural la Santa María con 11 organizaciones, en el Fondo Nacional de ahorro con 3 organizaciones, en la Secretaría de Gobierno con 5 organizaciones y en las Residencias Tequendama con 10 organizaciones.
*Alianzas: Inician acercamientos con la Caja de Vivienda Popular para celebrar alianzas que permitan fortalecer las acciones dirigidas a la comunidad de asentamientos humanos en la localidad de San Cristóbal y con el Sena para brindar espacios de formación y participación a la red de aliados durante todas las capacitaciones que el Sena brinda anualmente.
*Voluntariado Organizacional: Se entregan constancias de participación para los estudiantes del voluntariado sergista que recibieron las charlas programadas en alianza con la Universidad Sergio Arboleda</t>
  </si>
  <si>
    <t xml:space="preserve">Durante el mes de Julio se ejecutaron las siguientes acciones en el marco de la estrategia de participación y movilización ciudadana:
- Programa de copropiedad: se llevaron a cabo 8 intervenciones (Charlas Presenciales) y una charla virtual distrital vinculando a un total de 140 ciudadanos y ciudadanas.
- Instancias de participación: se prestó acompañamiento a las sesiones de las mesas locales PYBA en las siguientes localidades: Puente Aranda, Kennedy, Tunjuelito, La Candelaria, San Cristóbal, Antonio Nariño, Sumapaz y Fontibón.
Asimismo, se acompañaron las sesiones de los Consejos Locales PYBA en las siguientes localidades: Bosa, Usme, Barrios Unidos, Suba, Rafael Uribe Uribe, Ciudad Bolívar y Los Mártires.
También, se acompañaron 24 sesiones de diferentes instancias locales de participación y 21 espacios de participación en las localidades del Distrito. Finalmente se desarrollaron y se acompañaron 25 actividades locales de protección y bienestar animal en el Distrito.
- Alianzas: En el marco de las alianzas se generaron acercamientos para la celebración de nuevas alianzas con el SENA y la red de aliados. Por último, se acompañó a la CVP durante una intervención en un asentamiento de la localidad de San Cristóbal
- Voluntariado organizacional: Se tuvo un acercamiento con la Fundación Universitaria Los Libertadores con la red de aliados y el voluntariado organizacional y la Universidad Santo Tomás con el voluntariado organizacional. A su vez se retomaron las alianzas con la Universidad Sergio Arboleda, la EAN y la CUN para retomar los avances en la construcción de la alianza interinstitucional para generar una agenda de charlas a los grupos de voluntarios de cada universidad. 
Red de Aliados:  se realizó una charla formativa virtual en conjunto con el SENA sobre el Fondo Emprender, con la participación de 45 aliados y aliadas; adicionalmente se participó con emprendimientos en la jornada de adopciones de Theatron y UCA, beneficiando a 4 aliados.
</t>
  </si>
  <si>
    <r>
      <rPr>
        <b/>
        <sz val="10"/>
        <color rgb="FF000000"/>
        <rFont val="Arial"/>
        <family val="2"/>
      </rPr>
      <t>AVANCES:</t>
    </r>
    <r>
      <rPr>
        <sz val="10"/>
        <color rgb="FF000000"/>
        <rFont val="Arial"/>
        <family val="2"/>
      </rPr>
      <t xml:space="preserve"> Se realizó la recopilación y organización de información de diferentes fuentes internas y externas sobre prestadores de servicios para y con animales, con el fin de actualizar la estretegia de regulación conforme a esta.
</t>
    </r>
    <r>
      <rPr>
        <b/>
        <sz val="10"/>
        <color rgb="FF000000"/>
        <rFont val="Arial"/>
        <family val="2"/>
      </rPr>
      <t xml:space="preserve">
RETRASOS Y SOLUCIONES: </t>
    </r>
    <r>
      <rPr>
        <sz val="10"/>
        <color rgb="FF000000"/>
        <rFont val="Arial"/>
        <family val="2"/>
      </rPr>
      <t>La actividad que se tenía programada para el mes de enero se subsanara en su totalidad durante el primer trimestre del año, de manera prioritaria, una vez se cuente con el personal técnico requerido.</t>
    </r>
  </si>
  <si>
    <t>Durante el periodo del informe se desarrollaron las siguientes actividades según cronograma: 
- Línea Normativa: 
* Protocolo técnico de condiciones de bienestar para la prestación de servicio de colegios, guarderías y hoteles caninos: Se realizó ajuste del contenido técnico y forma del documento
* Buenas prácticas para la comercialización y el manejo de peces ornamentales: Se realizó el índice temático general, revisión infográfica y consulta técnica a expertos del tema.
*Paseadores Caninos: Elaboración de la propuesta técnica y revisión infográfica.
* Protocolo para servicios veterinarios(nombre temporal): Se realizaron gestiones con el gremio para actualización de documento.
* Protocolo para servicios de crianza de animales domésticos - caninos (nombre temporal): Se realizaron gestiones con el gremio para actualización de documento.
* Procedimiento de Visitas de Inspección y Vigilancia del área de Regulación: Se realizó ajuste de formatos.
* Guía de actividades de apropiación del conocimiento a Prestadores de Servicios para y con animales del área de Regulación:  Se realizó versión preiliminar y se encuentra en fase de revisión por parte de la líder del proceso.
* Procedimiento de Elaboración de documentos para la Regulación asociada a la PYBA para y con animales:  Se realizó versión preiliminar y se encuentra en fase de revisión por parte de la líder del proceso.
- Línea Actividades de apropiación del conocimiento en regulación PYBA:  
Se realizaron 3 sesiones: 1. Socialización a prestadores que ofrecen servicios de vigilancia y seguridad privada mediante el empleo de caninos en el Distrito capital concordante con la Resolución 286 de 2022 con la participación de 27 personas, 2. Socialización a prestadores de servicios comercialización de animales domésticos en el Distrito capital concordante con la Resolución 287 de 2022 con la participación de 13 personas y 3. Socialización a prestadores de servicios de paseo canino - bienestar animal - Resolución 061 de 2019 con la participación de 23 personas.
- Línea Visitas de inspección y vigilancia: 
Se realizaron 68 de visitas de inspección y vigilancia a establecimientos y prestadores de servicios que trabajan para y con animales en el mes de marzo, visitas por radicado y/o oficio dentro de la estrategia.
Se consolida la información relacionada con las actividades y tareas propuestas en la estrategia de Regulación 2025 en un informe actualizado al 31 de marzo del presente año. 
RETRASO: Para la vigencia 2025, el cumplimiento de la meta se ha visto afectado por el retraso en la ejecución del recurso que permita contar con el equipo técnico completo y los insumos requeridos, que fueron programados para el cumplimiento de la misma. Esta situación está impactando el desarrollo oportuno de las actividades planificadas, generando un desfase en la programación. 
SOLUCIÓN: La magnitud restante se abordará en el transcurso del 2025, ajustando la planeación conforme a la disponibilidad efectiva de los recursos.</t>
  </si>
  <si>
    <t xml:space="preserve">Durante el periodo del informe se desarrollaron las siguientes actividades según cronograma: 
- Línea Normativa: 
* Protocolo técnico de condiciones de bienestar para la prestación de servicio de colegios, guarderías y hoteles caninos: Se realizó ajuste del contenido técnico y forma del documento
* Buenas prácticas para la comercialización y el manejo de peces ornamentales: Se alimentó el índice temático general y revisión infográfica.
*Paseadores Caninos: Elaboración de la propuesta técnica y revisión infográfica.
* Protocolo para servicios veterinarios(nombre temporal): Se realizaron gestiones con el gremio (COMVEZCOL) para actualización de documento.
* Protocolo para servicios de crianza de animales domésticos - caninos (nombre temporal): Se realizaron gestiones con el gremio para actualización de documento.
* Procedimiento de Visitas de Inspección y Vigilancia del área de Regulación: Se elaboró la primera versión (V 1.0) del documento y ajuste de formatos (acta de visita de I.V.).
* Guía de actividades de apropiación del conocimiento a Prestadores de Servicios para y con animales del área de Regulación:  Se realizó versión preiliminar y se encuentra en fase de revisión por parte de la líder del proceso.
* Procedimiento de Elaboración de documentos para la Regulación asociada a la PYBA para y con animales:  Se realizó versión preiliminar y se encuentra en fase de revisión por parte de la líder del proceso.
- Línea Actividades de apropiación del conocimiento en regulación PYBA: 1 sesión
* Socialización a prestadores de servicios con animales domésticos de exhibición en el Distrito Capital concordante con la Resolución 1080 de 2023 con la participación de 22 personas.
-Línea Visitas de inspección y vigilancia: 
* Realización de visitas de inspección y vigilancia a establecimientos y prestadores de servicios que trabajan para y con animales específicamente de abril se han realizado 75 visitas por radicado y/o oficio dentro de la estrategia (26,6% empresas de vigilancia y seguridad privada, 18,6% atención veterinaria, 18,6% establecimientos de cuidado animal, 4% servicio de exhibición y paseo, 21.3% a establecimientos de comercio de animales y 10,6 % a establecimientos de estética para animales).
</t>
  </si>
  <si>
    <t xml:space="preserve"> Durante el mes del informe se desarrollaron las siguientes actividades según cronograma:
- Línea Normativa:
* Buenas prácticas para la comercialización y el manejo de peces ornamentales: Se avanzó en la elaboración del documento técnico contando actualmente con una versión preliminar en desarrollo.
*Paseadores Caninos: Se realizó la convocatoria y elección de representantes del gremio para avanzar en la mesa técnica del documento.
* Protocolo para servicios veterinarios: Se avanzó en la elaboración del documento técnico contando actualmente con una versión preliminar en desarrollo.
* Protocolo para servicios de crianza de animales domésticos - caninos: Se realizaron gestiones con entidades y gremios para determinar contexto general.
* Procedimiento de Visitas de Inspección y Vigilancia del área de Regulación: Se cuenta con un avance inicial del documento técnico, en fase de elaboración.
- Línea Actividades de apropiación del conocimiento en regulación PYBA:
se realizaron 4 sesiones dirigidas a prestadores de servicios así:
* Prestadores de servicios de vigilancia y seguridad privada mediante el empleo de caninos en el Distrito capital, en concordancia con la Resolución 286 de 2022 con la participación de 13 personas.
* Prestadores de servicios de Guarderías/Hoteles/Colegios caninos - bienestar animal con la participación de 61 personas.
* Prestadores de servicios para animales con la participación de 91 personas.
* Prestadores de servicios para de paseo canino - bienestar animal, conforme a la Resolución 061 de 2019 con la participación de 41 personas
-Línea Visitas de inspección y vigilancia:
* Se realizaron visitas a establecimientos y prestadores de servicios que trabajan para y con animales. Durante el mes de mayo se efectuaron 90 visitas por radicado y/o oficio dentro de la estrategia (24% empresas de vigilancia y seguridad privada, 21% atención médico -veterinaria, 19% establecimientos de cuidado animal, 20% a establecimientos de comercio de animales, 11 % a establecimientos de estética para animales, 4% otros prestadores).
RETRASOS: Para la vigencia 2025, el cumplimiento de la meta se ha visto afectado por retrasos en la ejecución de los recursos necesarios para conformar el equipo técnico completo y adquirir los insumos requeridos. Esta situación ha impactado el desarrollo oportuno de las actividades planificadas, generando un desfase en la programación.
SOLUCIONES: La magnitud restante se abordará en el transcurso del 2025, ajustando la planeación conforme a la disponibilidad efectiva de los recursos.</t>
  </si>
  <si>
    <t xml:space="preserve"> Durante el periodo del informe se desarrollaron las siguientes actividades según cronograma:
- Línea Normativa:
* Protocolo de Buenas prácticas para la comercialización y el manejo de peces ornamentales: Se gestionó el apoyo interinstitucional para el desarrollo técnico del documento por su complejidad. Se continúa trabajando en la conceptualización de la propuesta técnica.
*Protocolo de Paseadores Caninos: Se realizaron ajustes en la organización del contenido del documento para su aplicabilidad. Actualmente, está pendiente de aprobación por parte de la líder del proceso. Asimismo, se realizaron ajustes al cronograma, conforme a instrucciones directivas.
* Protocolo para servicios veterinarios: Se adelantaron mesas con el gremio veterinario y se consolidó un informe técnico con insumos clave. El avance ha sido limitado debido a la ausencia de normativa específica y retos técnicos en la formulación.
* Protocolo para servicios de crianza de animales domésticos - caninos (nombre temporal): Se revisaron proyectos normativos nacionales e internacionales para consolidar lineamientos que servirán de base técnica y normativa.
* Procedimiento de Visitas de Inspección y Vigilancia del área de Regulación: Se avanzó en documentos preliminares y formatos. Asimismo, se realizaron mesas de trabajo con la Oficina Asesora de Planeación para realizar ajustes.
- Línea Actividades de apropiación del conocimiento en regulación PYBA:
Se realizaron 5 sesiones de formación y socialización con prestadores de servicio así:
* 1 sesión dirigida a prestadores de servicios de comercialización de animales domésticos en el Distrito capital, en concordancia con la Resolución 287 de 2022, con la participación de 02 prestadores.
* 1 sesión a prestadores de servicios de Guarderías / Hoteles / Colegios caninos - bienestar animal con la participación de 23 prestadores.
* 4 sesiones a prestadores de servicios médico veterinarios, con la participación de 24 prestadores.
-Línea Visitas de inspección y vigilancia:
* En el mes de junio se realizaron 87 visitas por radicado y/o oficio dentro de la estrategia (25% empresas de vigilancia y seguridad privada, 21% atención médico -veterinaria, 21% establecimientos de cuidado animal, 21% a establecimientos de comercio de animales, 10% a establecimientos de estética para animales, 2% otros prestadores).
RETRASOS: Para la vigencia 2025, el cumplimiento de las tareas se ha visto afectado por la conformación incompleta del equipo técnico y la falta de insumos requeridos, previamente programados para su ejecución. Esta situación está impactando el desarrollo oportuno de las actividades planificadas, generando un desfase en la programación.
SOLUCIONES: La magnitud restante se abordará en el transcurso del 2025, ajustando la planeación conforme a la disponibilidad efectiva de los recursos.</t>
  </si>
  <si>
    <t xml:space="preserve">Durante el periodo del informe se desarrollaron las siguientes actividades según cronograma:
Línea Normativa:
- Protocolo técnico de condiciones para el cuidado y alojamiento de caninos: Se realizó ajuste del contenido técnico de acuerdo con Ley Kiara, se aprueba por líder del proceso y se solicita acto administrativo a nivel jurídico.
- Protocolo de Buenas prácticas para la comercialización y el manejo de peces ornamentales: Se presenta avance en la solicitud de apoyo interinstitucional para el desarrollo técnico del documento.
- Protocolo de Paseadores Caninos: Se realizó ajuste del contenido técnico de acuerdo con Ley Kiara, se solicita aporte participativo del Concejo Distrital PYBA y se aprueba por líder del proceso.
- Proceso técnico para participar en la concertación de normativa nacional posterior a la adaptación "Ley Lorenzo": Se encuentra en espera de concertación por parte del ente nacional.
- Protocolo para servicios veterinarios (nombre temporal): Se elabora el documento de propuesta técnica, se envía a líder del proceso para aprobación.
- Protocolo para servicios de crianza de animales domésticos - caninos (nombre temporal): Se empieza la construcción del documento de propuesta técnica con referencias conceptuales y normativas.
- Procedimiento de Visitas de Inspección y Vigilancia del área de Regulación: Se avanzó en documentos preliminares y formatos, asimismo se llevaron mesas de trabajo con Dirección y equipo misional.
Línea Actividades de apropiación del conocimiento en regulación PYBA, 2 sesiones:
- 1 Sesión a prestadores que ofrecen servicios de vigilancia y seguridad privada mediante el empleo de caninos en el Distrito capital concordante con la Resolución 286 de 2022 con la participación de 02 personas.
- 1 Sesión a prestadores que realizan actividades de exhibición de animales en el Distrito capital concordante con la Resolución 1080 de 2023 con la participación de 25 personas.
Línea Visitas de inspección y vigilancia:
- Realización de visitas de inspección y vigilancia a establecimientos y prestadores de servicios que trabajan para y con animales específicamente en junio se han realizado 105 visitas por radicado y/o oficio dentro de la estrategia (24% empresas de vigilancia y seguridad privada, 17% atención médico -veterinaria, 16% establecimientos de cuidado animal, 13% a establecimientos de comercio de animales, 9% a establecimientos de estética para animales, 21% otros prestadores).
RETRASOS: Para la vigencia 2025, el cumplimiento de las tareas se ha visto afectado por la conformación incompleta del equipo técnico y los insumos requeridos que fueron programados para la ejecución de la misma. Esta situación ha impactando el desarrollo oportuno de las actividades planificadas, generando un desfase en la programación. Adicionalmente, un evento masivo de interés para el proceso de Regulación requirió la asignación de tiempo y recursos adicionales para su seguimiento.
SOLUCIONES: La ejecución de la magnitud restante se abordará en el transcurso del 2025, ajustando la planeación conforme a la disponibilidad efectiva de los recursos.
</t>
  </si>
  <si>
    <r>
      <rPr>
        <b/>
        <sz val="10"/>
        <color rgb="FF000000"/>
        <rFont val="Arial"/>
        <family val="2"/>
      </rPr>
      <t>AVANCES:</t>
    </r>
    <r>
      <rPr>
        <sz val="10"/>
        <color rgb="FF000000"/>
        <rFont val="Arial"/>
        <family val="2"/>
      </rPr>
      <t xml:space="preserve"> Se realizó el registro de los datos solicitados, recibidos, compilados sobre los avances de la Política Pública de Protección y Bienestar Animal, así como la territorialización de los servicios. Además, se realizaron los  registros de implementación-funcionamiento de batería de herramientas por medio de tableros de control estadístico del Centro de Atención Jurídica actualizado, del área de Regulación - Denuncias y del  equipo de Participación, y se realizó una propuesta para actividades de divulgación.
</t>
    </r>
    <r>
      <rPr>
        <b/>
        <sz val="10"/>
        <color rgb="FF000000"/>
        <rFont val="Arial"/>
        <family val="2"/>
      </rPr>
      <t xml:space="preserve">RETRASOS Y SOLUCIONES: </t>
    </r>
    <r>
      <rPr>
        <sz val="10"/>
        <color rgb="FF000000"/>
        <rFont val="Arial"/>
        <family val="2"/>
      </rPr>
      <t>No hubo ejecución presupuestal durante el periodo, debido a esto no se contó con el recurso humano para el cumplimiento de la actividad proyectada.</t>
    </r>
  </si>
  <si>
    <t>AVANCE: En el marco de la implementación de un programa de conocimiento ambiental el cual se materializa a través del Observatorio de Protección y Bienestar Animal se adelantaron las siguientes acciones:
- Reportes de Política Publica: Compilación preparatoria de los reportes de avances cumulados durante el año 2024 y territorialización para el despliegue de recursos geográficos.
- Productos de Investigación: Inicio en la elaboración del anteproyecto de investigación en la línea de ciencia animal.
- Alianzas Estratégicas: Se realizan acercamientos exploratorios con diversas instituciones para estudiar potenciales alianzas en gestión del conocimiento.
- Batería de Herramientas: Se implementa una batería de herramientas metodológica con la cual se fortalecen los procesos de análisis y gestión del conocimiento al interior del instituto
RETRASO: Durante el periodo, no se contó con el recurso humano para el cumplimiento de las actividades proyectadas.
SOLUCION: La actividad que se tenía programada para el mes de enero se subsanara en su totalidad durante el primer trimestre del año, de manera prioritaria, una vez se cuente con el personal técnico requerido.</t>
  </si>
  <si>
    <t>AVANCE: En el marco de la implementación de un programa de conocimiento ambiental el cual se materializa a través del Observatorio de Protección y Bienestar Animal se adelantaron las siguientes acciones:
- Reportes de Política Pública: Elaboración final del Reporte No. 19 de Avance de los indicadores de Política Pública de Protección y Bienestar Animal, correspondiente al periodo 2024 y territorialización para el despliegue de recursos geográficos.
- Productos de Investigación: Se generaron los dos (2) anteproyectos de investigación uno en la Línea de investigación en Ciencia Animal y otro en la Línea de Investigación en Relación Humano-Animal.
- Alianzas Estratégicas: Se realizan concertaron con el Observatorio del IPYBAC líneas de acción: investigación, desarrollo de capacidades y transferencia de conocimiento e intercambio de información y con la Universidad de la Salle en la generación de Indicadores de Ciudad.
- Batería de Herramientas: Se implementa una batería de herramientas metodológica con la cual se fortalecen los procesos de análisis y gestión del conocimiento al interior del instituto
RETRASO: Durante el periodo, no se contó con el recurso humano para el cumplimiento de la actividad proyectada.
SOLUCIÓN: La actividad que se tenía programada para el mes de enero se subsanara en su totalidad durante el primer trimestre del año, de manera prioritaria, una vez se cuente con el personal técnico requerido.</t>
  </si>
  <si>
    <t>AVANCE: Se avanzó en la revisión y depuración de la información histórica reportada en años previos con el fin de desplegar un recurso digital para la visualización de históricos para los indicadores de producto provenientes del Plan de Acción de la Política Pública de Protección y Bienestar Animal. Por otro lado, se prepararon los archivos para la recepción y compilación de la información sobre el avance en los indicadores de productos y resultados para el primer trimestre del año 2025.
En el marco de la linea de Investigacion  en ciencia animal  “Componente Biotico” se efectuó el análisis sobre que entidades a nivel distrital pueden tener información vinculada a la investigación, se inició con el procesamiento de la base de maltrato junto con sus diferentes variables y los datos de territorialización del año 2024.
Igualmente, en el marco de la linea de investigación  relación humano - animal  “Enfoques Interespecie”, durante el mes de abril de 2025  se aproximó a una definición de “enfoque” para, en otra entrega, aproximar una definición de “interespecie”, así como un listado bibliográfico para dar cuenta del estado de la cuestión alrededor del enfoque interespecie.
Se realizó la reunión entre los equipos de los observatorios de protección y bienestar animal de las entidades IDPYBA e IPYBAC, en la cual se adelantó la agenda del acuerdo de voluntades, centrando el mismo en las ares de:  Desarrollo, definición, métricas y validación de indicadores de indicadores y estimativo poblacional de perros deambulantes en algunas localidades de Bogotá como los son Bosa y Ciudad Bolívar y el municipio de Soacha, Cundinamarca.
Se desarrollo un tablero de control de Urgencias veterinarias, se inicia revisión de bases de datos de Maltrato y Regulación, esto como parte de la avanzada para dejar capacidad instalada en los diferentes equipos de trabajo para la toma de decisiones. Se genero un primer informe parcial de las variables identificadas en las bases de datos. Como apropiación social del conocimiento se participa en el conversatorio sobre animales de experimentación, también se realiza el encuentro de guardianes de la fauna silvestre el cual es apoyada con una charla de anfibios de Bogotá. Se realiza acompañamiento técnico para el desarrollo de la aplicación de animales encontrados y perdidos y se apoya la elaboración de conceptos técnicos para 3 proyectos de ley.</t>
  </si>
  <si>
    <t>AVANCE:
Se adelantó una primera depuración del reporte trimestral de avances de la PPPYBA, contando a la fecha con una versión preliminar del segundo informe trimestral de avance en Política Pública para 2025.
Se avanza con normalidad en la generación de los dos productos de investigación correspondientes a la vigencia 2025. Uno denominado investigación del componente biótico de los programas del IDPYBA y otro sobre enfoques interespecie.
Adicionalmente, se construyen los compromisos de la alianza estratégica entre el observatorio de protección y bienestar animal del Distrito y el observatorio de protección y bienestar animal de Cundinamarca.
Finalmente, se continua de manera constante con la implementación de una batería de herramientas para el fortalecimiento de la gestión de conocimiento en PYBA.</t>
  </si>
  <si>
    <t>Se adelantó la publicación del 20° reporte trimestral de avance de la PPPYBA, en el cual se presentan los resultados de la política durante el primer trimestre de 2025.
Se avanza con normalidad en la generación de dos productos de investigación correspondientes a la vigencia 2025: uno denominado investigación del componente biótico de los programas del IDPYBA y otro sobre enfoques interespecie.
Asimismo, se adelantó la revisión del “Acuerdo de voluntades en el marco de gestión del conocimiento entre el Observatorio de Protección y Bienestar Animal de Cundinamarca del Instituto de Protección y Bienestar Animal de Cundinamarca (OPYBAC - IPYBAC) y el Observatorio de Protección y Bienestar Animal del Instituto Distrital de Protección y Bienestar Animal (OPyBA - IDPYBA)”
Finalmente, se continua de manera constante con la implementación de una batería de herramientas para el fortalecimiento de la gestión de conocimiento en PYBA</t>
  </si>
  <si>
    <r>
      <rPr>
        <b/>
        <sz val="10"/>
        <color rgb="FF000000"/>
        <rFont val="Arial"/>
        <family val="2"/>
      </rPr>
      <t>AVANCES:</t>
    </r>
    <r>
      <rPr>
        <sz val="10"/>
        <color rgb="FF000000"/>
        <rFont val="Arial"/>
        <family val="2"/>
      </rPr>
      <t xml:space="preserve"> Se realizaron las actividades que se tenian programadas cumpliendo con las tareas planeadas para este periodo. Así mismo, se acalaró que algunas tareas no se llevaron a cabo, pues aún no están en vigencias los periodos a realizarce.
</t>
    </r>
    <r>
      <rPr>
        <b/>
        <sz val="10"/>
        <color rgb="FF000000"/>
        <rFont val="Arial"/>
        <family val="2"/>
      </rPr>
      <t>RETRASOS Y SOLUCIONES:</t>
    </r>
    <r>
      <rPr>
        <sz val="10"/>
        <color rgb="FF000000"/>
        <rFont val="Arial"/>
        <family val="2"/>
      </rPr>
      <t xml:space="preserve"> Durante este periodo no se presentaron ningún tipo de retrazos, pues las tareas se llevaron a cabo según lo planeado.
</t>
    </r>
    <r>
      <rPr>
        <u/>
        <sz val="10"/>
        <color rgb="FF0000FF"/>
        <rFont val="Arial"/>
        <family val="2"/>
      </rPr>
      <t xml:space="preserve">
Evidencias</t>
    </r>
  </si>
  <si>
    <r>
      <rPr>
        <sz val="10"/>
        <color rgb="FF000000"/>
        <rFont val="Arial"/>
        <family val="2"/>
      </rPr>
      <t xml:space="preserve">AVANCES: Las actividades que se tenian programadas se cumplieron conforme a la planeación de las tareas que se tenian planeadas para este periodo. Así mismo, se  siguió acalarando que algunas tareas no se llevaron a cabo, pues aún no están en vigencias los periodos a realizarce.
RETRASOS Y SOLUCIONES: Durante este periodo no se presentaron ningún tipo de retrazos, pues las tareas se llevaron a cabo según lo planeado. 
</t>
    </r>
    <r>
      <rPr>
        <u/>
        <sz val="10"/>
        <color rgb="FF0000FF"/>
        <rFont val="Arial"/>
        <family val="2"/>
      </rPr>
      <t xml:space="preserve">
Evidencia. </t>
    </r>
  </si>
  <si>
    <r>
      <rPr>
        <sz val="10"/>
        <rFont val="Arial"/>
        <family val="2"/>
      </rPr>
      <t xml:space="preserve">AVANCE: Se dio cumplimiento a todas las actividades que se tenían planeadas en este periodo, cumpiendo a cabalidad con la ejecución de todas ellas, en algunas actividades se mencionó para cuando se tienen proyectdo cumplir con actividades especificas, que no se llevaron a cabo este mes 
RETRASOS Y SOLUCIONES: Durante este periodo no se presentaron ningún tipo de retrazos, pues las tareas se llevaron a cabo según lo planeado.  
</t>
    </r>
    <r>
      <rPr>
        <u/>
        <sz val="10"/>
        <color theme="10"/>
        <rFont val="Arial"/>
        <family val="2"/>
      </rPr>
      <t xml:space="preserve">
Evidencia. </t>
    </r>
  </si>
  <si>
    <r>
      <rPr>
        <sz val="10"/>
        <rFont val="Arial"/>
        <family val="2"/>
      </rPr>
      <t xml:space="preserve">AVANCES: Las actividades que se tenian programadas para el mes de abril  se cumplieron conforme a la planeación de las tareas que se tenian planeada. Así mismo, se  siguió acalarando que algunas tareas no se llevaron a cabo, y se especificó el mes en el que se van a desarrollar, según lo planeado.
RETRASOS Y SOLUCIONES: Durante este periodo no se presentaron ningún tipo de retrazos, pues las tareas se llevaron a cabo según lo planeado. 
</t>
    </r>
    <r>
      <rPr>
        <u/>
        <sz val="10"/>
        <color theme="10"/>
        <rFont val="Arial"/>
        <family val="2"/>
      </rPr>
      <t xml:space="preserve">
Evidencia. </t>
    </r>
  </si>
  <si>
    <r>
      <rPr>
        <b/>
        <sz val="10"/>
        <color rgb="FF000000"/>
        <rFont val="Arial"/>
        <family val="2"/>
      </rPr>
      <t>AVANCES</t>
    </r>
    <r>
      <rPr>
        <sz val="10"/>
        <color rgb="FF000000"/>
        <rFont val="Arial"/>
        <family val="2"/>
      </rPr>
      <t xml:space="preserve">: Las actividades que se tenian programadas para el mes de mayo  se llevaron a cabo según lo planeado.  
</t>
    </r>
    <r>
      <rPr>
        <b/>
        <sz val="10"/>
        <color rgb="FF000000"/>
        <rFont val="Arial"/>
        <family val="2"/>
      </rPr>
      <t>RETRASOS Y SOLUCIONES:</t>
    </r>
    <r>
      <rPr>
        <sz val="10"/>
        <color rgb="FF000000"/>
        <rFont val="Arial"/>
        <family val="2"/>
      </rPr>
      <t xml:space="preserve"> Durante este periodo no se presentaron ningún tipo de retrazos, pues las tareas se llevaron a cabo según lo planeado. 
</t>
    </r>
  </si>
  <si>
    <r>
      <t>AVANCES</t>
    </r>
    <r>
      <rPr>
        <sz val="10"/>
        <color rgb="FF000000"/>
        <rFont val="Arial"/>
        <family val="2"/>
      </rPr>
      <t xml:space="preserve">: Las actividades que se tenian programadas para el mes de junio  se llevaron a cabo según lo planeado.  
</t>
    </r>
    <r>
      <rPr>
        <b/>
        <sz val="10"/>
        <color rgb="FF000000"/>
        <rFont val="Arial"/>
        <family val="2"/>
      </rPr>
      <t>RETRASOS Y SOLUCIONES:</t>
    </r>
    <r>
      <rPr>
        <sz val="10"/>
        <color rgb="FF000000"/>
        <rFont val="Arial"/>
        <family val="2"/>
      </rPr>
      <t xml:space="preserve"> Durante este periodo no se presentaron ningún tipo de retrazos, pues las tareas se llevaron a cabo según lo planeado. </t>
    </r>
  </si>
  <si>
    <t> Durante el mes de julio de 2025, se logró la realización de las tareas de acuerdo con lo programado, a saber:
1. Seguimiento físico y presupuestal de los proyectos de inversión del Instituto.
2. Se iniciaron las gestiones para el anteproyecto de presupuesto 2026.
3. Se continuó con la revisión y actualización de la documentación de los procesos de la entidad.
4. Se continuó y fortaleció el posicionamiento de la entidad a través de la permanente publicación y difusión de las actividades desarrolladas por el Instituto.
5. Se está fortaleciendo el modelo de privacidad y seguridad de la información a través de la construcción y actualización de la documentación correspondiente.
6. Se inició con la realización del diagnóstico de cargas laborales para continuar con el proceso de rediseñor organizacional.
7. Se dio oportuna respuesta y se gestionó la totalidad de requerimientos jurídicos allegados al Insituto.
8. Se adelantaron los procesos contractuales de conformidad con lo establecido en el Plan Anual de Adquisiciones.
9. Se continuó con el proceso de formalización del proceso de Control Disciplinario Interno.
10. Se avanzó en el establecimiento del Modelo de Relacionamiento con la Ciudadanía y se dio atención a la ciudadanía de manera oportuna.
11. Se adelantaron las actividades ambientales programadas en el PIGA y se realizaron los reportes requeridos por cierre de trimestre.
12. Se continuó en el proceso de actualización de las TRD para pronto lograr su convalidación ante el Archivo Distrital.
13. Se realizaron las actividades del Plan Estratégico de Talento Humano, de acuerdo con su programación.</t>
  </si>
  <si>
    <r>
      <rPr>
        <b/>
        <sz val="10"/>
        <rFont val="Arial"/>
        <family val="2"/>
      </rPr>
      <t xml:space="preserve">AVANCE: </t>
    </r>
    <r>
      <rPr>
        <sz val="10"/>
        <rFont val="Arial"/>
        <family val="2"/>
      </rPr>
      <t xml:space="preserve">Se presentó y sustentó la planificación del proyecto para la construcción de la fase 1 del sistema de información en 2025. Dentro de estos documentos está la presentación del proyecto, el documento de gestión y la EDT para la asignación de actividades al equipo de trabajo requerido. De igual manera, se solicitó licencias, estudios previos de proveedores y del personal capacitado para darle continuidad al proyecto.
</t>
    </r>
    <r>
      <rPr>
        <b/>
        <sz val="10"/>
        <rFont val="Arial"/>
        <family val="2"/>
      </rPr>
      <t>RETRASOS Y SOLUCIONES:</t>
    </r>
    <r>
      <rPr>
        <sz val="10"/>
        <rFont val="Arial"/>
        <family val="2"/>
      </rPr>
      <t xml:space="preserve"> Durante este periodo no se presentaron ningún tipo de retrazos, pues las tareas se llevaron a cabo según lo planeado.
</t>
    </r>
    <r>
      <rPr>
        <u/>
        <sz val="10"/>
        <color theme="10"/>
        <rFont val="Arial"/>
        <family val="2"/>
      </rPr>
      <t xml:space="preserve">
Evidencias</t>
    </r>
  </si>
  <si>
    <r>
      <rPr>
        <sz val="10"/>
        <rFont val="Arial"/>
        <family val="2"/>
      </rPr>
      <t xml:space="preserve">AVANCE: Se adelantó el proceso de estructuración y contratación del rol de arquitecto de software (contrato 313-2025) cuyo objeto es “Prestar servicios profesionales para el apoyo de la gestión y lineamientos de la arquitectura de software para los sistemas de información del IDPYBA.”, con el cual se pretende avanzar en las primeras fases del ciclo de vida de desarrollo con las actividades de definición y diseño de la arquitectura técnica de software del sistema de información.
RETRASOS Y SOLUCIONES: Contemplando cumplir con las políticas de austeridad y limitación de contratos de prestación de servicios, se iniciará con la estructuración y actividades precontractuales para la contratación de una empresa de fábrica de software que provea el recurso humano y operativos para la implementación de la fase 1 del sistema de información.
</t>
    </r>
    <r>
      <rPr>
        <u/>
        <sz val="10"/>
        <color theme="10"/>
        <rFont val="Arial"/>
        <family val="2"/>
      </rPr>
      <t xml:space="preserve">
Evidencia. </t>
    </r>
  </si>
  <si>
    <r>
      <rPr>
        <sz val="10"/>
        <rFont val="Arial"/>
        <family val="2"/>
      </rPr>
      <t xml:space="preserve">AVANCE: Se adelantó el proceso de estructuración de los estudios previos para el rol del ingeniero power apps y espera que ese contrato sea formalizado en abril. Así mismo se adelantaron actividades para establecer los artefactos para la documentación de la arquitectura de software como son el formato de documentación y la guía y procedimiento para su definición. También se realizó la primera revisión de la arquitectura de referencia para definir los componentes que tendrá el sistema en la primera fase.
RETRASOS Y SOLUCIONES:Durante este periodo no se presentaron ningún tipo de retrazos, pues las tareas se llevaron a cabo según lo planeado.
</t>
    </r>
    <r>
      <rPr>
        <u/>
        <sz val="10"/>
        <color theme="10"/>
        <rFont val="Arial"/>
        <family val="2"/>
      </rPr>
      <t xml:space="preserve">
Evidencia. </t>
    </r>
  </si>
  <si>
    <r>
      <rPr>
        <sz val="10"/>
        <rFont val="Arial"/>
        <family val="2"/>
      </rPr>
      <t xml:space="preserve">AVANCE: Durante este periodo se adelantaron con el arquitecto de software las actividades relacionadas con la documentación de los artefactos para el gobierno y gestión del proyecto de desarrollo como: a. definición de la arquitectura. b. Mantenimiento Aplicaciones y formatos. c. Actualización de scrum, para los nuevos desarrollos como solicitar un sistema, gestión de backlog, sprint y pruebas de los sistemas. d. actas de proyectos. Además, se inició la construcción del anexo técnico para realizar estudio de mercado y salir a proceso licitatorio para mitigar el atraso que se tiene para disponer el equipo de realice la ejecución del ciclo de vida del desarrollo.
RETRASOS Y SOLUCIONES: Durante este periodo no se presentaron ningún tipo de retrazos, pues las tareas se llevaron a cabo según lo planeado
</t>
    </r>
    <r>
      <rPr>
        <u/>
        <sz val="10"/>
        <color theme="10"/>
        <rFont val="Arial"/>
        <family val="2"/>
      </rPr>
      <t xml:space="preserve">
Evidencia.</t>
    </r>
  </si>
  <si>
    <r>
      <rPr>
        <b/>
        <sz val="10"/>
        <color rgb="FF000000"/>
        <rFont val="Arial"/>
        <family val="2"/>
      </rPr>
      <t>AVANCE</t>
    </r>
    <r>
      <rPr>
        <sz val="10"/>
        <color rgb="FF000000"/>
        <rFont val="Arial"/>
        <family val="2"/>
      </rPr>
      <t>: Durante este periodo, con el ingeniero para Xiscua se avanzó en la intervención de los dos primeras acciones de mantenimiento correctivo y evolutivo priorizadas con el equipo de la UCA. 
Con respecto al sistema de información en su primera fase, se adelantó con el arquitecto de software la documentación de la arquitectura técnica de software con las definiciones de componentes de infraestructura en Azure y los frameworks de desarrollo que se utilzarán para los servicios de front y back end de los componentes del sistema.</t>
    </r>
    <r>
      <rPr>
        <b/>
        <sz val="10"/>
        <color rgb="FF000000"/>
        <rFont val="Arial"/>
        <family val="2"/>
      </rPr>
      <t xml:space="preserve"> 
RETRASOS Y SOLUCIONES</t>
    </r>
    <r>
      <rPr>
        <sz val="10"/>
        <color rgb="FF000000"/>
        <rFont val="Arial"/>
        <family val="2"/>
      </rPr>
      <t>: Durante este periodo no se presentaron ningún tipo de retrazos, pues las tareas se llevaron a cabo según lo planeado</t>
    </r>
  </si>
  <si>
    <r>
      <t>AVANCE</t>
    </r>
    <r>
      <rPr>
        <sz val="10"/>
        <color rgb="FF000000"/>
        <rFont val="Arial"/>
        <family val="2"/>
      </rPr>
      <t>: Durante este periodo con el ingeniero para Xiscua se avanzó en la implementación de la  estrategia de migración de datos a Dataverse conforme las actividades establecidas. Ya se cuenta con un ambiente de desarrollo con un modelo de datos sobre dataverse.En lo relacionado con el sistema de información en su primera fase se lograron avances significativos en el desarrollo del nuevo sistema de información para el IDPYBA, consolidando una base técnica escalable y modular.</t>
    </r>
    <r>
      <rPr>
        <b/>
        <sz val="10"/>
        <color rgb="FF000000"/>
        <rFont val="Arial"/>
        <family val="2"/>
      </rPr>
      <t xml:space="preserve"> 
RETRASOS Y SOLUCIONES</t>
    </r>
    <r>
      <rPr>
        <sz val="10"/>
        <color rgb="FF000000"/>
        <rFont val="Arial"/>
        <family val="2"/>
      </rPr>
      <t>: Durante este periodo no se presentaron ningún tipo de retrazos, pues las tareas se llevaron a cabo según lo planeado</t>
    </r>
  </si>
  <si>
    <t>Durante este periodo con el ingeniero para Xiscua se avanzó en la implementación de la estrategia de migración de datos a Dataverse conforme las actividades establecidas, avanzando en la estructuración de algunas listas complejas de SharePoint a tablas de datos en el ambiente de desarrollo utilizando el mecanismo automatizado de extracción de datos con PowerShell y CSV. Con este avance se espera terminar el proceso de migración y pruebas durante el mes de agosto consolidando una arquitectura del sistema más robusta, rápida y segura en la gestión de los datos. Adicional, se entregaron los avances de mejora relacionados con los requerimientos MF-02 Módulo Nutrición con un 99% de avance, MF-07 Módulo Adopciones-HDP con un 90% de avance y MF-10 Módulo Ingresos-Salidas con un 25% de avance. Por último, se realizó el trámite de solicitud de creación de línea de contratación en el PAA para realizar una adición y prórroga al contrato del ingeniero responsable de Xiscua por dos meses.
En lo relacionado con el sistema de información en su primera fase se lograron avances significativos en el desarrollo del nuevo sistema de información para el IDPYBA, consolidando una base técnica escalable y modular. Los principales logros incluyen:
1. Versión e Integración de Autenticación en Frontend; se ha completado la implementación inicial del módulo de autenticación en el frontend, sentando las bases para la integración progresiva con los demás app-services. Este avance permitirá un flujo seguro de usuarios y facilitará la conexión con los servicios backend, asegurando una experiencia coherente y escalable. La integración prioriza la modularidad, reduciendo riesgos en futuras actualizaciones.
2. Se terminaron los desarrollos asociados al módulo de identificación y como próximos pasos seguirá su integración con el frontend realizado. También se terminaron las funcionalidades de gestión de roles y administración del sistema.
3. Matriz de Roles y Permisos, se diseñó una matriz inicial de roles para definir permisos dentro del sistema, alineada con los requisitos de seguridad y gobernanza. Esta estructura garantiza un control de acceso granular, asignando capacidades específicas por perfil (ej. administradores, usuarios estándar). La matriz será refinada iterativamente para adaptarse a necesidades operativas y normativas.
4. Arquitectura Hexagonal - Documentación y Beneficios: Se formalizó un documento describiendo la arquitectura hexagonal adoptada, destacando sus ventajas: (1) Flexibilidad, al desacoplar lógica de negocio de infraestructura, permitiendo cambios técnicos sin impactar el core; (2) Testabilidad, gracias a componentes independientes que facilitan pruebas unitarias; y (3) Escalabilidad, al promover módulos intercambiables (ej. bases de datos, APIs). 
Para fortalecer el equipo de desarrollo, se utilizará el acuerdo marco de nube pública para incluir algunos perfiles de especialista en nube pública por el modelo de tiempo y materiales para poder asignar actividades para implementar los componentes del sistema en la fase 1. Para lo anterior, se solicitó la línea de contratación en el PAA, se tiene el CDP y los documentos de RFI y estudios previos para adelantar la contratación en el mes de agosto.</t>
  </si>
  <si>
    <t>Meta Plan de Desarrollo</t>
  </si>
  <si>
    <t>Actividad Proyecto de Inversión</t>
  </si>
  <si>
    <t>Ejecutado actividad proyecto de inversión 2025</t>
  </si>
  <si>
    <t>Magnitud programada actividad proyecto de inversión 2025</t>
  </si>
  <si>
    <t>Acción | Tarea proyecto de inversión</t>
  </si>
  <si>
    <t>Ponderación Actividad Proyecto de Inversión</t>
  </si>
  <si>
    <t>Ponderación Acción | Tarea proyecto de inversión</t>
  </si>
  <si>
    <r>
      <rPr>
        <b/>
        <sz val="8"/>
        <color theme="1"/>
        <rFont val="Arial"/>
        <family val="2"/>
      </rPr>
      <t>Avances:</t>
    </r>
    <r>
      <rPr>
        <sz val="8"/>
        <color theme="1"/>
        <rFont val="Arial"/>
        <family val="2"/>
      </rPr>
      <t xml:space="preserve"> 
</t>
    </r>
    <r>
      <rPr>
        <b/>
        <sz val="8"/>
        <color theme="1"/>
        <rFont val="Arial"/>
        <family val="2"/>
      </rPr>
      <t>Retrasos:</t>
    </r>
    <r>
      <rPr>
        <sz val="8"/>
        <color theme="1"/>
        <rFont val="Arial"/>
        <family val="2"/>
      </rPr>
      <t xml:space="preserve"> 
</t>
    </r>
    <r>
      <rPr>
        <b/>
        <sz val="8"/>
        <color theme="1"/>
        <rFont val="Arial"/>
        <family val="2"/>
      </rPr>
      <t xml:space="preserve">Soluciones: </t>
    </r>
  </si>
  <si>
    <t>¿Quién reporta el seguimiento?</t>
  </si>
  <si>
    <t>Nombre: 
Rol:</t>
  </si>
  <si>
    <t>PROCESO DIRECIONAMIENTO ESTRATÉGICO</t>
  </si>
  <si>
    <t>PLAN DE ACCIÓN INSTITUCIONAL</t>
  </si>
  <si>
    <t>Código: PE01-PR11-F01</t>
  </si>
  <si>
    <t>Versión: 2.0</t>
  </si>
  <si>
    <t>Vigencia:</t>
  </si>
  <si>
    <t>AAAA</t>
  </si>
  <si>
    <t>XX</t>
  </si>
  <si>
    <t>Fecha de elaboración</t>
  </si>
  <si>
    <t>DD</t>
  </si>
  <si>
    <t>MM</t>
  </si>
  <si>
    <t>Elaboración y aprobación del Plan de Bienestar Social e Incentivos - 2025</t>
  </si>
  <si>
    <t>Socialización del  Salario Emocional</t>
  </si>
  <si>
    <t>Jornada de sensibilización: Comunicación no sexista y lenguaje incluyente con enfoques de género y diferencial</t>
  </si>
  <si>
    <t>Jornada de sensibilización: Introducción al enfoque de género y diferencial: hablemos sobre estereotipos y roles: Liderazgos de las Mujeres</t>
  </si>
  <si>
    <t>Jornada de sensibilización: Cuidado Menstrual</t>
  </si>
  <si>
    <t>Jornada de sensibilización: Estrategias para la atención a personas con diversidades funcionales Primer Semestre</t>
  </si>
  <si>
    <t xml:space="preserve">Jornada de sensibilización: Estrategias para la atención a personas con diversidades funcionales Segundo Semestre </t>
  </si>
  <si>
    <t>Jornada de Sensibilización: derecho a una vida libre de violencias:
-Impacto de la violencia de género en mujeres y niñas
-Comunicación asertiva con enfoque de género para ambientes laborales saludables: técnicas de resolución de conflictos que respeten la diversidad y promuevan la equidad.</t>
  </si>
  <si>
    <t>Conmemoración del día del trabajo digno y decente</t>
  </si>
  <si>
    <t>Conmemoración del Día Nacional de la y el Servidor Público</t>
  </si>
  <si>
    <t>Conmemoración día de la mujer</t>
  </si>
  <si>
    <t>Conmemoración  día del hombre</t>
  </si>
  <si>
    <t>Conmemoración día de la madre</t>
  </si>
  <si>
    <t>Entrega de reconocimiento día del padre</t>
  </si>
  <si>
    <t xml:space="preserve">Conmemoración cumpleaños del IDPYBA </t>
  </si>
  <si>
    <t>Conmemoración día de amor y amistad</t>
  </si>
  <si>
    <t xml:space="preserve">Halloween,actividad para los hijos e hijas del personal del IDPYBA </t>
  </si>
  <si>
    <t>Celebración de Novenas Navideñas</t>
  </si>
  <si>
    <t xml:space="preserve">En cumplimiento del Decreto 610 de 2022, incentivos no pecuniarios a la innovación y buenas prácticas en materia de cumplimiento normativo y lucha anticorrupción. </t>
  </si>
  <si>
    <t xml:space="preserve">Bono navideño:reconocimiento a las y os hijos del funcionariado menores de 13 años </t>
  </si>
  <si>
    <t>Feria de servicios: acompañamiento de diferentes entidades - Primer semestre</t>
  </si>
  <si>
    <t>Feria de servicios: acompañamiento de diferentes entidades - segundo semestre</t>
  </si>
  <si>
    <t xml:space="preserve">Socialización de: convenios y alianzas </t>
  </si>
  <si>
    <t xml:space="preserve">Campaña para el manejo del tiempo - primer semestre </t>
  </si>
  <si>
    <t xml:space="preserve">Campaña para el manejo del tiempo - segundo semestre </t>
  </si>
  <si>
    <t>Jornada de sensibilización: Semana de la Lactancia Materna</t>
  </si>
  <si>
    <t>Jornada de Promoción: Programa
Servimos</t>
  </si>
  <si>
    <t>Campañas de socialización e interiorización del Código de Integridad - primer semestre, primera sesión</t>
  </si>
  <si>
    <t>Campañas de socialización e interiorización del Código de Integridad - primer semestre, segunda sesión</t>
  </si>
  <si>
    <t>Campañas de socialización e interiorización del Código de Integridad - primer semestre, tercera sesión</t>
  </si>
  <si>
    <t>Campañas de socialización e interiorización del Código de Integridad - segundo semestre, cuarta sesión</t>
  </si>
  <si>
    <t>Actividad de promoción del uso de la bicicleta - Primer semestre</t>
  </si>
  <si>
    <t>Actividad de promoción del uso de la bicicleta - Segundo semestre</t>
  </si>
  <si>
    <t>Talleres de desarrollo personal y profesional enfocados en temas como manejo del estrés, liderazgo, resiliencia y trabajo en equipo. Primer semestre</t>
  </si>
  <si>
    <t>Talleres de desarrollo personal y profesional enfocados en temas como manejo del estrés, liderazgo, resiliencia y trabajo en equipo. Segundo semestre</t>
  </si>
  <si>
    <t>Charlas que desarrollen temas tales como: la importancia del sueño en la salud mental, Cómo prevenir el burnout. Primer semestre</t>
  </si>
  <si>
    <t>Charlas que desarrollen temas tales como: la importancia del sueño en la salud mental, Cómo prevenir el burnout. Segundo semestre</t>
  </si>
  <si>
    <t xml:space="preserve">Campañas de relajación mental y control de la respiración - primer semestre </t>
  </si>
  <si>
    <t xml:space="preserve">Campañas de relajación mental y control de la respiración - segundo semestre </t>
  </si>
  <si>
    <t>Campañas de prevención del suicidio- primer semestre</t>
  </si>
  <si>
    <t>Campañas de prevención del suicidio - segundo semestre</t>
  </si>
  <si>
    <t xml:space="preserve">Jornada de socialización:Mitos y verdades sobre la salud mental </t>
  </si>
  <si>
    <t xml:space="preserve">Torneo deportivo, primera sesión </t>
  </si>
  <si>
    <t xml:space="preserve">Torneo deportivo, segunda sesión </t>
  </si>
  <si>
    <t xml:space="preserve">Torneo deportivo, tercera sesión </t>
  </si>
  <si>
    <t xml:space="preserve">Jornadas de Prevención del sedentarismo, primera sesión </t>
  </si>
  <si>
    <t xml:space="preserve">Jornadas de Prevención del sedentarismo, segunda sesión </t>
  </si>
  <si>
    <t xml:space="preserve">Jornadas de Prevención del sedentarismo, tercera sesión </t>
  </si>
  <si>
    <t xml:space="preserve">Jornadas de Prevención del sedentarismo, cuarta sesión </t>
  </si>
  <si>
    <t>Café para conversar e inspirar con el Director General - primer semestre</t>
  </si>
  <si>
    <t>Café para conversar e inspirar con el Director General - segundo semestre</t>
  </si>
  <si>
    <t xml:space="preserve">Eventos culturales: Tarde de películas- primer semestre </t>
  </si>
  <si>
    <t>Eventos culturales: Tarde de películas- segundo semestre</t>
  </si>
  <si>
    <t xml:space="preserve">Día de acompañamiento con los animales de la UCA </t>
  </si>
  <si>
    <t>Encuentros transversales - visibilización experiencias laborales de las diferentes dependencias - primera sesión</t>
  </si>
  <si>
    <t>Encuentros transversales - visibilización experiencias laborales de las diferentes dependencias - segunda sesión</t>
  </si>
  <si>
    <t>Encuentros transversales - visibilización experiencias laborales de las diferentes dependencias - tercera sesión</t>
  </si>
  <si>
    <t>Prevención de acoso sexual y acoso sexual laboral</t>
  </si>
  <si>
    <t>Desafío Musical</t>
  </si>
  <si>
    <t xml:space="preserve">Día de la Familia </t>
  </si>
  <si>
    <t>Actividades lúdico-recreativas con las y los hijos del funcionariado</t>
  </si>
  <si>
    <t>Cierre de gestión 2025, reconocminiento pecuniarios y/o no pecuniarios</t>
  </si>
  <si>
    <t>Entrega de bonos Acuerdo Sindical 2023</t>
  </si>
  <si>
    <t>Instrumentos Archivísticos: Socialización de Instrumentos Archivísticos: PINAR, PGD, PROGRAMAS ESPECÍFICOS, CCD, TRD, TCA, BANTER, FUID</t>
  </si>
  <si>
    <t>Transferencia Documental Primaria</t>
  </si>
  <si>
    <t>Diligenciamiento de Formato Único de Inventario FUID</t>
  </si>
  <si>
    <t>Aplicación de Tablas de Retención Documental</t>
  </si>
  <si>
    <t>Clasificación y Ordenación Documental</t>
  </si>
  <si>
    <t>Diligenciamiento de hoja de control y testigo documental</t>
  </si>
  <si>
    <t>Gestión y Manejo de Documentos Electrónicos</t>
  </si>
  <si>
    <t>Ley 1952 de 2019: Socialización de la caracterización del proceso disciplinario del IDPYBA</t>
  </si>
  <si>
    <t>Código de integridad: ¿Conoces nuestro Código de Integridad?</t>
  </si>
  <si>
    <t xml:space="preserve">Estrategia para gestión preventiva de los conflictos de interés </t>
  </si>
  <si>
    <t>Curso de Integridad, Transparencia  y Lucha Contra la Corrupción ofrecido por el DAFP.</t>
  </si>
  <si>
    <t>Socialización de la Circular vigente de la actualización de la declaración de bienes y rentas, así como el de conflicto de intereses en el aplicativo SIDEAP.</t>
  </si>
  <si>
    <t>Reforma Tributaria</t>
  </si>
  <si>
    <t>Ley 2381 de 2024: Reforma Pensional</t>
  </si>
  <si>
    <t>Primera Jornada de: Inducción y reinducción</t>
  </si>
  <si>
    <t>Segunda Jornada de: Inducción y reinducción</t>
  </si>
  <si>
    <t>Tercera Jornada de: Inducción y reinducción</t>
  </si>
  <si>
    <t>Cuarta Jornada de: Inducción y reinducción</t>
  </si>
  <si>
    <t>Socialización de componentes y elaboración de las cuentas de cobro Contratistas</t>
  </si>
  <si>
    <t>Socialización de componentes y elaboración de las cuentas de cobro Proveedores</t>
  </si>
  <si>
    <t>Sensibilización Procesos y procedimientos Recursos Fisco y Almacén</t>
  </si>
  <si>
    <t>Sensibilización sobre la directiva 005 (Ambientes Laborales Inclusivos)/ Contratación con Enfoque de Género</t>
  </si>
  <si>
    <t>Jornada de sensibilización:enfoque de género y su importancia en la gestión pública:</t>
  </si>
  <si>
    <t>Talle Enfoque de Género y Diversidad en la Unidad de Cuidado Animal (UCA)</t>
  </si>
  <si>
    <t>Sensibilización sobre Masculinidades responsables</t>
  </si>
  <si>
    <t>Taller sobre Estrategias para integrar el enfoque de género y diferencial en proyectos de bienestar animal</t>
  </si>
  <si>
    <t>Sensibilización sobre Derecho a la Participación Ciudadana y Género</t>
  </si>
  <si>
    <t>Sensibilización sobre Cuidado de Animales de compañía y género</t>
  </si>
  <si>
    <t>Evento sobre Violencia de género y su impacto en el bienestar animal</t>
  </si>
  <si>
    <t xml:space="preserve">Rendición de cuentas </t>
  </si>
  <si>
    <t>Derecho de autor, internet y software</t>
  </si>
  <si>
    <t>Contrato realidad y estabilidad reforzada, componetes importantes en la supervisión y apoyo a la supervisión de los contratos del IDPYBA</t>
  </si>
  <si>
    <t>Marco normativo para la actuación del IDPYBA en los operativos en los que participa</t>
  </si>
  <si>
    <t>Centro de Atención Jurídica para la Protección y Bienestar Animal</t>
  </si>
  <si>
    <t>Fortalecimiento del valor público</t>
  </si>
  <si>
    <t xml:space="preserve">Capacitación de ruta de atención y denuncia a traves de nuestros canales de atención. Primer semestre </t>
  </si>
  <si>
    <t xml:space="preserve">Capacitación de ruta de atención y denuncia a traves de nuestros canales de atención. Segundo semestre </t>
  </si>
  <si>
    <t>Socialización de como atendemos los casos por presunto maltrato animal- Primer semestre</t>
  </si>
  <si>
    <t>Socialización de como atendemos los casos por presunto maltrato animal- Segundo semestre</t>
  </si>
  <si>
    <t>Capacitación acerca de la atención de casos a traves del Programa Urgencias Veterinarias</t>
  </si>
  <si>
    <t>Capacitación acerca de la atención de animales sinantrópicos Palomas de Plaza y Enjambres de Abeja Común en el Distrito Capital. Primer semestre</t>
  </si>
  <si>
    <t>Capacitación acerca de la atención de animales sinantrópicos Palomas de Plaza y Enjambres de Abeja Común en el Distrito Capital. Segundo Semestre</t>
  </si>
  <si>
    <t>¿Qué hacemos en nuestra Unidad de Cuidado Animal?. Primer semestre</t>
  </si>
  <si>
    <t>¿Por qué adoptar animales del IDPYBA?. Primer semestre</t>
  </si>
  <si>
    <t>¿Por qué adoptar animales del IDPYBA?. Segundo semestre</t>
  </si>
  <si>
    <t>¿Qué hacemos por los animales de granja y las especies no convecnionales</t>
  </si>
  <si>
    <t xml:space="preserve">MIPG - Dimensiones </t>
  </si>
  <si>
    <t>Sensibilización: Ley 1755. Primer semestre</t>
  </si>
  <si>
    <t>Sensibilización: Ley 1755. Segundo semestre</t>
  </si>
  <si>
    <t>Veeduria ciudadana</t>
  </si>
  <si>
    <t>Transparencia y acceso a la información pública.</t>
  </si>
  <si>
    <t xml:space="preserve">Ciberseguridad -Política de Seguridad de la Información </t>
  </si>
  <si>
    <t xml:space="preserve">Ciberseguridad -Políticas especificas de Seguridad de la Información </t>
  </si>
  <si>
    <t xml:space="preserve">Política de Gobierno Digital  </t>
  </si>
  <si>
    <t xml:space="preserve">Ciberseguridad - política de Protección de datos personales </t>
  </si>
  <si>
    <t xml:space="preserve">Gobierno Digital - Registro Nacional de Base de datos </t>
  </si>
  <si>
    <t>Ciberseguridad - Gestión de Incidentes y/o eventos de seguridad de la información</t>
  </si>
  <si>
    <t>Herramientas Ofimáticas - sensibilización acerca de Outlook, sharepoint y Onedrive</t>
  </si>
  <si>
    <t xml:space="preserve">Ciberseguridad backup de la información </t>
  </si>
  <si>
    <t>Inteligencia Artificial Nivel Básico/  Nivel Intermedio</t>
  </si>
  <si>
    <t xml:space="preserve">Capacitaciones: Acuerdo Sindical 2024, conforme al presupuesto: - Elaboración y medición de indicadores para evaluación de metas.
- Presupuesto y finanzas públicas.
- Estructuración de procesos de contratación pública </t>
  </si>
  <si>
    <t>Capacitaciones: Acuerdo Sindical 2024, conforme al presupuesto:- Atención al ciudadano y manejo de personas conflictivas.
- Gerencia de proyectos de inversión pública 
- Industria4.0
- Supervisiones contratos</t>
  </si>
  <si>
    <t>Elaboración de Estudios Previos</t>
  </si>
  <si>
    <t xml:space="preserve">Prevención de Riesgos en Contratos  </t>
  </si>
  <si>
    <t>Cierre y Liquidación de Contratos</t>
  </si>
  <si>
    <t xml:space="preserve">Contabilidad Pública </t>
  </si>
  <si>
    <t>Normas internacionales de información financiera para el sector publico</t>
  </si>
  <si>
    <t xml:space="preserve">PAC y Ejecución Presupuestal </t>
  </si>
  <si>
    <t>Primera jornada de: Negociación Colectiva y sindicalismo</t>
  </si>
  <si>
    <t>Segunda jornada de: Negociación Colectiva y sindicalismo</t>
  </si>
  <si>
    <t>Capacitación de: Ley 1960 de 2019</t>
  </si>
  <si>
    <t>Socialización curso: Competencias Comportamentales para Directivos</t>
  </si>
  <si>
    <t>Transformación Creativa del Conflicto</t>
  </si>
  <si>
    <t>Brigadas Emocionales</t>
  </si>
  <si>
    <t>Fundamentos de Inteligencia Emocional</t>
  </si>
  <si>
    <t>Riesgo público: Como actuar en caso de atentados</t>
  </si>
  <si>
    <t>Primera jornada de:Riesgo biológico: Enfermedades Zoonóticas(rabia, leptospira)</t>
  </si>
  <si>
    <t>Primera jornada de: Riesgo biológico: Enfermedades Zoonóticas(rabia, leptospira)</t>
  </si>
  <si>
    <t>Plan de emergencias administrativa: Como actuar en caso de un desastre natural</t>
  </si>
  <si>
    <t>Matriz EPP : Limpieza y uso adecuado EPP</t>
  </si>
  <si>
    <t>Plan de emergencias: Prevención de incendios y manejo de extintores</t>
  </si>
  <si>
    <t xml:space="preserve">Plan de emergencias: Primeros auxilios </t>
  </si>
  <si>
    <t>Seguridad vial: Conductas y comportamientos seguros en la vial</t>
  </si>
  <si>
    <t>Seguridad vial : velocidad y factores
de riesgo</t>
  </si>
  <si>
    <t>Seguridad vial : Atención a víctimas viales(simulacro vial)</t>
  </si>
  <si>
    <t>Seguridad vial: sentidos en todo sentido</t>
  </si>
  <si>
    <t>PVE biomecánico:  Higiene postural</t>
  </si>
  <si>
    <t>Primera jornadade: PVE biomecánico: pausas activas</t>
  </si>
  <si>
    <t>Segunda jornadade: PVE biomecánico: pausas activas</t>
  </si>
  <si>
    <t>Tercera jornadade: PVE biomecánico: pausas activas</t>
  </si>
  <si>
    <t>PVE biomecánico: Manipulación de cargas</t>
  </si>
  <si>
    <t>PVE salud visual : ojo con los ojos</t>
  </si>
  <si>
    <t>PVE cardiovascular: Prevención y factores de riesgo cardiovascular</t>
  </si>
  <si>
    <t>PVE salud auditiva: bájale al volumen, el oído y sus cuidados</t>
  </si>
  <si>
    <t>Programa de orden y aseo</t>
  </si>
  <si>
    <t xml:space="preserve">Riesgo biológico: factores de riesgo y prevencion </t>
  </si>
  <si>
    <t>COPASST:  funciones</t>
  </si>
  <si>
    <t>COPASST: inspecciones</t>
  </si>
  <si>
    <t>COPASST : Investigación de accidentes</t>
  </si>
  <si>
    <t>Primera Jornada: Prevención de accidentes</t>
  </si>
  <si>
    <t>Segunda Jornada: Prevención de accidentes</t>
  </si>
  <si>
    <t>Tercera Jornada: Prevención de accidentes</t>
  </si>
  <si>
    <t>Comité de convivencia laboral : funciones</t>
  </si>
  <si>
    <t>Comité de convivencia laboral: manejo de conflicto</t>
  </si>
  <si>
    <t>Primera jornada PVE cardiovascular: Alimentación saludable</t>
  </si>
  <si>
    <t>Segunda jornada PVE cardiovascular: Alimentación saludable</t>
  </si>
  <si>
    <t>Tercera jornada PVE cardiovascular: Alimentación saludable</t>
  </si>
  <si>
    <t>Plan SST : Inducción y
Reinducción</t>
  </si>
  <si>
    <t xml:space="preserve">Riesgo químico: manejo y exposoción a sustancias químicas </t>
  </si>
  <si>
    <t>Riesgo eléctrico: cuidado con la electricidad</t>
  </si>
  <si>
    <t>Plan estratégico de seguridad vial: Política y plan. Primer semestre</t>
  </si>
  <si>
    <t>Plan estratégico de seguridad vial: Política y plan. Segundo semestre</t>
  </si>
  <si>
    <t>Sistema de gestión SST: Políticas y responsabilidades. Primer semestre</t>
  </si>
  <si>
    <t>Sistema de gestión SST: Políticas y responsabilidades- Segundo semestre</t>
  </si>
  <si>
    <t>Psicosocial: Salud mental en el entorno laboral</t>
  </si>
  <si>
    <t xml:space="preserve">Psicosocial: Liderazgo </t>
  </si>
  <si>
    <t>Psicosocial: Emocionario - Conocimiento de las emociones y su manejo</t>
  </si>
  <si>
    <t>Psicosocial: Fatiga Compasional. Primer semestre</t>
  </si>
  <si>
    <t>Psicosocial: Fatiga Compasional, Segundo semestre</t>
  </si>
  <si>
    <t>Psicosocial: Retroalimentación o feedback</t>
  </si>
  <si>
    <t>Primera Jornada de capacitación Reciclaje</t>
  </si>
  <si>
    <t>Segunda Jornada de capacitación Reciclaje</t>
  </si>
  <si>
    <t>Tercera Jornada de capacitación Reciclaje</t>
  </si>
  <si>
    <t>Cuarta Joranada de capacitación Reciclaje</t>
  </si>
  <si>
    <t xml:space="preserve">Primera Jornada de Ahorro de energía </t>
  </si>
  <si>
    <t xml:space="preserve">Segunda Joranada de Ahorro de energía </t>
  </si>
  <si>
    <t xml:space="preserve">Tercera Joranada de Ahorro de energía </t>
  </si>
  <si>
    <t>Primera Jornada de Ahorro de Agua</t>
  </si>
  <si>
    <t>Segunda Jornada de Ahorro de Agua</t>
  </si>
  <si>
    <t>Tercera Jornada de Ahorro de Agua</t>
  </si>
  <si>
    <t>Compras Públicas Sostenibles Incorporación de Criterios Ambientales en Contrataciones</t>
  </si>
  <si>
    <t xml:space="preserve">Compras Públicas Sostenibles </t>
  </si>
  <si>
    <t>Plástico de un solo uso consumo sostenible, cero papel</t>
  </si>
  <si>
    <t xml:space="preserve">Primera jornada de: Manejo de Residuos Peligrosos </t>
  </si>
  <si>
    <t xml:space="preserve">Segunda jornada de: Manejo de Residuos Peligrosos </t>
  </si>
  <si>
    <t xml:space="preserve">Tercera jornada de: Manejo de Residuos Peligrosos </t>
  </si>
  <si>
    <t xml:space="preserve">Cuarta jornada de: Manejo de Residuos Peligrosos </t>
  </si>
  <si>
    <t xml:space="preserve">jornada de: Practicas Sostenibles </t>
  </si>
  <si>
    <t xml:space="preserve">Realizar la evaluación Inicial del SG SST </t>
  </si>
  <si>
    <t>Realizar la revisión, actualización (si es necesario)  de la política y los Objetivos del SG-SST, firmada por el representante legal.</t>
  </si>
  <si>
    <t xml:space="preserve">Realizar la revisión , actualización o eliminación de los formatos de SST </t>
  </si>
  <si>
    <t>Actualizar si se generan cambios en la entidad la matriz de Identificación de peligros, evaluación y valoración de los riesgos por cada sede y de acuerdo con la misionalidad del Instituto y socializarla</t>
  </si>
  <si>
    <t>Revisar  y Actualizar ( si es necesario)  la matriz legal en el SG-SST</t>
  </si>
  <si>
    <t>Definir el Plan de Capacitación para el 2026 en SST del Instituto.</t>
  </si>
  <si>
    <t>Realizar seguimiento a los Indicadores del SG-SST (Estructura, Proceso y Resultado), de acuerdo con la periodicidad establecida.</t>
  </si>
  <si>
    <t>Incluir en la matriz la informacion de Recursos, financieros, humanos y tecnológicos del SG-SST para la vigencia 2026, de conformidad con el presupuesto establecido.</t>
  </si>
  <si>
    <t>Revisar  y actualizar los documentos que se requieran del SG -SST.</t>
  </si>
  <si>
    <t>Realizar reuniones con el  COPASST de manera mensual</t>
  </si>
  <si>
    <t>Realizar seguimiento al CCL</t>
  </si>
  <si>
    <t>Socializar las responsabilidades de SST a todos los niveles de la organización</t>
  </si>
  <si>
    <t>Realizar la rendición  de cuentas ante la dirección de la gestión del SG-SST 2025</t>
  </si>
  <si>
    <t>Actualizar el perfil socio demográfico y realizar el respectivo informe</t>
  </si>
  <si>
    <t xml:space="preserve">Socializar la rendición de cuentas del SG - STT vigencia 2024 con todos los niveles de la organización </t>
  </si>
  <si>
    <t>Realizar exámenes médicos periódicos y/o complentarios según la necesidad que se presente</t>
  </si>
  <si>
    <t>Enviar los perfiles de cargo a la IPS de exámenes médicos y complementarios</t>
  </si>
  <si>
    <t>Actualizar  el plan de trabajo de las actividades del programa de enfermedades zoonóticas</t>
  </si>
  <si>
    <t>Socializar las políticas y objetivos  del SG-SST</t>
  </si>
  <si>
    <t>Verificar la ejecución de las capacitaciones de los temas concernientes al SG SST  de manera semestral</t>
  </si>
  <si>
    <t>Actualizar el plan de trabajo de las actividades del  programa de vigilancia epidemiológica auditivo</t>
  </si>
  <si>
    <t>Socializar los programas de vigilancia epidemiológica</t>
  </si>
  <si>
    <t xml:space="preserve">Solicitar revisión y actualización del  profesiograma, por parte del proveedor exámenes médicos  (si es necesario) </t>
  </si>
  <si>
    <t xml:space="preserve">Realizar el Seguimiento al programa de vigilancia epidemiológica en riesgo psicosocial </t>
  </si>
  <si>
    <t>Actualizar el  programa de vigilancia epidemiológica en riesgo psicosocial</t>
  </si>
  <si>
    <t xml:space="preserve">Actualizar  el programa de vigilancia epidemiológica visual </t>
  </si>
  <si>
    <t>Actualizar y unificar con el programa de riesgo cardiovascualar el  programa de estilos de vida y entornos de trabajo saludable</t>
  </si>
  <si>
    <t xml:space="preserve">Solicitar y revisar el Informe del diagnóstico de condiciones  salud del Instituto, por parte del proveedor contratado para los exámenes médicos ocupacionales </t>
  </si>
  <si>
    <t>Realizar el seguimiento al cronograma  de Inspecciones y  a las recomendaciones generadas( tres veces al año)</t>
  </si>
  <si>
    <t>Actualizar el  programa de vigilancia epidemiológica en riesgo biomecánico</t>
  </si>
  <si>
    <t>Actualizar el  programa orden y aseo</t>
  </si>
  <si>
    <t>Realizar Mediciones ambientales con la ARL</t>
  </si>
  <si>
    <t>Realizar seguimiento a recomendaciones generadas de las mediciones ambientales realizadas</t>
  </si>
  <si>
    <t>Aplicar la batería de riesgo Psicosocial a funcionarios y contratistas del Instituto</t>
  </si>
  <si>
    <t>Seguimiento a la  Brigada (dos veces al año)</t>
  </si>
  <si>
    <t>Realizar seguimiento al programa de Mantenimiento 2025 de cada una de las sedes del Instituto y vehículos (dos veces al año)</t>
  </si>
  <si>
    <t>Archivar documentacion conforme a tabla de retencion documental (dos veces al año)</t>
  </si>
  <si>
    <t>Socializar la matriz de EPP (dos veces al año)</t>
  </si>
  <si>
    <t>Actualizar (si es necesario) y Socializar  el planes de Emergencias de cada una de las sedes del Instituto</t>
  </si>
  <si>
    <t>Reportar a la ARL  y a la EPS e Investigar de Accidentes de Trabajo (mensual)</t>
  </si>
  <si>
    <t>Desarrollar el simulacro en las sedes del IDPYBA, (De acuerdo con peligros y amenazas identificadas)</t>
  </si>
  <si>
    <t>Realizar la evaluación a contratistas críticos del IPDYBA</t>
  </si>
  <si>
    <t>Generar el seguimiento al cumplimiento e impacto de las acciones preventivas y correctivas de las investigaciones de los accidentes de trabajo (dos veces al año)</t>
  </si>
  <si>
    <t xml:space="preserve">Efectuar el Seguimiento al plan de acción ambiental </t>
  </si>
  <si>
    <t>Ejecutar la semana de la salud</t>
  </si>
  <si>
    <t>Realizar el seguimiento al programa de entrenamiento en manejo de animales  (dos veces al año)</t>
  </si>
  <si>
    <t>Realizar inspecciones de puestos de trabajo según la necesidad que se presente</t>
  </si>
  <si>
    <t>Diseñar el plan de emergencias de la sede de gestión documental</t>
  </si>
  <si>
    <t>Actualizar el manual de SST y revisar el procedimiento</t>
  </si>
  <si>
    <t xml:space="preserve">Diseñar  y realizar la encuesta para Identificar  peligros con la participación de todos los niveles del Instituto </t>
  </si>
  <si>
    <t>Realizar la evaluación  de impacto de las medidas implementadas para el control de riesgos dirigida a todos los niveles</t>
  </si>
  <si>
    <t xml:space="preserve">Actualizar el procedimiento y el formato de las investigaciones de accidentes de  trabajo </t>
  </si>
  <si>
    <t>Socializar  el procedimiento gestión del cambio</t>
  </si>
  <si>
    <t>Realizar auditoria al SG-SST</t>
  </si>
  <si>
    <t>Realizar la revisión de los  resultados de la auditoria con la alta gerencia</t>
  </si>
  <si>
    <t>Reportar la autoevaluación ante la ARL positiva y Mininisterio de trabajo  de la vigencia 2024</t>
  </si>
  <si>
    <t>Realizar la revisión del sistema por la  Dirección.</t>
  </si>
  <si>
    <t>Realizar la encuesta de madurez del SG-SST del DASCD a los servidores y contratistas del IDPYBA</t>
  </si>
  <si>
    <t>Proyectar los planes de mejoramiento y las Acciones Preventivas y Correctivas de conformidad con el procedimiento de la OAP y OCI</t>
  </si>
  <si>
    <t>Efectuar y verificar el seguimiento a la aplicación de medidas Preventivas y correctivas  de la  auditoria, ARL ( tres veces al año)</t>
  </si>
  <si>
    <t>Definir el  Plan de Trabajo en SST 2026</t>
  </si>
  <si>
    <t>Actualizar permanentemente la información de los empleos del IDPYBA, con el fin de programar la provisión de los empleos con vacancias definitivas y/o temporales.</t>
  </si>
  <si>
    <t xml:space="preserve">Solicitar a la CNSC el uso de listas de elegibles para las vacancias que se generen de los empleos inicialmente provistos por el Concurso de Méritos Distrito Capital 4 </t>
  </si>
  <si>
    <t>Proveer la vacante definitiva en periodo de prueba</t>
  </si>
  <si>
    <t>Solicitar al DASCD la Evaluación de competencias Laborales y publicación de hojas de vida de los candidatos de LNR a proveer cargos vacantes definitivas en el IDPYBA</t>
  </si>
  <si>
    <t>Proveer la vacante mediante nombramiento ordinario</t>
  </si>
  <si>
    <t>Hacer análisis de encargos, en caso que se genere vacante definitiva o temporal, para la provisión de la vacante por derecho preferencial de encargo</t>
  </si>
  <si>
    <t>Proveer la vacante temporal o definitiva a través del derecho preferente de encargo</t>
  </si>
  <si>
    <t>Hacer análisis de requisitos mínimos para provisión de la vacante temporal o definitiva, en provisionalidad, en caso de no ser posible su provisión por derecho preferencial de encargo o con uso de lista de elegibles</t>
  </si>
  <si>
    <t>Proveer la vacante temporal o definitiva en provisionalidad</t>
  </si>
  <si>
    <t>Realizar con base en el modelo de relacionamiento con la Ciudadanía una estrategia de relacionamiento con la ciudadanía</t>
  </si>
  <si>
    <t>Actualización del procedimeinto de Gestión de PQRSD</t>
  </si>
  <si>
    <t>Manual de Servicio al Ciudadano</t>
  </si>
  <si>
    <t>Estructurar e implementar el Plan Institucional de Gestión Ambiental</t>
  </si>
  <si>
    <t>Estructurar e implementar Plan Integral de Movilidad Sostenible PIMS</t>
  </si>
  <si>
    <t>Estructurar e implementar Plan de Aprovechamiento de material reciclado PAI</t>
  </si>
  <si>
    <t>Estructurar e implementar Plan de Gestión Integral de Residuos Peligrosos PGIRESPEL</t>
  </si>
  <si>
    <t>Estructurar modelo de planeación orientado a resultados del IDPYBA</t>
  </si>
  <si>
    <t>Definir y monitorear indicadores de gestión institucional por proceso</t>
  </si>
  <si>
    <t>Estructurar Programa de Transparencia y Ética Pública - PTEP</t>
  </si>
  <si>
    <t>Desarrollar componente Gestión Integral de Riesgos de corrupción y soborno del PTEP</t>
  </si>
  <si>
    <t>Desarrollar componente Redes institucionales para el fortalecimiento de la prevención de actos de corrupción, transparencia, y legalidad del PTEP</t>
  </si>
  <si>
    <t>Desarrollar componente Estado abierto del PTEP</t>
  </si>
  <si>
    <t xml:space="preserve">Desarrollar componente de Iniciativas adicionales del PTEP de Racionalización de Trámites </t>
  </si>
  <si>
    <t>Estructurar e implementar Modelo de Gestión Jurídica Anticorrupción - MGJA</t>
  </si>
  <si>
    <t xml:space="preserve">Efectuar monitoreo como segunda línea de defensa de los riesgos de gestión y mejoras institucionales identificados </t>
  </si>
  <si>
    <t>Establecer e implementar plan de intervención actualización documental de los procesos de gestión</t>
  </si>
  <si>
    <t xml:space="preserve">Actualización Politica de Gestión del Conocimiento y la Innovación </t>
  </si>
  <si>
    <t>Subdirección de Atención a la Fauna; Oficina Asesora de Planeación.</t>
  </si>
  <si>
    <t>Subdirección de Gestión Corporativa; Oficina Asesora de Planeación.</t>
  </si>
  <si>
    <t>Subdirección de Atención a la Fauna; Oficina de Control Disciplinario Interno.</t>
  </si>
  <si>
    <t>Subdirección de Gestión Corporativa; Dirección General</t>
  </si>
  <si>
    <t>Subdirección de Gestión Corporativa; Oficina de Control Disciplinario Interno.</t>
  </si>
  <si>
    <t xml:space="preserve">Subdirección de Gestión Corporativa; Oficina Jurídica; Oficina de Control Disciplinario Interno. </t>
  </si>
  <si>
    <r>
      <t xml:space="preserve">Conmemoración del día de cumpleaños al funcionariado del IDPYBA. - </t>
    </r>
    <r>
      <rPr>
        <b/>
        <sz val="8"/>
        <color rgb="FF000000"/>
        <rFont val="Arial"/>
        <family val="2"/>
      </rPr>
      <t>mensual</t>
    </r>
    <r>
      <rPr>
        <sz val="8"/>
        <color rgb="FF000000"/>
        <rFont val="Arial"/>
        <family val="2"/>
      </rPr>
      <t xml:space="preserve">
 </t>
    </r>
  </si>
  <si>
    <r>
      <t xml:space="preserve">Socialización: visitas de Asesor(a) de Compensar - </t>
    </r>
    <r>
      <rPr>
        <b/>
        <sz val="8"/>
        <color rgb="FF000000"/>
        <rFont val="Arial"/>
        <family val="2"/>
      </rPr>
      <t>mensual</t>
    </r>
  </si>
  <si>
    <r>
      <t xml:space="preserve">Conmemoración de efemérides y fechas especiales  - </t>
    </r>
    <r>
      <rPr>
        <b/>
        <sz val="8"/>
        <color rgb="FF000000"/>
        <rFont val="Arial"/>
        <family val="2"/>
      </rPr>
      <t>mensual</t>
    </r>
  </si>
  <si>
    <t>X</t>
  </si>
  <si>
    <t xml:space="preserve">Plan Plan de Bienestar Social e Incentivos - 2025, aprobado por el CGyD y publicacón en sede electrónica </t>
  </si>
  <si>
    <t>Difusión de una pieza gráfica sobre salario emocional a los servidores públicos, realizada mediante correo electrónico</t>
  </si>
  <si>
    <t xml:space="preserve">Acta y listado de asistencia </t>
  </si>
  <si>
    <t xml:space="preserve">Acta, listado de asistencia y memorando de satisfacción </t>
  </si>
  <si>
    <t>Acta y listado de asistencia</t>
  </si>
  <si>
    <t>Acta, listado de asistencia y memorando de satisfacción</t>
  </si>
  <si>
    <t>Difusión de pieza gráfica conmemorativa, por medio de correo elelctrónico</t>
  </si>
  <si>
    <t xml:space="preserve">Registro Fotográfico </t>
  </si>
  <si>
    <t>Difusión de pieza gráfica y registro fotográfico</t>
  </si>
  <si>
    <t>Difusión de correo electrónico</t>
  </si>
  <si>
    <t>Difusión de correo electrónico  y registro fotográfico</t>
  </si>
  <si>
    <t xml:space="preserve">Acta y  evidencias visuales (piezas gráficas, correos, wallpaper, entre otros)  </t>
  </si>
  <si>
    <t xml:space="preserve">Acta de las campañas y registros visuales (piezas gráficas, correos, wallpaper, entre otros)  </t>
  </si>
  <si>
    <t>Difusión correo electrónico</t>
  </si>
  <si>
    <t xml:space="preserve">Acta y listado de asitencia </t>
  </si>
  <si>
    <t>Acta y listado de asitencia</t>
  </si>
  <si>
    <t xml:space="preserve">Difusión por correo ectrónico a las y los servidores públicos </t>
  </si>
  <si>
    <t>Correo electrónico: socialización contenidos virtuales Bogotá aprende TIC</t>
  </si>
  <si>
    <t>Difucsión de Correo electronico</t>
  </si>
  <si>
    <t>Formato de evaluación diligenciado</t>
  </si>
  <si>
    <t>Acta de revisión y documento actualizado y firmado</t>
  </si>
  <si>
    <t xml:space="preserve">listado maestro con los formatos actualizados </t>
  </si>
  <si>
    <t xml:space="preserve">Matriz actualizada y correo </t>
  </si>
  <si>
    <t>Matriz actualizada</t>
  </si>
  <si>
    <t>PIC 2026</t>
  </si>
  <si>
    <t>Reporte SIDEAP</t>
  </si>
  <si>
    <t>Matriz de recursos actualizada</t>
  </si>
  <si>
    <t>Documentos actalizados</t>
  </si>
  <si>
    <t>Actas de reunión</t>
  </si>
  <si>
    <t>Correos de seguimiento</t>
  </si>
  <si>
    <t>Correo de socialización</t>
  </si>
  <si>
    <t>Acta de reunión</t>
  </si>
  <si>
    <t>informe</t>
  </si>
  <si>
    <t>Pieza gráfica y correo de socialización</t>
  </si>
  <si>
    <t xml:space="preserve">Certificado medico ocupacional </t>
  </si>
  <si>
    <t>correo</t>
  </si>
  <si>
    <t>Programa actualizado</t>
  </si>
  <si>
    <t>Actas</t>
  </si>
  <si>
    <t>Acta</t>
  </si>
  <si>
    <t>Profesiograma actualizado</t>
  </si>
  <si>
    <t>Informe</t>
  </si>
  <si>
    <t>Carpetas de archivo</t>
  </si>
  <si>
    <t>Formato de reporte y formato de investigación</t>
  </si>
  <si>
    <t>Certificado de IDIGER</t>
  </si>
  <si>
    <t>Documento aprobado</t>
  </si>
  <si>
    <t>Documentos actualizados</t>
  </si>
  <si>
    <t>Procedimiento y formato actualizado</t>
  </si>
  <si>
    <t xml:space="preserve">Certificado de Autoevaluación ARL Y Ministerio del trabajo </t>
  </si>
  <si>
    <t>Consolidado</t>
  </si>
  <si>
    <t xml:space="preserve">Planes </t>
  </si>
  <si>
    <t xml:space="preserve">Documento plan de trabajo </t>
  </si>
  <si>
    <t>Base de datos de planta actualizada</t>
  </si>
  <si>
    <t>Pantallazo aplicativo SIMO</t>
  </si>
  <si>
    <t>Acto administrativo</t>
  </si>
  <si>
    <t>Pantallazo aplicativo SEVCOM</t>
  </si>
  <si>
    <t>Certificación cumplimiento de requisitos</t>
  </si>
  <si>
    <t>Una Estrategia</t>
  </si>
  <si>
    <t>Procedimiento actualizado</t>
  </si>
  <si>
    <t>Manual Actualizado</t>
  </si>
  <si>
    <t>Plan de Acción Institucional de Gestión Ambiental PIGA</t>
  </si>
  <si>
    <t>Plan Integral de Movilidad Sostenible PIMS</t>
  </si>
  <si>
    <t>Plan de Aprovechamiento de material reciclado PAI</t>
  </si>
  <si>
    <t>Plan de Gestión Integral de Residuos Peligrosos PGIRESPEL</t>
  </si>
  <si>
    <t>Documento proceso Direccionamiento Estratégico</t>
  </si>
  <si>
    <t>Documento y cronograma</t>
  </si>
  <si>
    <t>Política de administración de riesgos y mapa de riesgos institucional</t>
  </si>
  <si>
    <t>Matriz de monitoreo redes institucionales e instancias de coordinación</t>
  </si>
  <si>
    <t>Formato de seguimiento</t>
  </si>
  <si>
    <t>Estrategia y Formato de seguimiento</t>
  </si>
  <si>
    <t xml:space="preserve">Documento y Política MGJA </t>
  </si>
  <si>
    <t>Plan de intervención actualización documental</t>
  </si>
  <si>
    <t xml:space="preserve">Politica de Gestión del Conocimiento y la Innovación </t>
  </si>
  <si>
    <r>
      <rPr>
        <b/>
        <sz val="8"/>
        <color theme="1"/>
        <rFont val="Arial"/>
        <family val="2"/>
      </rPr>
      <t>Avances:</t>
    </r>
    <r>
      <rPr>
        <sz val="8"/>
        <color theme="1"/>
        <rFont val="Arial"/>
        <family val="2"/>
      </rPr>
      <t xml:space="preserve"> Actividad ejecutada. Ver evidencia en carpeta 
</t>
    </r>
    <r>
      <rPr>
        <b/>
        <sz val="8"/>
        <color theme="1"/>
        <rFont val="Arial"/>
        <family val="2"/>
      </rPr>
      <t>Retrasos:</t>
    </r>
    <r>
      <rPr>
        <sz val="8"/>
        <color theme="1"/>
        <rFont val="Arial"/>
        <family val="2"/>
      </rPr>
      <t xml:space="preserve"> No se presentaron retrasos en la ejecución de la acción.
</t>
    </r>
    <r>
      <rPr>
        <b/>
        <sz val="8"/>
        <color theme="1"/>
        <rFont val="Arial"/>
        <family val="2"/>
      </rPr>
      <t xml:space="preserve">Soluciones: </t>
    </r>
    <r>
      <rPr>
        <sz val="8"/>
        <color theme="1"/>
        <rFont val="Arial"/>
        <family val="2"/>
      </rPr>
      <t>No aplica</t>
    </r>
  </si>
  <si>
    <r>
      <rPr>
        <b/>
        <sz val="8"/>
        <color theme="1"/>
        <rFont val="Arial"/>
        <family val="2"/>
      </rPr>
      <t>Avances:</t>
    </r>
    <r>
      <rPr>
        <sz val="8"/>
        <color theme="1"/>
        <rFont val="Arial"/>
        <family val="2"/>
      </rPr>
      <t xml:space="preserve"> Actividad ejecutada. Ver evidencia en carpeta.
</t>
    </r>
    <r>
      <rPr>
        <b/>
        <sz val="8"/>
        <color theme="1"/>
        <rFont val="Arial"/>
        <family val="2"/>
      </rPr>
      <t>Retrasos:</t>
    </r>
    <r>
      <rPr>
        <sz val="8"/>
        <color theme="1"/>
        <rFont val="Arial"/>
        <family val="2"/>
      </rPr>
      <t xml:space="preserve"> No se presentaron retrasos en la ejecución de la acción.</t>
    </r>
    <r>
      <rPr>
        <b/>
        <sz val="8"/>
        <color theme="1"/>
        <rFont val="Arial"/>
        <family val="2"/>
      </rPr>
      <t xml:space="preserve">
Soluciones: </t>
    </r>
    <r>
      <rPr>
        <sz val="8"/>
        <color theme="1"/>
        <rFont val="Arial"/>
        <family val="2"/>
      </rPr>
      <t>No aplica</t>
    </r>
  </si>
  <si>
    <r>
      <t xml:space="preserve">Remisión </t>
    </r>
    <r>
      <rPr>
        <b/>
        <sz val="8"/>
        <color rgb="FF000000"/>
        <rFont val="Arial"/>
        <family val="2"/>
      </rPr>
      <t>mensual</t>
    </r>
    <r>
      <rPr>
        <sz val="8"/>
        <color rgb="FF000000"/>
        <rFont val="Arial"/>
        <family val="2"/>
      </rPr>
      <t xml:space="preserve"> de mensajes de refuerzo positivo para el bienestar laboral.</t>
    </r>
  </si>
  <si>
    <r>
      <rPr>
        <b/>
        <sz val="8"/>
        <color theme="1"/>
        <rFont val="Arial"/>
        <family val="2"/>
      </rPr>
      <t>Avances:</t>
    </r>
    <r>
      <rPr>
        <sz val="8"/>
        <color theme="1"/>
        <rFont val="Arial"/>
        <family val="2"/>
      </rPr>
      <t xml:space="preserve"> Actividad no requerida en el mes por no haber novedades de movimientos en la planta de personal.
</t>
    </r>
    <r>
      <rPr>
        <b/>
        <sz val="8"/>
        <color theme="1"/>
        <rFont val="Arial"/>
        <family val="2"/>
      </rPr>
      <t>Retrasos:</t>
    </r>
    <r>
      <rPr>
        <sz val="8"/>
        <color theme="1"/>
        <rFont val="Arial"/>
        <family val="2"/>
      </rPr>
      <t xml:space="preserve"> No aplica.
</t>
    </r>
    <r>
      <rPr>
        <b/>
        <sz val="8"/>
        <color theme="1"/>
        <rFont val="Arial"/>
        <family val="2"/>
      </rPr>
      <t xml:space="preserve">Soluciones: </t>
    </r>
    <r>
      <rPr>
        <sz val="8"/>
        <color theme="1"/>
        <rFont val="Arial"/>
        <family val="2"/>
      </rPr>
      <t>No aplica.</t>
    </r>
  </si>
  <si>
    <r>
      <rPr>
        <b/>
        <sz val="8"/>
        <color theme="1"/>
        <rFont val="Arial"/>
        <family val="2"/>
      </rPr>
      <t>Avances:</t>
    </r>
    <r>
      <rPr>
        <sz val="8"/>
        <color theme="1"/>
        <rFont val="Arial"/>
        <family val="2"/>
      </rPr>
      <t xml:space="preserve"> La UAESP, remitió el radicado de aprobación del Plan de Aprovechamiento de material reciclado PAI 2025. El día 24 de enero se realizó la entrega 107,5 kg de material reciclado a la Asociación de Recicladores Organización Proyecto Ambiental E.S.P.
</t>
    </r>
    <r>
      <rPr>
        <b/>
        <sz val="8"/>
        <color theme="1"/>
        <rFont val="Arial"/>
        <family val="2"/>
      </rPr>
      <t>Retrasos:</t>
    </r>
    <r>
      <rPr>
        <sz val="8"/>
        <color theme="1"/>
        <rFont val="Arial"/>
        <family val="2"/>
      </rPr>
      <t xml:space="preserve"> No se presentaron.
</t>
    </r>
    <r>
      <rPr>
        <b/>
        <sz val="8"/>
        <color theme="1"/>
        <rFont val="Arial"/>
        <family val="2"/>
      </rPr>
      <t xml:space="preserve">Soluciones: </t>
    </r>
    <r>
      <rPr>
        <sz val="8"/>
        <color theme="1"/>
        <rFont val="Arial"/>
        <family val="2"/>
      </rPr>
      <t>No aplica.</t>
    </r>
  </si>
  <si>
    <r>
      <rPr>
        <b/>
        <sz val="8"/>
        <color theme="1"/>
        <rFont val="Arial"/>
        <family val="2"/>
      </rPr>
      <t>Avances:</t>
    </r>
    <r>
      <rPr>
        <sz val="8"/>
        <color theme="1"/>
        <rFont val="Arial"/>
        <family val="2"/>
      </rPr>
      <t xml:space="preserve"> Se realizaron 9 entregas de residuos peligrosos a la empresa Ecoentorno S.A 
</t>
    </r>
    <r>
      <rPr>
        <b/>
        <sz val="8"/>
        <color theme="1"/>
        <rFont val="Arial"/>
        <family val="2"/>
      </rPr>
      <t xml:space="preserve">Retrasos: </t>
    </r>
    <r>
      <rPr>
        <sz val="8"/>
        <color theme="1"/>
        <rFont val="Arial"/>
        <family val="2"/>
      </rPr>
      <t>No se presentaron.</t>
    </r>
    <r>
      <rPr>
        <b/>
        <sz val="8"/>
        <color theme="1"/>
        <rFont val="Arial"/>
        <family val="2"/>
      </rPr>
      <t xml:space="preserve">
Soluciones: </t>
    </r>
    <r>
      <rPr>
        <sz val="8"/>
        <color theme="1"/>
        <rFont val="Arial"/>
        <family val="2"/>
      </rPr>
      <t>No aplica.</t>
    </r>
  </si>
  <si>
    <t>Porcentaje de cobertura del programa de esterilizaciones caninas y felinas del Distrito Capital</t>
  </si>
  <si>
    <t>(sumatoria de caninos y felinos esterilizados  por el programa de esterilizaciones de caninos y felinos del distrito capital/estimativo poblacional de caninos y felinos del Distrito Capital)* 100</t>
  </si>
  <si>
    <t>Programa de esterilización canina y felina en el Distrito Capital</t>
  </si>
  <si>
    <t>Base de datos en formato excel donde se encuentra la territorialización, especie y mes.</t>
  </si>
  <si>
    <t>Número de individuos animales atendidos en el programa de cuidado integral a la fauna doméstica</t>
  </si>
  <si>
    <t>Sumatoria de individuos animales atendidos en el programa de cuidado integral a la fauna doméstica del distrito</t>
  </si>
  <si>
    <t>Programa de cuidado integral de la fauna doméstica</t>
  </si>
  <si>
    <t>Base de datos en formato excel con el número de individuos animales atendidos en el programa de cuidado integral a la fauna doméstica.</t>
  </si>
  <si>
    <t>Tasa anual de atención de urgencias veterinarias</t>
  </si>
  <si>
    <t>(Sumatoria de casos atendidos de urgencias veterinarias /Sumatoria de casos reportados efectivos de urgencias veterinarias )*100</t>
  </si>
  <si>
    <t>Programa de urgencias veterinarias</t>
  </si>
  <si>
    <t>Base de datos en formato excel donde se encuentra la atención de urgencias veterinarias.</t>
  </si>
  <si>
    <t>Número de animales registrados en el sistema de registro e identificación de caninos y felinos del distrito capital</t>
  </si>
  <si>
    <t>Sumatoria de caninos y felinos registrados en el sistema de registro e identificación de caninos y felinos del distrito capital</t>
  </si>
  <si>
    <t>Sistema de registro e identificación de caninos y felinos del distrito capital</t>
  </si>
  <si>
    <t>Base de datos en formato excel donde se encuentra el número de animales registrados en el sistema de registro e identificación de caninos y felinos del distrito capital.</t>
  </si>
  <si>
    <t>Porcentaje de intervención de puntos críticos de especies sinantrópicas en el Distrito Capital</t>
  </si>
  <si>
    <t>(Número puntos críticos de especies sinantrópicas intervenidos/ Números de puntos críticos de especies sinantrópicas identificados)*100</t>
  </si>
  <si>
    <t>Grupo de manejo de animales Sinantrópicos</t>
  </si>
  <si>
    <t>Base de datos en formato excel donde se encuentran los puntos críticos de especies sinantrópicas en el Distrito Capital.</t>
  </si>
  <si>
    <t xml:space="preserve">
Animales atendidos en la Estrategia de atención integral para animales en la ruralidad</t>
  </si>
  <si>
    <t>Sumatoria de animales atendidos en la Estrategia de atención integral para animales en la ruralidad</t>
  </si>
  <si>
    <t>Estrategia de atención integral para animales en la ruralidad.</t>
  </si>
  <si>
    <t>Base de datos en formato excel donde se encuentra la territorialización, especie, mes y observaciones (veredas / centros poblados)</t>
  </si>
  <si>
    <t>Número de animales atendidos  en brigadas de atención veterinaria " Huellitas de la calle "</t>
  </si>
  <si>
    <t>Sumatoria de animales atendidos en brigadas de antención veterinara "Huellitas de la calle"</t>
  </si>
  <si>
    <t>Brigadas de atención veterinaria "Huellitas de la Calle".</t>
  </si>
  <si>
    <t xml:space="preserve">Número de animales atendidos en acciones de atención integral para animales en Unidades de servicios del Distrito en las que acceden población habitante de calle con animales de compañia. </t>
  </si>
  <si>
    <t xml:space="preserve">Sumatoria de Número de animales atendidos en Acciones de atención integral para animales en  Unidades de servicios del distrito en las que acceden población habitante de calle con animales de compañía. </t>
  </si>
  <si>
    <t>Acciones de atención integral para animales en  Unidades de servicios del distrito en las que acceden población habitante de calle con animales de compañía.</t>
  </si>
  <si>
    <t>Base de datos en formato excel donde se encuentra el número de animales atendidos  por unidades de servicios.</t>
  </si>
  <si>
    <t>Sumatorias de jornadas de atención integral para animales de compañia en la Kumpania Rrom realizadas.</t>
  </si>
  <si>
    <t>Sumatoria de jornadas realizadas de atención integral para animales de compañía en la Kumpania Rrom.</t>
  </si>
  <si>
    <t>Estrategia de atención integral de fauna doméstica en la Kumpania Rrom concertado con la instancia consultiva  Rrom de Bogotá​.</t>
  </si>
  <si>
    <t>Base de datos en formato excel donde se encuentra la territorialización, especie, mes y observaciones (número de atenciones realizadas al pueblo Rrom)</t>
  </si>
  <si>
    <t>Porcentaje de voluntarios activos por la protección y el bienestar animal</t>
  </si>
  <si>
    <t>( Número de voluntarios activos del programa distrital de voluntariado social por la protección y el bienestar animal/ Número de voluntarios capacitados del programa distrital de voluntariado social por la protección y el bienestar animal) *100</t>
  </si>
  <si>
    <t>Programa Distrital de Voluntariado Social por la Protección y el Bienestar Animal</t>
  </si>
  <si>
    <t>Base de datos con horas certificadas.</t>
  </si>
  <si>
    <t>Porcentaje de colectivos y organizaciones sociales que promueven la protección y el bienestar animal apoyados</t>
  </si>
  <si>
    <t>(Número de colectivos y organizaciones sociales por la protección y el bienestar animal apoyados/Números de colectivos y organizaciones sociales que promueven la protección y el bienestar animal priorizados para recibir apoyo)*100</t>
  </si>
  <si>
    <t>Apoyo a colectivos y organizaciones sociales que promueven la protección y el bienestar animal</t>
  </si>
  <si>
    <t>Base de datos donde se describa las actividades de apoyo a colectivos y organizaciones sociales.</t>
  </si>
  <si>
    <t>Número de personas participantes en la Semana Distrital Protección y Bienestar Animal.</t>
  </si>
  <si>
    <t>Sumatoria de personas participantes en Semana Distrital de protección y Bienestar Animal.</t>
  </si>
  <si>
    <t>Semana Distrital de Protección y Bienestar Animal</t>
  </si>
  <si>
    <t>Base de datos con la información de las personas vinculadas a la semana PYBA</t>
  </si>
  <si>
    <t>Porcentaje de estrategias de movilización ciudadana para la Protección y bienestar animal implementadas</t>
  </si>
  <si>
    <t>(Número de estrategias de movilización ciudadana para la Protección y bienestar animal implementadas/Número de estrategias de movilización ciudadana para la Protección y bienestar animal programadas)*100</t>
  </si>
  <si>
    <t>Estrategias de movilización  ciudadana para la Protección y el Bienestar Animal</t>
  </si>
  <si>
    <t xml:space="preserve">Documento ( en formato word)  de actividades de estrategias de movilización ciudadana para la Protección y bienestar animal </t>
  </si>
  <si>
    <t>Porcentaje de avance de la estrategia pedagógica distrital para la protección y el bienestar animal</t>
  </si>
  <si>
    <t>peso porcentual vigencia* (número de acciones pedagógicas del plan de acción de la estrategia pedagógica distrital para la protección y el bienestar animal ejecutadas/ número de acciones pedagógicas del plan de acción de la estrategia pedagógica distrital para la protección y el bienestar animal programadas)</t>
  </si>
  <si>
    <t>Estrategia pedagógica distrital para la Protección y el Bienestar Animal</t>
  </si>
  <si>
    <t>Base de datos en formato excel donde se evidencien el avance de las acciones implementadas.</t>
  </si>
  <si>
    <t>Porcentaje de atención a postulaciones de sello Zoolidario atendidas</t>
  </si>
  <si>
    <t>(Número de postulaciones de sello zoolidario atendidas/ número de postulaciones a Sello Zoolidario recibidas)</t>
  </si>
  <si>
    <t>Sello Zoolidario</t>
  </si>
  <si>
    <t>Informe con el porcentaje de atención a postulaciones de sello Zoolidario atendidas</t>
  </si>
  <si>
    <t>Porcentaje de avance de la estrategia de regulación para la protección y el bienestar Animal</t>
  </si>
  <si>
    <t>Ponderación vigencia*(número de actividades de la estrategia de regulación para la PYBA ejecutadas/(número de actividades de la estrategia de regulación para la PYBA programadas)</t>
  </si>
  <si>
    <t>Estrategia de regulación para la protección y el bienestar animal</t>
  </si>
  <si>
    <t>Documento (en formato word)   de avance de la estrategia</t>
  </si>
  <si>
    <t>Porcentaje de ejecución del Plan de Acción del Observatorio Distrital de Protección y Bienestar Animal</t>
  </si>
  <si>
    <t>(Número de actividades ejecutadas del Plan Operativo del Observatorio Distrital de Protección y Bienestar Animal / Número de actividades programadas del Plan Operativo del Observatorio Distrital de Protección y Bienestar Animal) *100</t>
  </si>
  <si>
    <t>Observatorio Distrital de Protección y Bienestar Animal</t>
  </si>
  <si>
    <t>Matriz de plan de acción con la ejecución de las actividades proyectadas.</t>
  </si>
  <si>
    <t>Número de productos de investigación desarrollados en las estrategias de fomento a la investigación en protección y bienestar animal.</t>
  </si>
  <si>
    <t>Sumatoria de productos de investigación desarrollados en  las estrategias de fomento a la investigación para la protección y bienestar animal</t>
  </si>
  <si>
    <t>Estrategias de fomento a la investigación para la protección y bienestar animal</t>
  </si>
  <si>
    <t>Productos de investigación</t>
  </si>
  <si>
    <t>Número de convenios para el fomento de la investigación para la protección y bienestar animal ejecutados</t>
  </si>
  <si>
    <t>Sumatoria de convenios para el fomento de la investigación para la protección y bienestar animal ejecutados</t>
  </si>
  <si>
    <t>Convenios para el fomento de la investigación en protección y bienestar animal</t>
  </si>
  <si>
    <t>Acta con documento técnico soporte donde se evidencien las alianzas y compromisos establecidos.</t>
  </si>
  <si>
    <t>Número de talleres de fortalecimiento de participación y movilización social para protección y bienestar animal  realizados</t>
  </si>
  <si>
    <t xml:space="preserve">Sumatoria de  espacios de diálogo, formación o talleres realizados en las Juntas de acción Comunal en torno a la Protección y el Bienestar Animal </t>
  </si>
  <si>
    <t>Talleres de fortalecimiento de participación y movilización social para protección y bienestar animal</t>
  </si>
  <si>
    <t>Acta donde se evidencien los espacios de diálogo, formación o talleres realizados en las Juntas de acción comunal.</t>
  </si>
  <si>
    <t>Capacitaciones realizadas a los colaboradores de las Unidades Locales de Asistencia Técnica Agropecuaria y Ambiental, referentes a protección y bienestar animal y corregidores de las localidades con territorio rural</t>
  </si>
  <si>
    <t xml:space="preserve">Sumatoria de número de capacitaciones realizadas a los colaboradores de las Unidades Locales de Asistencia Técnica Agropecuaria y Ambiental - ULATAS </t>
  </si>
  <si>
    <t>Capacitación con enfoque rural en temas de protección y bienestar animal a ULATAS.</t>
  </si>
  <si>
    <t xml:space="preserve">Informes de capacitaciones realizadas a los colaboradores de las Unidades Locales de Asistencia Técnica Agropecuaria y Ambiental - ULATAS </t>
  </si>
  <si>
    <t>Número de jornadas pedagógicas sobre los derechos de los animales y la tenencia responsable de animales de compañia realizadas.</t>
  </si>
  <si>
    <t>Sumatoria de jornadas pedagógicas sobre los derechos de los animales y la tenencia responsable de animales de compañía realizdas</t>
  </si>
  <si>
    <t>Procesos pedagógicos sobre tenencia responsable, respeto y buen trato de animales de compañía.</t>
  </si>
  <si>
    <t>Base de datos con el número de jornadas pedagógicas sobre los derechos de los animales y la tenencia responsable de animales de compañia realizadas.</t>
  </si>
  <si>
    <t>Porcentaje de iniciativas juveniles por la Protección y el Bienestar Animal apoyadas por el Instituto de Protección y Bienestar Animal en el marco del Servicio Social Estudiantil</t>
  </si>
  <si>
    <t>(Número de iniciativas juveniles apoyadas por el IDPYBA en el marco del Servicio Social Estudiantil/Número de iniciativas juveniles presentadas para ejecución en el marco del Servicio Social Estudiantil)*100</t>
  </si>
  <si>
    <t>Iniciativas juveniles apoyadas para la protección y bienestar animal que fomente el conocimiento, la participación y la movilización social, en el marco del Servicio Social Estudiantil.</t>
  </si>
  <si>
    <t>Base de datos con el número de iniciativas juveniles apoyadas por el Intituto Distrital de protección y bienestar animal  en el marco del Servicio Social Estudiantil</t>
  </si>
  <si>
    <t>Número de intervenciones en el espacio público orientadas a mejorar las condiciones de su uso, goce y disfrute para la convivencia interespecie en el marco de la campaña pisa el freno.</t>
  </si>
  <si>
    <t>Sumatoria de intervenciones en el espacio público orientadas a mejorar las condiciones de su uso, goce y disfrute para la convivencia interespecie</t>
  </si>
  <si>
    <t>Intervenciones en el espacio público orientadas a mejorar las condiciones de su uso, goce y disfrute para la convivencia interespecie en el marco de la campaña pisa el freno.</t>
  </si>
  <si>
    <t>Base de datos con el número de intervenciones en el espacio público orientadas a mejorar las condiciones de su uso, goce y disfrute para la convivencia interespecie en el marco de la campaña pisa el freno.</t>
  </si>
  <si>
    <t xml:space="preserve">Performances (puestas en escena  de la familia Correa Segura) para sensibilizar a la ciudadanía sobre la importancia del uso de la correa al transitar por el espacio público con un animal de compañía, en zonas priorizadas en la ciudad. </t>
  </si>
  <si>
    <t>Sumatoria de performances realizados en zonas priorizadas de la ciudad para sensibilizar a la ciudadania sobre la importancia del uso de la correa al transitar por el espacio público con un animal de compañia.</t>
  </si>
  <si>
    <t>Implementación de la campaña de tenencia responsable de animales de compañía “Correa Segura”.</t>
  </si>
  <si>
    <t>Informe con los performances realizados en zonas priorizadas de la ciudad para sensibilizar a la ciudadania sobre la importancia del uso de la correa al transitar por el espacio público con un animal de compañia.</t>
  </si>
  <si>
    <t>Porcentaje de avance de la estrategia Pedagógica en temas de protección y bienestar animal para la Kumpania Rrom</t>
  </si>
  <si>
    <t>(Número de actividades pedagógicas realizadas para la implementación de la estrategia pedagógica en temas de protección y bienestar animal/ número de actividades pedagógicas programadas para la ejecución de la estrategia pedagógica en temas de protección y bienestar animal)*100</t>
  </si>
  <si>
    <t>Estrategia Pedagógica en temas de protección y bienestar animal para la Kumpania Rrom  en concertación con la instancia consultiva Rrom y su normativa Vigente.</t>
  </si>
  <si>
    <t>Informe con las actividades pedagógicas realizadas para la implementación de la estrategia pedagógica en temas de protección y bienestar animal</t>
  </si>
  <si>
    <t>Número de articulos sobre educación ambiental en revistas indexadas</t>
  </si>
  <si>
    <t>Sumatoria de artículos de educación ambiental publicados en revistas indexadas.</t>
  </si>
  <si>
    <t>Investigaciones  de educación ambiental.</t>
  </si>
  <si>
    <t>Se encuentra a la espera de orientaciones frente a la participación como corresponsables de la meta</t>
  </si>
  <si>
    <t>Número de herramientas pedagógicas de educación ambiental elaboradas</t>
  </si>
  <si>
    <t>Sumatoria de herramientas pedagógicas de educación ambiental elaboradas.</t>
  </si>
  <si>
    <t>Herramientas pedagógicas de educación ambiental.</t>
  </si>
  <si>
    <t>Informe de herramientas pedagógicas de educación ambiental elaboradas.</t>
  </si>
  <si>
    <t>Número de publicaciones en educación ambiental.</t>
  </si>
  <si>
    <t>Sumatoria de publicaciones en educación ambiental</t>
  </si>
  <si>
    <t>Publicaciones en educación ambiental.</t>
  </si>
  <si>
    <t>Informe de publicaciones en educación ambiental.</t>
  </si>
  <si>
    <t>Número de encuentros de educación ambiental realizados.</t>
  </si>
  <si>
    <t>Sumatoria de encuentros de educaciòn ambiental realizados</t>
  </si>
  <si>
    <t>Encuentros de educación ambiental con enfoque territorial.</t>
  </si>
  <si>
    <t>Informe de encuentros de educación ambiental realizados.</t>
  </si>
  <si>
    <t>Porcentaje de avance en los lineamientos técnicos de inclusión del enfoque étnico diferencial palenquero diseñados e implementados</t>
  </si>
  <si>
    <t>(Fases de los lineamientos desarrolladas/Fases de los lineamientos programadas)*100</t>
  </si>
  <si>
    <t>Lineamientos técnicos de inclusión del enfoque étnico diferencial palenquero diseñado e implementado en los  planes, programas y proyectos del Sector Ambiente, en concertación y  con participación del espacio autónomo palenquero Kuagro Mona ri Palenge andi Bakatá.</t>
  </si>
  <si>
    <t>Documento word donde se evidencien el avance de las acciones implementadas.</t>
  </si>
  <si>
    <t>Número de personas participantes en procesos de formación ambiental</t>
  </si>
  <si>
    <t>Sumatoria de personas participantes en procesos de formación ambiental.</t>
  </si>
  <si>
    <t>Procesos de formación ambiental con enfoques de género y diferencial.</t>
  </si>
  <si>
    <t>Base de datos con el reporte de las actividades realizadas en el marco de las manzanas del cuidadao.</t>
  </si>
  <si>
    <t>Número de productos de investigación generados en el Semillero de Investigación Género, Protección y Bienestar Animal</t>
  </si>
  <si>
    <t>Sumatoria de productos de investigación generados en el Semillero de Investigación Género, Protección y Bienestar Animal</t>
  </si>
  <si>
    <t>Semillero de Investigación Género, protección y bienestar animal.</t>
  </si>
  <si>
    <t>Productos generados desde el semillero</t>
  </si>
  <si>
    <t>Número de mujeres, en sus diferencias y diversidad, que participan en procesos ciudadanos ambientales.</t>
  </si>
  <si>
    <t>Sumatoria de mujeres, en sus diferencias y diversidad, que participan en procesos ciudadanos ambientales.</t>
  </si>
  <si>
    <t>Procesos de participación ciudadana ambiental con mujeres, en sus diferencias y diversidad.</t>
  </si>
  <si>
    <t>Acta de los diálogos zoolidarios</t>
  </si>
  <si>
    <t>Número de actividades de educación ambiental realizadas desde el sector ambiente, para personas de los sectores LGBTI dirigidas a proteger sus derechos</t>
  </si>
  <si>
    <t>Sumatoria de actividades de educación ambiental realizadas desde el sector ambiente, para personas de los sectores LGBTI dirigidas a proteger sus derechos.</t>
  </si>
  <si>
    <t>Actividades de educación ambiental realizadas desde la Secretaría Distrital de Ambiente dirigidas a personas de los sectores LGBTI</t>
  </si>
  <si>
    <t>Informe con las  actividades de educación ambiental realizadas desde el sector ambiente, para personas de los sectores LGBTI dirigidas a proteger sus derechos.</t>
  </si>
  <si>
    <t>Número de ciudadanos-as que atiende la entidad del Distrito que participan en la encuesta de la estrategia de cambio cultural.</t>
  </si>
  <si>
    <t>Sumatoria de ciudadanos-as que atiende la entidad del Distrito que participan en la encuesta de la estrategia de cambio cultural.</t>
  </si>
  <si>
    <t xml:space="preserve">Encuesta Distrital de Cambio Cultural de la PPLGBTI </t>
  </si>
  <si>
    <t>Para la vigencia del 2025 no se realizará esta encuesta.</t>
  </si>
  <si>
    <t>Número de ciudadanas y servidores públicos que participan en las actividades anuales que se realizan en las
entidades del Distrito para dar a conocer la divulgación de la estrategia de cambio
cultural de la PPLGBTI.</t>
  </si>
  <si>
    <t>Sumatoria de ciudadanas y servidores públicos que participan en las actividades anuales que se realizan en las entidades del Distrito para dar a conocer la divulgación de la estrategia de cambio cultural de la PPLGBTI.</t>
  </si>
  <si>
    <t>Implementación de la Estrategia de Cambio Cultural de la política pública a través de actividades dirigidas a las y los servidores públicos y a la ciudadanía que atienden orientadas a dar a conocer y divulgar la estrategia distrital de cambio cultural.</t>
  </si>
  <si>
    <t>Informe de actividades anuales que se realizan en las entidades del Distrito para dar a conocer la divulgación de la estrategia de cambio cultural de la PPLGBTI.</t>
  </si>
  <si>
    <t>Número de Festivales por la Igualdad orientados a promover una cultura libre de discriminación por orientación sexual e identidad de género</t>
  </si>
  <si>
    <t>Sumatoria de Festivales por la Igualdad orientados a promover una cultura libre de discriminación por orientación sexual e identidad de género.</t>
  </si>
  <si>
    <t>Festivales por la Igualdad orientados a promover una cultura libre de discriminación por orientación sexual e identidad de género.</t>
  </si>
  <si>
    <t>Informe de festivales por la igualdad realizados.</t>
  </si>
  <si>
    <t xml:space="preserve">Alcance en medios de comunicación </t>
  </si>
  <si>
    <t>Sumatoria de personas informadas a través del programa de comunicación por la protección y el bienestar animal</t>
  </si>
  <si>
    <t>Programa de comunicación por la protección y el bienestar animal</t>
  </si>
  <si>
    <t>Formato Excel de métricas en medios tradicionales y digitales en torno al Instituto.</t>
  </si>
  <si>
    <t>Número de usuarios de plataformas de Tecnología para la Información y la Comunicación TICS para la protección y el bienestar animal</t>
  </si>
  <si>
    <t>Sumatoria de usuarios de plataformas de Tecnologías de Información y Comunicación (TICS) para la protección y el bienestar animal</t>
  </si>
  <si>
    <t>TICS para la PyBA</t>
  </si>
  <si>
    <t>Documento (en formato word) con gráficos de número de usuarios de plataformas.</t>
  </si>
  <si>
    <t>Porcentaje de avance de obras de construcción Casa Ecológica de los Animales (CEA)</t>
  </si>
  <si>
    <t>(Ponderación vigencia (Número de actividades ejecutadas del plan de obra de construcción de la CEA/ Número de actividades programadas del plan de obra de construcción de la CEA))*100</t>
  </si>
  <si>
    <t>Casa Ecológica de los animales (CEA)</t>
  </si>
  <si>
    <t>Documento (en formato word)   de avance de obras.</t>
  </si>
  <si>
    <t>Número de servidoras y servidores de las entidades del Distrito que participan en jornadas de
inducción y reinducción que incluyen información sobre la PPLGBTI y sus enfoques.</t>
  </si>
  <si>
    <t>Sumatoria de servidoras y servidores de las entidades del Distrito que participan en jornadas de inducción y reinducción que incluyen información sobre la PPLGBTI y sus enfoques.</t>
  </si>
  <si>
    <t>Jornadas de inducción y reinducción anuales realizadas en las entidades del Distrito para la difusión de la PPLGBTI y sus enfoques.</t>
  </si>
  <si>
    <t>Acta con descripción de la jornada y listas de asistencia.</t>
  </si>
  <si>
    <t>Número de actividades implementadas anualmente en el marco de la Estrategia de
Ambientes laborales inclusivos.</t>
  </si>
  <si>
    <t>Sumatoria de actividades implementadas anualmente en el marco de la Estrategia de Ambientes laborales inclusivos.</t>
  </si>
  <si>
    <t>Actividades implementadas en el marco de la Estrategia de Ambientes Laborales Inclusivos.</t>
  </si>
  <si>
    <t>Número de piezas elaboradas y difundidas anualmente  en el
marco de la estrategia ALI</t>
  </si>
  <si>
    <t>Sumatoria  de piezas elaboradas y difundidas anualmente en el
marco de la estrategia ALI</t>
  </si>
  <si>
    <t>Piezas elaboradas y difundidas, de manera digital o impresa, de acuerdo con los lineamientos de la estrategia Ambientes Laborales Inclusivos.</t>
  </si>
  <si>
    <t>Piezas publicadas.</t>
  </si>
  <si>
    <t xml:space="preserve">Porcentaje de los sectores de la administración distrital con un plan anual para fortalecer la  capacitación y la vinculación laboral de mujeres y hombres trans </t>
  </si>
  <si>
    <t>Porcentaje de los sectores de la administración distrital con un plan anual para fortalecer la  capacitación y la vinculación laboral de mujeres y hombres trans</t>
  </si>
  <si>
    <t>Plan de trabajo para fortalecer la capacitación y promover la vinculación laboral de mujeres y hombres trans en los quince sectores de la administración distrital.</t>
  </si>
  <si>
    <t xml:space="preserve">Número de piezas elaboradas y difundidas anualmente por las entidades del Distrito en
el marco de la estrategia distrital de Cambio Cultural de la PPLGBTI. </t>
  </si>
  <si>
    <t>Sumatoria de piezas elaboradas y difundidas anualmente por las entidades del Distrito en
el marco de la estrategia distrital de Cambio Cultural de la PPLGBTI.</t>
  </si>
  <si>
    <t xml:space="preserve">Piezas elaboradas y difundidas, de manera digital e impresa, de acuerdo con los lineamientos de la Estrategia de Cambio Cultural establecidos por la Dirección de Diversidad Sexual </t>
  </si>
  <si>
    <t>Piezas divulgadas.</t>
  </si>
  <si>
    <t>Valor apropiado a la fecha</t>
  </si>
  <si>
    <t>Los presupuestos asociados a las acciones de las políticas se encuentran asociados a los proyectyos de inversión.</t>
  </si>
  <si>
    <t>0,9 
Evidencia:
https://idpyba-my.sharepoint.com/:x:/g/personal/m_arevalo_animalesbog_gov_co/ESnOCTp62g5LlxqA4hs_oWsBXrfGbb6aQGvfSNEg7Prfrw?e=knS6Pw</t>
  </si>
  <si>
    <t>En el mes de Enero de 2025, se atendieron 919 animales a través de:
- 591 por brigadas médicas
-230 por presunto maltrato animal
- 82 palomas de plaza atendidas
-16 animales ingresaron a la Unidad de Cuidado Animal por entidades externas.</t>
  </si>
  <si>
    <t>En el mes de Febrero de 2025, se atendieron 770 animales a través de:
-198 por brigadas médicas
-568 por presunto maltrato animal
-4 animales ingresaron a la Unidad de Cuidado Animal por entidades externas.</t>
  </si>
  <si>
    <t xml:space="preserve">En el mes de Marzo de 2025, se atendieron 1530 animales a través de:
-948 por brigadas médicas
-536 por presunto maltrato animal
-13 animales ingresaron a la Unidad de Cuidado Animal por entidades externas
- 33 Palomas de Plaza fueron atendidas a través de brigadas in situ.
Evidencia:
https://idpyba-my.sharepoint.com/:x:/g/personal/m_arevalo_animalesbog_gov_co/EQwrNqbG0vNNieVbgzf_LCgB3bqR5rUk3Am3vj6jkZqA1w?e=8N1ICB
</t>
  </si>
  <si>
    <t>En el mes de Abril de 2025, se atendieron 1439 animales a través de:
-1.213 por brigadas médicas
-239 por presunto maltrato animal
-16 animales ingresaron a la Unidad de Cuidado Animal por entidades externas
- 20 Palomas de Plaza fueron atendidas a través de brigadas in situ.</t>
  </si>
  <si>
    <t>En el mes de Mayo de 2025, se atendieron 1.906 animales a través de:
-1.164 por brigadas médicas
-674 por presunto maltrato animal
-13 animales ingresaron a la Unidad de Cuidado Animal por entidades externas
- 55 Palomas de Plaza fueron atendidas a través de brigadas in situ.</t>
  </si>
  <si>
    <t>En el mes de Mayo de 2025, se atendieron 1.443 animales a través de:
-1.036 por brigadas médicas
-374 por presunto maltrato animal
-33 animales fueron dados en adopción responsable.</t>
  </si>
  <si>
    <t>"En el mes de Julio de 2025, se atendieron 1.931 animales a través de:
-1.169 por brigadas médicas
-623 por presunto maltrato animal
-39 animales fueron dados en adopción responsable."</t>
  </si>
  <si>
    <t>En el mes de Enero de 2025 se atendieron 220 perros y gatos en situación de calle en condición de riesgo vital a través del Programa de Urgencias Veterinarias</t>
  </si>
  <si>
    <r>
      <t xml:space="preserve">En el mes de Febrero de 2025 se atendieron </t>
    </r>
    <r>
      <rPr>
        <b/>
        <sz val="8"/>
        <color rgb="FF000000"/>
        <rFont val="Arial"/>
        <family val="2"/>
      </rPr>
      <t>97</t>
    </r>
    <r>
      <rPr>
        <sz val="8"/>
        <color rgb="FF000000"/>
        <rFont val="Arial"/>
        <family val="2"/>
      </rPr>
      <t xml:space="preserve"> perros y gatos en situación de calle en condición de riesgo vital a través del Programa de Urgencias Veterinarias</t>
    </r>
  </si>
  <si>
    <t>En el mes de Marzo de 2025 se atendieron 168 perros y gatos en situación de calle en condición de riesgo vital a través del Programa de Urgencias Veterinarias
Evidencia:
https://idpyba-my.sharepoint.com/:x:/g/personal/m_arevalo_animalesbog_gov_co/EfPvdnPadCxBopkKq1vJL5QBEowDI0NNa-z-Ns9RVr9yXQ?e=IW3LUV</t>
  </si>
  <si>
    <t>En el mes de Abril de 2025 se atendieron 197 perros y gatos en situación de calle en condición de riesgo vital a través del Programa de Urgencias Veterinarias</t>
  </si>
  <si>
    <t>En el mes de Mayo de 2025 se atendieron 199 perros y gatos en situación de calle en condición de riesgo vital a través del Programa de Urgencias Veterinarias</t>
  </si>
  <si>
    <t>En el mes de junio de 2025 se atendieron 99 perros y gatos en situación de calle en condición de riesgo vital a través del Programa de Urgencias Veterinarias.</t>
  </si>
  <si>
    <t>En el mes de julio de 2025 se atendieron 92 perros y gatos en situación de calle en condición de riesgo vital a través del Programa de Urgencias Veterinarias</t>
  </si>
  <si>
    <t>En el mes de Enero de 2025 se identificarón 2328 animales a través de los programas de la Subdirección de Atención a la Fauna.</t>
  </si>
  <si>
    <r>
      <t xml:space="preserve">En el mes de Febrero de 2025 se identificarón </t>
    </r>
    <r>
      <rPr>
        <b/>
        <sz val="8"/>
        <color rgb="FF000000"/>
        <rFont val="Arial"/>
        <family val="2"/>
      </rPr>
      <t>1964</t>
    </r>
    <r>
      <rPr>
        <sz val="8"/>
        <color rgb="FF000000"/>
        <rFont val="Arial"/>
        <family val="2"/>
      </rPr>
      <t xml:space="preserve"> animales a través de los programas de la Subdirección de Atención a la Fauna.</t>
    </r>
  </si>
  <si>
    <t>En el mes de Marzo de 2025 se identificarón 1951 animales a través de los programas de la Subdirección de Atención a la Fauna.
Evidencias:
https://idpyba-my.sharepoint.com/:x:/g/personal/m_arevalo_animalesbog_gov_co/EcJDB72zNehMpf-QXDDCBbQBGJzHoipD9-EupTGaqM53Rg?e=HfKqAI</t>
  </si>
  <si>
    <t>En el mes de Abril de 2025 se identificarón 1312 animales a través de los programas de la Subdirección de Atención a la Fauna.</t>
  </si>
  <si>
    <t>En el mes de Mayo de 2025 se identificarón 1.790 animales a través de los programas de la Subdirección de Atención a la Fauna.</t>
  </si>
  <si>
    <t>En el mes de junio de 2025 se identificarón 3,022 animales a través de los programas de la Subdirección de Atención a la Fauna.</t>
  </si>
  <si>
    <t>En el mes de julio de 2025 se identificarón 2.386 animales a través de los programas de la Subdirección de Atención a la Fauna.</t>
  </si>
  <si>
    <t xml:space="preserve">En el mes de Enero de 2025 se realizaron 10 censos poblacionales en puntos criticos de alta concentración de Palomas de plaza (Columba livia) en el Distrito Capital. </t>
  </si>
  <si>
    <r>
      <t xml:space="preserve">En el mes de Febrero de 2025 se realizaron </t>
    </r>
    <r>
      <rPr>
        <b/>
        <sz val="8"/>
        <color rgb="FF000000"/>
        <rFont val="Arial"/>
        <family val="2"/>
      </rPr>
      <t>10</t>
    </r>
    <r>
      <rPr>
        <sz val="8"/>
        <color rgb="FF000000"/>
        <rFont val="Arial"/>
        <family val="2"/>
      </rPr>
      <t xml:space="preserve"> censos poblacionales en puntos criticos de alta concentración de Palomas de plaza (</t>
    </r>
    <r>
      <rPr>
        <i/>
        <sz val="8"/>
        <color rgb="FF000000"/>
        <rFont val="Arial"/>
        <family val="2"/>
      </rPr>
      <t>Columba livia</t>
    </r>
    <r>
      <rPr>
        <sz val="8"/>
        <color rgb="FF000000"/>
        <rFont val="Arial"/>
        <family val="2"/>
      </rPr>
      <t xml:space="preserve">) en el Distrito Capital. </t>
    </r>
  </si>
  <si>
    <t>En el mes de Marzo de 2025 se realizaron 10 censos poblacionales en puntos criticos de alta concentración de Palomas de plaza (Columba livia) en el Distrito Capital. 
Evidencia:
https://idpyba-my.sharepoint.com/:x:/g/personal/m_arevalo_animalesbog_gov_co/EQMtBQToKYtMiYcVOBmcKZoBtDPzerchrRmn8FMNDYCE7Q?e=1oqfLr</t>
  </si>
  <si>
    <t>En el mes de Abril de 2025 se realizaron 10 censos poblacionales en puntos criticos de alta concentración de Palomas de plaza (Columba livia) en el Distrito Capital</t>
  </si>
  <si>
    <t>En el mes de Mayo de 2025 se realizaron 9 censos poblacionales en puntos criticos de alta concentración de Palomas de plaza (Columba livia) en el Distrito Capital.</t>
  </si>
  <si>
    <t>En el mes de junio de 2025 se realizaron 10 intervenciones en puntos criticos de alta concentración de Palomas de plaza (Columba livia) en el Distrito Capital.</t>
  </si>
  <si>
    <t>En el mes de junio de 2025 se realizaron 11 intervenciones en puntos criticos de alta concentración de Palomas de plaza (Columba livia) en el Distrito Capital</t>
  </si>
  <si>
    <t>En el mes de enero de 2025, no se llevaron a cabo intervenciones en las zonas rurales de Bogotá. Sin embargo, estas actividades están programadas para los meses de marzo, abril y mayo, con el objetivo de ampliar la cobertura y garantizar la atención a los animales de compañía en estas áreas.</t>
  </si>
  <si>
    <t>En el mes de febrero de 2025, no se llevaron a cabo intervenciones en las zonas rurales de Bogotá. Sin embargo, estas actividades están programadas para los meses de marzo, abril y mayo, con el objetivo de ampliar la cobertura y garantizar la atención a los animales de compañía en estas áreas.</t>
  </si>
  <si>
    <t>Evidencia:
https://idpyba-my.sharepoint.com/:x:/g/personal/m_arevalo_animalesbog_gov_co/EV-zlJZTlPtBtv4ni6ObCXIBl3wlJ79DHEGfZsAEbwrz7g?e=RZ2JAM</t>
  </si>
  <si>
    <t>En el mes de abril de 2025, se atendieron 61 perros y gatos en zonas veredales de Ciudad Bolivar y Usaquén.</t>
  </si>
  <si>
    <t>En el mes de mayo de 2025, se atendieron 81 perros y gatos en zonas veredales de Ciudad Bolivar y Usme.</t>
  </si>
  <si>
    <t>En el mes de junio de 2025, se atendieron 12 perros y gatos en zonas veredales de Ciudad Bolivar y Usme.</t>
  </si>
  <si>
    <t>En el mes de julio  de 2025, se atendieron 26 perros y gatos en zonas veredales de Ciudad Bolivar y Usme</t>
  </si>
  <si>
    <t>En el mes de enero de 2025, se atendio (1) canino se  a través de la estrategia “Huellitas de la Calle”; sin embargo, se tiene previsto realizar estas atenciones durante el resto del año.</t>
  </si>
  <si>
    <t>En el mes de febrero de 2025, no se atendieron animales a través de la estrategia “Huellitas de la Calle”; sin embargo, se tiene previsto realizar estas atenciones durante el resto del año.</t>
  </si>
  <si>
    <t>En el mes de marzo de 2025, se realizó la atención de 18 caninos a través de la  estrategia “Huellitas de la Calle”; sin embargo, se tiene previsto realizar estas atenciones durante el resto del año.
Evidencia:
https://idpyba-my.sharepoint.com/:x:/g/personal/m_arevalo_animalesbog_gov_co/EW8TPbbiDixBq7rbHlAwvo0BWLbBE3PfVaZPuRB-CKof4w?e=DnCrXE</t>
  </si>
  <si>
    <r>
      <t xml:space="preserve">En el mes de abril de 2025, se realizó la atención de </t>
    </r>
    <r>
      <rPr>
        <b/>
        <sz val="8"/>
        <color rgb="FF000000"/>
        <rFont val="Arial"/>
        <family val="2"/>
      </rPr>
      <t>4</t>
    </r>
    <r>
      <rPr>
        <sz val="8"/>
        <color rgb="FF000000"/>
        <rFont val="Arial"/>
        <family val="2"/>
      </rPr>
      <t xml:space="preserve"> caninos a través de la  estrategia “Huellitas de la Calle”; sin embargo, se tiene previsto realizar estas atenciones durante el resto del año.</t>
    </r>
  </si>
  <si>
    <t>En el mes de mayo de 2025, se realizó la atención de 8 caninos a través de la  estrategia “Huellitas de la Calle”; sin embargo, se tiene previsto realizar estas atenciones durante el resto del año.</t>
  </si>
  <si>
    <t>En el mes de junio de 2025, se realizó la atención de 22 caninos a través de la  estrategia “Huellitas de la Calle”; sin embargo, se tiene previsto realizar estas atenciones durante el resto del año.</t>
  </si>
  <si>
    <t>En el mes de julio de 2025, se realizó la atención de 14 caninos a través de la  estrategia “Huellitas de la Calle”; sin embargo, se tiene previsto realizar estas atenciones durante el resto del año.</t>
  </si>
  <si>
    <t>En el mes de enero se llevo a cabo la atención en seguimiento de dos (2) caninos en el Hogar de Paso de los Martires.</t>
  </si>
  <si>
    <t>En el mes de febrero se llevo a cabo la atención en seguimiento de un (1) canino en el Hogar de Paso de los Martires</t>
  </si>
  <si>
    <t>En el mes de marzo se llevo a cabo la atención de once (11) caninos nuevos y uno (1)  en seguimiento de en el Hogar de Paso de Los Martires
Evidencias:
https://idpyba-my.sharepoint.com/:x:/g/personal/m_arevalo_animalesbog_gov_co/EeQ8EJTTWHBEum8iJdeQofcBZ_2L0Ni4lzZtmf_m9861aw?e=0anDs5</t>
  </si>
  <si>
    <t>En el mes de abril no se llevaron a cabo atenciones enunidades de servicios, sin embargo se tiene previsto realizar estas tenciones durante el resto del año.</t>
  </si>
  <si>
    <t>En el mes de mayo no se llevaron a cabo atenciones enunidades de servicios, sin embargo se tiene previsto realizar estas tenciones durante el resto del año.</t>
  </si>
  <si>
    <t>En el mes de junio  se llevaron a cabo 15 atenciones en unidades de servicios de Los Martires y Puente Aranda, sin embargo se tiene previsto realizar estas tenciones durante el resto del año.</t>
  </si>
  <si>
    <t>En el mes de julio no se llevaron a cabo atenciones enunidades de servicios, sin embargo se tiene previsto realizar estas tenciones durante el resto del año.</t>
  </si>
  <si>
    <t>En el mes de enero de 2025, no se atendieron animales a población Rrom.</t>
  </si>
  <si>
    <t>En el mes de febrero de 2025, no se atendieron animales a población Rrom.</t>
  </si>
  <si>
    <t>En el mes de marzo de 2025, no se atendieron animales a población Rrom.
Evidencia:
https://idpyba-my.sharepoint.com/:x:/g/personal/m_arevalo_animalesbog_gov_co/EdybYev5acpNnTJ1UJda188BOJ0kRajxPcLgH0ljivspZQ?e=fvTTHj</t>
  </si>
  <si>
    <t>En el mes de abril de 2025, no se atendieron animales a población Rrom.</t>
  </si>
  <si>
    <t>En el mes de mayo de 2025, no se atendieron animales a población Rrom.</t>
  </si>
  <si>
    <t>En el mes de junio de 2025, no se atendieron animales a población Rrom.</t>
  </si>
  <si>
    <t>En el mes de julio de 2025, no se atendieron animales a población Rrom.</t>
  </si>
  <si>
    <t>Durante el mes de no se realizaron avances en este producto.</t>
  </si>
  <si>
    <t xml:space="preserve">Este mes no se han adelantado acciones </t>
  </si>
  <si>
    <t>Se realiza depuracion del correo de voluntarios y se generar la base de datos, tambien se realiza mesa de trabajo con la oficina juridica para revisar proceso de actualizacion del procedimiento del voluntariado social y se establece cronograma para iniciar voluntariado durante el mes de agosto.</t>
  </si>
  <si>
    <t>En el mes de reporte no se adelantaron acciones relacionadas con esta actividad</t>
  </si>
  <si>
    <t>Durante el mes de febrero se realizaron gestiones para la realización de una serie de ferias de emprendimientos en conjunto con la Fundación Animal Voices.</t>
  </si>
  <si>
    <t>Durante el mes de marzo se llevó a cabo una feria de emprendimiento y adopciones en la Universidad de América apoyando a 9 aliados y una jornada de adopción en Animal´s de Suba, beneficiando una organización. También se adelantaron gestiones para posibles articulaciones con Secretaría Distrital de Gobierno, EXPOPET, Binner y Maloka.</t>
  </si>
  <si>
    <t xml:space="preserve">Durante el mes de junio se llevaron acago 4 ferias de emprendimiento, en la Plaza cultural la Santa María con 11 organizaciones, en el Fondo Nacional de ahorro con 3 organizaciones, en la Secretaría de Gobierno con 5 organizacione y en las Residencias Tequendama con 10 organizaciones.
</t>
  </si>
  <si>
    <t>Durante el mes de Julio se realizó una charla formativa virtual en conjunto con el SENA sobre el Fondo Emprender, con la participacion de 45 aliados y aliadas; adicionalmente  se participó con emprendimientos en la jornada de adopciones de Theatron y UCA, beneficiando a 4 aliados.</t>
  </si>
  <si>
    <t>En el mes de reporte no se adelantaron acciones relacionadas con esta actividad por lo que la semana distrital de protección  bienestar animal, se desarrolla en octubre de cada vigencia</t>
  </si>
  <si>
    <t>Durante enero se ejecutaron acciones en: 
•Programa de copropiedad: Se llevaron a cabo 4 intervenciones (1 charla virtual y 3 charlas presenciales) vinculando a un total de 62 ciudadanos y ciudadanas.
•Red de aliados: Se llevó a cabo una feria de emprendimiento en el parque La Rábida en Santa Isabel, apoyando a 6 aliados.
•Instancias de Participación: Durante el mes acompañamos las sesiones de mesas locales PYBA de las siguientes localidades: Bosa, Candelaria, Engativá, Fontibón, Mártires, Santa Fe, Sumapaz y Teusaquillo. Asimismo, acompañamos las sesiones de Consejos locales PYBA de Rafael Uribe Uribe y Suba.</t>
  </si>
  <si>
    <t>"Durante el mes de febrero, se ejecutaron las siguientes acciones:
•	Programa de copropiedad: Se abrió un espacio virtual dentro del programa Vecino Zoolidario, al cual se conectaron únicamente dos ciudadanas.
•	Instancias de participación: En febrero, se acompañaron las sesiones de las mesas locales PYBA en las siguientes localidades: Kennedy, San Cristóbal, Bosa, Fontibón y Barrios Unidos. Asimismo, se inició la organización de la primera sesión del Consejo Distrital de Protección y Bienestar Animal de la vigencia 2025.
Adicionalmente se realizaron mesas de trabajo con IDPAC y Secretaría de Gobierno para socializar recomendaciones para la conformación de los Consejos Locales de protección y Bienestar Animal acorde a la normativa vigente.
•	Espacios de participación: El 26 de febrero, se llevó a cabo el primer Diálogo Zoolidario de la vigencia 2025, con una asistencia de 78 personas. También se iniciaron  mesas de trabajo para  realizar un ciclo de capacitaciones en temas PYBA a funcionarios y contratistas de las casas de justicia de las diferentes localidades."</t>
  </si>
  <si>
    <t>"Durante el mes de abril se ejecutaron las siguientes acciones en el marco de la estrategia de participación y movilización ciudadana:
• Programa de copropiedad: se llevaron a cabo 6 intervenciones (1 Charla Virtual y 5 Presenciales) vinculando a un total de 63 Ciudadanos y ciudadanas.
• Instancias de participación: Durante el mes acompañamos las sesiones de las mesas locales PYBA en las siguientes localidades: Kennedy, Barrios Unidos, Sumapaz, Engativá, Candelaria, San Cristóbal y Antonio Nariño. Asimismo, se acompañaron las sesiones de los Consejos Locales PYBA en las siguientes localidades: Puente Aranda, Usme, Suba, Bosa y Rafel Uribe Uribe. Por ultimo se acompaño el proceso de conteo de votos de la elección de consejeros no institucionales para el Consejo Local de Protección y Bienestar Animal de la localidad de Los Mártires.
"</t>
  </si>
  <si>
    <t>"Durante el mes de abril se ejecutaron las siguientes acciones en el marco de la estrategia de participación y movilización ciudadana:* Programa de copropiedad: se llevaron a cabo 4 intervenciones (Charlas Presenciales) vinculando a un total de 238 Ciudadanos y ciudadanas.
* Instancias de participación: Durante el mes acompañamos las sesiones de las mesas locales PYBA en las siguientes localidades: Kennedy, Barrios Unidos, Sumapaz, Engativá, Candelaria, San Cristóbal y Antonio Nariño. Asimismo, se acompañaron las sesiones de los Consejos Locales PYBA en las siguientes localidades: Puente Aranda, Usme, Suba, Bosa y Rafel Uribe Uribe. 
"</t>
  </si>
  <si>
    <t>"  Durante el mes de Junio se ejecutaron las siguientes acciones en el marco de la estrategia de participación y movilización ciudadana::
* Programa de copropiedad: se llevaron a cabo 8 intervenciones (Charlas Presenciales) y una charla virtual distrital vinculando a un total de 159 ciudadanos y ciudadanas.
* Instancias de participación: Durante el mes acompañamos las sesiones de las mesas locales PYBA en las siguientes localidades: Puente Aranda, Kennedy, Barrios Unidos, Tunjuelito, Candelaria, Engativá, San Cristóbal, Antonio Nariño, Fontibón y Sumapaz. Asimismo, se acompañaron las sesiones de los Consejos Locales PYBA en las siguientes localidades: Usme, Suba, Bosa y Rafel Uribe Uribe y Los mártires. Pr ultimo se acompañó la instalación del Consejo local de protección y Bienestar Animal de Barrios Unidos y Ciudad Bolívar.</t>
  </si>
  <si>
    <t xml:space="preserve"> Durante el mes de Julio se ejecutaron las siguientes acciones en el marco de la estrategia de participación y movilización ciudadana:
* Programa de copropiedad: se llevaron a cabo 8 intervenciones (Charlas Presenciales) y una charla virtual distrital vinculando a un total de 140 ciudadanos y ciudadanas.
* Instancias de participación: Durante el mes acompañaron las sesiones de las mesas locales PYBA en las siguientes localidades: Puente Aranda, Kennedy, Tunjuelito, La Candelaria, San Cristóbal, Antonio Nariño, Sumapaz y Fontibón 
 Asimismo, se acompañaron las sesiones de los Consejos Locales PYBA en las siguientes localidades: Bosa, Usme, Barrios Unidos, Suba, Rafael Uribe Uribe, Ciudad Bolívar y Los Mártires
También, se acompañaron 24 sesiones de diferentes instancias locales de participación y 21 espacios de participación en las localidades del Distrito. Finalmente se desarrollaron y se acompañaron 25 actividades locales de protección y bienestar animal en el Distrito.
</t>
  </si>
  <si>
    <t>De las 270 acciones pedagógicas programadas como parte de la estrategia educativa para fomentar en los ciudadanos la trasformación cultural en términos de protección y bienestar animal, en enero se ejecutaron 12 acciones.</t>
  </si>
  <si>
    <t>De las 270 acciones pedagógicas programadas como parte de la estrategia educativa para fomentar en los ciudadanos la trasformación cultural en términos de protección y bienestar animal, en febrero se ejecutaron 11 acciones.</t>
  </si>
  <si>
    <t>De las 270 acciones pedagógicas programadas como parte de la estrategia educativa para fomentar en los ciudadanos la trasformación cultural en términos de protección y bienestar animal, en marzo se ejecutaron 52 acciones.</t>
  </si>
  <si>
    <t>De las 270 acciones pedagógicas programadas como parte de la estrategia educativa para fomentar en los ciudadanos la trasformación cultural en términos de protección y bienestar animal, en abril se ejecutaron 54 acciones.</t>
  </si>
  <si>
    <t>De las 270 acciones pedagógicas programadas como parte de la estrategia educativa para fomentar en los ciudadanos la trasformación cultural en términos de protección y bienestar animal, en mayo se ejecutaron 25 acciones.</t>
  </si>
  <si>
    <t>De las 270 acciones pedagógicas programadas como parte de la estrategia educativa para fomentar en los ciudadanos la trasformación cultural en términos de protección y bienestar animal, en junio se ejecutaron 59 acciones.</t>
  </si>
  <si>
    <t>De las 270 acciones pedagógicas programadas como parte de la estrategia educativa para fomentar en los ciudadanos la trasformación cultural en términos de protección y bienestar animal, en julio se ejecutaron 55 acciones.</t>
  </si>
  <si>
    <t>No se adelantaron acciones relacionadas con la actividad.</t>
  </si>
  <si>
    <t xml:space="preserve">Durante marzo, se adelantaron las gestiones logísticas para la entrega del reconocimiento sello Zoolidario el cual será entregado por el Director el próximo mes. </t>
  </si>
  <si>
    <t>Se espera la entrega del premio Sello Zoolodario en el CEFE por parte del Director General en mayo de 2025.</t>
  </si>
  <si>
    <t>Se acordó con el Director General la fecha para la entrega del Sello Zoolidario a las seis organizaciones que cumplieron con los criterios establecidos en las resoluciones 280 de 2022, 1085 de 2023 y los lineamientos correspondientes. Asimismo, se gestionó el espacio para la realización de la ceremonia de entrega, la cual se llevará a cabo en el CEFE de Chapinero el 26 de junio.</t>
  </si>
  <si>
    <t>Se realiza la recopilación y organización de información de diferentes fuentes internas y externas sobre prestadores de servicios para y con animales, con el fin de actualizar la estretegia de regulación conforme a esta. Tambien se hace revisión de contenido del documento.</t>
  </si>
  <si>
    <t>Durante el periodo del informe se desarrollaron las siguientes actividades según cronograma 2025: - Línea Normativa: * Paseadores Caninos: Gestiones con el gremio para actualización de documento * Protocolo para servicios veterinarios(nombre temporal): Gestiones con el gremio para actualización de documento * Protocolo para servicios de crianza de animales domésticos - caninos (nombre temporal): Gestiones con el gremio para actualización de documento * Procedimiento de Visitas de Inspección y Vigilancia del área de Regulación: Propuesta de flujograma, documento, formatos * Guía de actividades de apropiación del conocimiento a Prestadores de Servicios para y con animales del área de Regulación: Articulación con planeación y otras áreas para ajustes finales. * Procedimiento de Elaboración de documentos para la Regulación asociada a la PYBA para y con animales: Articulación con planeación y otras áreas para ajustes finales. - Línea Apropiación del conocimiento * Sesiones de socialización a prestadores de servicios de paseo canino sobre Resolución 061 de 2019 con la participación de 5 personas. -Línea Visitas de inspección y vigilancia: * Realización de visitas de inspección y vigilancia a establecimientos y prestadores de servicios que trabajan para y con animales específicamente hasta el mes de enero se han realizado 12 visitas por radicado y oficio.</t>
  </si>
  <si>
    <t>"Durante el periodo del informe se desarrollaron las siguientes actividades según cronograma: 
- Línea Normativa: 
* Protocolo técnico de condiciones de bienestar para la prestación de servicio de colegios, guarderías y hoteles caninos: Se realizó ajuste del contenido técnico y forma del documento
* Buenas prácticas para la comercialización y el manejo de peces ornamentales: Se realizó el índice temático general, revisión infográfica y consulta técnica a expertos del tema.
*Paseadores Caninos: Elaboración de la propuesta técnica y revisión infográfica.
* Protocolo para servicios veterinarios(nombre temporal): Gestiones con el gremio para actualización de documento.
* Protocolo para servicios de crianza de animales domésticos - caninos (nombre temporal): Gestiones con el gremio para actualización de documento.
* Procedimiento de Visitas de Inspección y Vigilancia del área de Regulación: Se realizó ajuste de formatos.
* Guía de actividades de apropiación del conocimiento a Prestadores de Servicios para y con animales del área de Regulación:  Se encuentra en fase de revisión por parte de la líder del proceso.
* Procedimiento de Elaboración de documentos para la Regulación asociada a la PYBA para y con animales: Se encuentra en fase de revisión por parte de la líder del proceso.
- Línea Actividades de apropiación del conocimiento en regulación PYBA
* Sesiones de socialización a prestadores que ofrecen servicios de vigilancia y seguridad privada mediante el empleo de caninos en el Distrito capital concordante con la Resolución 286 de 2022 con la participación de 27 personas.
* Sesiones de socialización a prestadores de servicios comercialización de animales domésticos en el Distrito capital concordante con la Resolución 287 de 2022 con la participación de 13 personas.
* Sesiones de socialización a prestadores de servicios de paseo canino - bienestar animal - Resolución 061 de 2019 con la participación de 23 personas.
-Línea Visitas de inspección y vigilancia: 
* Realización de visitas de inspección y vigilancia a establecimientos y prestadores de servicios que trabajan para y con animales específicamente de febrero a marzo se han realizado 80 visitas por radicado y/o oficio dentro de la estrategia (28% empresas de vigilancia y seguridad privada, 20% atención veterinaria, 20% establecimientos de cuidado animal, 13% servicio de exhibición y paseo, 10% a establecimientos de comercio de animales y 10 % a establecimientos de estética para animales)."</t>
  </si>
  <si>
    <t>"Durante el periodo del informe se desarrollaron las siguientes actividades según cronograma: 
- Línea Normativa: 
* Protocolo técnico de condiciones de bienestar para la prestación de servicio de colegios, guarderías y hoteles caninos: Se realizó ajuste del contenido técnico y forma del documento
* Buenas prácticas para la comercialización y el manejo de peces ornamentales: Se alimentó el índice temático general y revisión infográfica.
*Paseadores Caninos: Elaboración de la propuesta técnica y revisión infográfica.
* Protocolo para servicios veterinarios(nombre temporal): Se realizaron gestiones con el gremio (COMVEZCOL) para actualización de documento.
* Protocolo para servicios de crianza de animales domésticos - caninos (nombre temporal): Se realizaron gestiones con el gremio para actualización de documento.
* Procedimiento de Visitas de Inspección y Vigilancia del área de Regulación: Se elaboró la primera versión (V 1.0) del documento y ajuste de formatos (acta de visita de I.V.).
* Guía de actividades de apropiación del conocimiento a Prestadores de Servicios para y con animales del área de Regulación:  Se realizó versión preiliminar y se encuentra en fase de revisión por parte de la líder del proceso.
* Procedimiento de Elaboración de documentos para la Regulación asociada a la PYBA para y con animales:  Se realizó versión preiliminar y se encuentra en fase de revisión por parte de la líder del proceso.
- Línea Actividades de apropiación del conocimiento en regulación PYBA: 1 sesión
* Socialización a prestadores de servicios con animales domésticos de exhibición en el Distrito Capital concordante con la Resolución 1080 de 2023 con la participación de 22 personas.
-Línea Visitas de inspección y vigilancia: 
* Realización de visitas de inspección y vigilancia a establecimientos y prestadores de servicios que trabajan para y con animales específicamente de abril se han realizado 75 visitas por radicado y/o oficio dentro de la estrategia (26,6% empresas de vigilancia y seguridad privada, 18,6% atención veterinaria, 18,6% establecimientos de cuidado animal, 4% servicio de exhibición y paseo, 21.3% a establecimientos de comercio de animales y 10,6 % a establecimientos de estética para animales).
"</t>
  </si>
  <si>
    <t>" Durante el mes del informe se desarrollaron las siguientes actividades según cronograma: 
- Línea Normativa: 
* Buenas prácticas para la comercialización y el manejo de peces ornamentales: Se avanzó en la elaboración del documento técnico contando actualmente con una versión preliminar en desarrollo.
*Paseadores Caninos: Se realiza la convocatoria y elección de representantes del gremio para avnzar en la mesa técnica del documento.
* Protocolo para servicios veterinarios(nombre temporal): Se avanzó en la elaboración del documento técnico contando actualmente con una versión preliminar en desarrollo.
* Protocolo para servicios de crianza de animales domésticos - caninos (nombre temporal): Se realizaron gestiones con entidades y gremios para determinar contexto general. 
* Procedimiento de Visitas de Inspección y Vigilancia del área de Regulación: Se cuenta con un avance inicial del documento técnico, en fase de elaboración
- Línea Actividades de apropiación del conocimiento en regulación PYBA: 3 sesiones
* Sesión a prestadores que ofrecen servicios de vigilancia y seguridad privada mediante el empleo de caninos en el Distrito capital concordante con la Resolución 286 de 2022 con la participación de 13 personas.
* Sesión a prestadores de servicios de Guarderías/Hoteles/Colegios caninos - bienestar animalcon la participación de 61 personas.
* Sesión a prestadores de servicios para animales - bienestar animal con la participación de 91 personas.
* Sesiones a prestadores de servicios para de paseo canino - bienestar animal - Resolución 061 de 2019 con la participación de 41 personas
-Línea Visitas de inspección y vigilancia: 
* Realización de visitas de inspección y vigilancia a establecimientos y prestadores de servicios que trabajan para y con animales específicamente en mayo se han realizado 90 visitas por radicado y/o oficio dentro de la estrategia (24% empresas de vigilancia y seguridad privada, 21% atención médico -veterinaria, 19% establecimientos de cuidado animal, 20% a establecimientos de comercio de animales, 11 % a establecimientos de estética para animales, 4% otros prestadores).
"</t>
  </si>
  <si>
    <t>Durante el periodo del informe se desarrollaron las siguientes actividades según cronograma: 
- Línea Normativa: 
*  Protocolo de Buenas prácticas para la comercialización y el manejo de peces ornamentales: Se gestionó el apoyo interinstitucional para el desarrollo técnico del documento por su complejidad. Se continua trabajando en la conceptualización de la propuesta técnica. 
*Protocolo de Paseadores Caninos: Se realizaron ajustes en la organización del contenido del documento para su aplicabilidad, pendiente de la aprobación de  la líder del proceso, ajuste en el cronograma planteado de  acuerdo a instrucción directiva. 
* Protocolo para servicios veterinarios(nombre temporal): Se adelantaron mesas con el gremio veterinario y se consolidó un informe técnico con insumos clave. El avance ha sido limitado por la ausencia de normativa específica y retos técnicos en la formulación.
* Protocolo para servicios de crianza de animales domésticos - caninos (nombre temporal): Se revisaron proyectos normativos nacionales e internacionales para consolidar lineamientos que servirán de base técnica y normativa.
* Procedimiento de Visitas de Inspección y Vigilancia del área de Regulación: Se avanzó en documentos preliminares y formatos, asimismo se llevaron mesas de trabajo con Oficina Asesora de Planeación para realizar ajustes.
- Línea Actividades de apropiación del conocimiento en regulación PYBA, 5 sesiones:
* 1 sesión a prestadores de servicios comercialización de animales domésticos en el Distrito capital concordante con la Resolución 287 de 2022 con la participación de 02 prestadores.
* 1 sesión a prestadores de servicios de Guarderías/Hoteles/Colegios caninos - bienestar animal con la participación de 23 prestadores.
* 4 sesiones a prestadores de servicios médico veterinarios con la participación de 24 prestadores.
-Línea Visitas de inspección y vigilancia: 
* Realización de visitas de inspección y vigilancia a establecimientos y prestadores de servicios que trabajan para y con animales específicamente en junio se han realizado 87 visitas por radicado y/o oficio dentro de la estrategia (25% empresas de vigilancia y seguridad privada, 21% atención médico -veterinaria, 21% establecimientos de cuidado animal, 21% a establecimientos de comercio de animales,  10% a establecimientos de estética para animales, 2% otros prestadores).</t>
  </si>
  <si>
    <t>Durante el periodo del informe se desarrollaron las siguientes actividades según cronograma:
- Línea Normativa:
*  Protocolo técnico de condiciones para el cuidado y alojamiento de caninos: Se realizó ajuste del contenido técnico de acuerdo con Ley Kiara, se aprueba por líder del proceso y se solicita acto administrativo a nivel jurídico.
* Protocolo de Buenas prácticas para la comercialización y el manejo de peces ornamentales: Se presenta avance en la solicitud de apoyo interinstitucional para el desarrollo técnico del documento.
*Protocolo de Paseadores Caninos:
Se realizó ajuste del contenido técnico de acuerdo con Ley Kiara,  se solicita aporte participativo del Concejo Distrital PYBA y se aprueba por líder del proceso.
*Proceso técnico para participar en la concertación de normativa nacional posterior a la adaptación "Ley Lorenzo": Se encuentra en espera de concertación por parte del ente nacional.
* Protocolo para servicios veterinarios(nombre temporal): Se elabora el documento de propuesta técnica, se envía a líder del proceso para aprobación.
* Protocolo para servicios de crianza de animales domésticos - caninos (nombre temporal): Se empieza la construcción del documento de propuesta técnica con referencias conceptuales y normativas.
* Procedimiento de Visitas de Inspección y Vigilancia del área de Regulación: Se avanzó en documentos preliminares y formatos, asimismo se llevaron mesas de trabajo con Dirección y equipo misional.
- Línea Actividades de apropiación del conocimiento en regulación PYBA, 2 sesiones:
* 1 Sesión a prestadores que ofrecen servicios de vigilancia y seguridad privada mediante el empleo de caninos en el Distrito capital concordante con la Resolución 286 de 2022 con la participación de 02 personas.
* 1 Sesión a prestadores que realizan actividades de exhibición de animales en el Distrito capital concordante con la Resolución 1080 de 2023 con la participación de 25 personas.
-Línea Visitas de inspección y vigilancia:
* Realización de visitas de inspección y vigilancia a establecimientos y prestadores de servicios que trabajan para y con animales específicamente en junio se han realizado 105 visitas por radicado y/o oficio dentro de la estrategia (24% empresas de vigilancia y seguridad privada, 17% atención médico -veterinaria, 16% establecimientos de cuidado animal, 13% a establecimientos de comercio de animales,  9% a establecimientos de estética para animales, 21% otros prestadores).</t>
  </si>
  <si>
    <t>Enero: Se compiló y sistematizó la información asociada a la construcción del Reporte de avance de indicadores de Política Pública y se inició la implementación de la Batería de herramientas metodológicas.</t>
  </si>
  <si>
    <t>Durante el mes de febrero se realizó la compilación y preparatoria de los reportes de avances acumulados durante los trimestres del año 2024. También se realizó la depuración y compilación de la información.</t>
  </si>
  <si>
    <t>Durante el mes de marzo se elaboró la versión final del reporte de avance de indicadores de Política Pública. También se continuo con la implementación de una Batería de herramientas para el fortalecimiento de los procesos de gestión del conocimiento, dentro de los cuales están la generación de cartografías, análisis estadísticos y emisión de conceptos.</t>
  </si>
  <si>
    <t>"Se avanzó en la revisión y depuración de la información histórica reportada en años previos con el fin de desplegar un recurso digital para la visualización de históricos para los indicadores de producto provenientes del Plan de Acción de la Política Pública de Protección y Bienestar Animal.
Por otro lado, se prepararon los archivos para la recepción y compilación de la información sobre el avance en los indicadores de productos y resultados para el primer trimestre del año 2025."</t>
  </si>
  <si>
    <t>AVANCE: Se adelantó una primera depuración del reporte trimestral de avances, contando a la fecha con una versión preliminar del segundo reporte trimestral de avance en Política Pública para 2025; Se avanza con normalidad en la generación de los dos productos de investigación de la vigencia 2025 uno denominado investigación del componente biótico de los programas del IDPYBA y otro sobre enfoques interespecie; Se construyen los compromisos de la alianza estratégica entre el observatorio del protección y bienestar animal del Distrito y el observatorio de protección y bienestar animal de Cundinamarca; se continua de manera constante con la implementación de una batería de herramientas para el fortalecimiento de la gestión de conocimiento en PYBA</t>
  </si>
  <si>
    <t>AVANCES: Se generó la versión final del Reporte No. 20 de avance de los indicadores de la Política Publica de Protección y Bienestar Animal. El reporte presenta avances cuantitativos y cualitativos de cada uno de los 3 ejes de la Política Publica. Se implementa una batería de herramientas metodológicas para el fortalecimiento de la gestión del conocimiento en PYBA</t>
  </si>
  <si>
    <t>AVANCES: Se organizó compiló y dispuso la información base para la actualización del tercer reporte trimestral de avance indicadores. También se dispuso la información geográfica de territorialización tanto para la dirección de atención a la fauna como para la subdirección de cultura ciudadana. En cuanto a la meta de semillero se diseñó la ficha técnica del semillero de investigación en protección y bienestar animal, en donde se estableció el objetivo principal, las temáticas a desarrollar en nueve sesiones hasta el mes de noviembre y los productos de investigación a desarrollar por parte de los semilleristas. También se inició la convocatoria para el semillero. Se lanzó el 7 de julio en las redes sociales del IDPYBA. Frente a la batería de herramientas se avanzo en el componente de capacidad Instalada, apropiación Social del Conocimiento, divulgación de Productos, acompañamiento y monitoreo, y recopilación de Información.</t>
  </si>
  <si>
    <t>RETRASO: No hubo ejecución presupuestal durante el periodo, debido a esto no se contó con el recurso humano para el cumplimiento de la actividad proyectada.
SOLUCION: Las actividades que se tenían programadas para el mes de enero se subsanrán durante el primer trimestre del año, de manera prioritaria, una vez se cuente con el personal técnico requerido.</t>
  </si>
  <si>
    <t>Se inició la elaboración del anteproyecto de investigación en la línea de ciencia animal. Se exploran diversas alternativas dentro de las cuales se encuentra un estudio para robustecer el conocimiento de la entidad</t>
  </si>
  <si>
    <t>"En el marco de la Investigacion del “Componente Biotido” durante el mes de abril de 2025, se efectuó el análisis sobre que entidades a nivel distrital pueden tener información vinculada a la investigación para poder efectuar las cartas correspondientes y poder conseguir una base de datos completa de forma oportuna y de calidad, a su vez se inició con el procesamiento de la base de maltrato junto con sus diferentes variables y los datos de territorialización del año 2024, evidenciando que se trabajarán también con las variables relacionadas con animales sinantrópicos, brigadas médicas y urgencias veterinarias.
Igualmente, en el marco de la investigación sobre “Enfoques Interespecie”, durante el mes de abril de 2025, en la primera parte del estado de la cuestión se aproximará una definición de “enfoque” para, en otra entrega, aproximar una definición de “interespecie”. Del mismo modo se indica un listado bibliográfico dividido en cuatro campos de estudio para dar cuenta del estado de la cuestión alrededor del enfoque interespecie: estudios críticos animales, ética animal, posthumanismo y ecofeminismo."</t>
  </si>
  <si>
    <t>"AVANCE: Durante el mes de mayo en el marco de la investigación del componente biótico, se realizó el análisis de los datos de la base de maltrato del IDPYBA para el año 2024, respecto a las solicitudes con tipologías medias y altas, dando como resultado el análisis de 1968 solicitudes, éstas fueron categorizadas de acuerdo con las variables: maltrato físico, maltrato emocional, negligencia, abandono, abuso sexual, sobreexplotación comercial, tenencia ilegal, muerte por presunto maltrato, vigilancia, indeterminado y convivencia.
Así mismo a partir de las variables seleccionadas para cada caso se especificó aún más cada caso colocando observaciones específicas, esto con el fin de que cuando se sintetice toda la información se puedan establecer: dónde se encontraron animales vulnerables en la ciudad, número de casos por localidad y tipología, con el fin de brindar recomendaciones para identificar en que casos debería ir otra tipología para dar mayor prontitud en la atención y cuáles campañas de educación son prioritarias por zona.
Por otro lado en el marco de la investigación de enfoques interespecie en esta segunda parte del estado de la cuestión se aproximará una definición de “interespecie” para, acompañar la que se hizo en la primera entrega: “enfoque”. Del mismo modo, como se indicó en la entrega anterior, adjunto un listado bibliográfico en el que se da cuenta de referencias del campo de la Antrozoología, la Ciencia Política y Derecho. El listado bibliográfico que aquí se describe, junto con el que fue referenciado en la primera entrega, está siendo consultado por completo para hacer la primera entrega de análisis narrativo de la información en el mes de junio, según lo estipulado en cronograma de anteproyecto."</t>
  </si>
  <si>
    <t>AVANCES: en el marco de la investigación del componente biotico, durante el mes de junio se generó el borrador del informe técnico sobre todo lo relacionado con la variable de maltrato, en cuanto a procesamiento de datos, análisis de resultados y uso de herramientas geográficas para visualizar los resultados de una manera más clara y sintetizada. A su vez se realizó el procesamiento de la variable de urgencias médicas del año 2024 y se establecieron las categorías las cuales serán analizadas en el informe correspondiente.
En cuanto a la investigación de enfoques interespecie se desarrolló la tercera parte del estado de la cuestión, según lo previsto en el cronograma inicial, sin que se haya presentado ninguna afectación al mismo, en esta tercera parte se aproxima al primer momento del “Análisis crítico y reflexivo del estado del arte (Parte 1)”, de igual forma se están organizando los equipos de trabajo para los demás capítulos, liderados por el equipo de profesionales de ciencias básicas y de ciencias medico veterinarias.</t>
  </si>
  <si>
    <t>AVANCES: Durante el mes de julio en la investigación del componente biotico, se generó la versión final del informe técnico sobre todo lo relacionado con la variable de maltrato, en cuanto a procesamiento de datos, análisis de resultados y uso de herramientas geográficas para visualizar los resultados de una manera más clara y sintetizada, el cual está siendo revisado por el área correspondiente para poder solventar inquietudes y trabajar en equipo entre las dependencias del instituto. A su vez se realizó el procesamiento de la variable de sinantrópicos del año 2024 y se establecieron las categorías las cuales serán analizadas en el informe correspondiente.
En la investigación de enfoques interespecie, se avanzó en la elaboración del estado de la cuestión en su fase de “Análisis crítico y reflexivo del estado del arte (Parte 1)” en lo que tiene que ver con aproximaciones filosóficas al enfoque interespecie, como está contemplado en el cronograma. De igual forma, se viene avanzando en el componente biótico para la aproximación al enfoque interespecie desde una perspectiva ecológica y biológica. En ese último sentido se viene avanzando en el estado de la cuestión y contrastación de fuentes.</t>
  </si>
  <si>
    <t>RETRASO: No hubo ejecución presupuestal durante el periodo, debido a esto no se contó con el recurso humano para el cumplimiento de la actividad proyectada.
SOLUCION: Las actividades que se tenían programadas para el mes de enero se subsanaran en su totalidad durante el primer trimestre del año, de manera prioritaria, una vez se cuente con el personal técnico requerido.</t>
  </si>
  <si>
    <t>Se realizó una reunión con el equipo del Instituto de Protección y Bienestar Animal de Cundinamarca, en la cual se exploró la posibilidad de establecer una alianza estratégica para el desarrollo de investigaciones conjuntas en las temáticas de baterías de indicadores. También se iniciaron acercamiento con la directora del Observatorio Colombiano de Salud y Bienestar Animal, adscrito a la Universidad de La Salle, para tratar las temáticas de actualización avances e intereses sobre protección y bienestar animal. Finalmente, se estableció un canal de comunicación con la Facultad de Estudios Ambientales y rurales de la Universidad Javeriana, para abordar una investigación sobre impacto de perros y gatos de tenencia sobre la fauna silvestre de la ciudad.</t>
  </si>
  <si>
    <t>"En el periodo del mes de marzo, se han realizado acercamientos con diferentes instituciones, las cuales tiene un carácter relacionado a la protección y bienestar animal. Estas son el Observatorio Colombiano de Salud y Bienestar Animal (OCSBA), de la Universidad de La Salle, con quienes se propone el trabajo en conjunto para la generación de un pool de indicadores de ciudad con sus respectiva valoración, métricas y validación. Sumado a la posible participación de eventos de índole académico e investigativo. Todo esto aun con una agenda por trabajar. 
También se ha tenido reunión con el equipo del observatorio de protección y bienestar animal del Instituto de Protección y Bienestar Animal de Cundinamarca (IPYBAC), construyendo una agenda en común de temas en común."</t>
  </si>
  <si>
    <t>"Se realizó el documento: ""Alianza estratégica para el fortalecimiento de la gestión del conocimiento y el intercambio de información en materia de protección y bienestar animal entre el observatorio colombiano de salud y bienestar animal (OCSBA) de la Universidad La Salle y el Observatorio del Instituto Distrital de Protección y Bienestar Animal (IDPYBA). En aras de adelantar una alianza estratégica con temas de trabajo por definir. 
Por último, se confirmó la participación del OPyBA en el 3º Encuentro Nacional e Internacional ""Un Bienestar, Una Salud, Una Educación, Experiencias formativas y de Investigación, realizado por UniAgraria, en el marco la de la alianza establecida previamente. Se participará con las siguientes ponencias: 
-	“¿Sigue siendo eficiente el bienestarismo para afrontar los desafíos socioecológicos del presente? Una propuesta desde el enfoque interespecie”.  
-	Priorización de localidades para la ejecución del programa de esterilizaciones 2025 en la ciudad de Bogotá: Análisis multivariado para la toma de decisiones en el Instituto de Protección y Bienestar Animal. 
-	Análisis técnico de zonas seguras para animales de compañía en Bogotá. 
-	Violencias interralacionadas"</t>
  </si>
  <si>
    <t>AVANCES: En el mes de mayo se realizó la participación, gestión y apoyo en el 3º Encuentro Nacional e Internacional ""Un Bienestar, Una Salud, Una Educación, Experiencias formativas y de Investigación” realizado por el programa de Especialización en Bienestar Animal y Etología el 8 y 9 de mayo por UniAgraria, en el marco la de la alianza establecida. Se presentaron las siguientes ponencias:
a) Priorización de localidades para la ejecución del programa de esterilizaciones 2025 en la ciudad de Bogotá: Análisis multivariado para la toma de decisiones en el Instituto de Protección y Bienestar Animal.
b) Análisis técnico de zonas seguras para animales de compañía en Bogotá.
c) Violencias interrelacionadas
En el marco del convenio con la Secretaría de la Mujer se recibió respuesta a la gestión de información, en la cual se solicitaron los resultados y datos colectados de la encuesta realizada OMEG de LÍNEA BASE DEL SISTEMA DISTRITAL DE CUIDADO – SIDICU.
El cual está en trámite el proceso de acceso al drive institucional de la Secretaria de la Mujer, con la siguiente información: Base de datos solicitada.csv - Base de datos variables solicitadas.dta - Diccionario de datos solicitud.xlsx
Se realizó reunión entre los equipos de los observatorios de protección y bienestar animal de las entidades IDPYBA e IPYBAC, en la cual se adelantó el documento: “ACUERDO DE VOLUNTADES EN EL MARCO DE GESTIÓN DEL CONOCIMIENTO ENTRE EL OBSERVATORIO DE PROTECCIÓN Y BIENESTAR ANIMAL DE CUNDINAMARCA DEL INSTITUTO DE PROTECCIÓN Y BIENESTAR ANIMAL DE CUNDINAMARCA (OPYBAC - IPYBAC) Y EL OBSERVATORIO DE PROTECCIÓN Y BIENESTAR ANIMAL DEL INSTITUTO DISTRITAL DE PROTECCIÓN Y BIENESTAR ANIMAL (OPyBA - IDPYBA)”, en cual queda para revisión de los supervisores y los equipos de jurídica de cada institución, en los ítems de fecha de inicio y de propiedad intelectual."</t>
  </si>
  <si>
    <t>AVANCES: El “Acuerdo de Voluntades en el Marco de Gestión del Conocimiento entre el Observatorio de Protección y Bienestar Animal de Cundinamarca del Instituto de Protección y Bienestar Animal de Cundinamarca (Opybac - Ipybac) Y el Observatorio de Protección y Bienestar Animal del Instituto Distrital de Protección y Bienestar Animal (Opyba - Idpyba)”, se encuentra en la fase de revisión por parte de las subdirecciones jurídicas de cada institución. Y a la espera de comentarios, sugerencias y/o correcciones.</t>
  </si>
  <si>
    <t xml:space="preserve">AVANCES: En el mes de julio se realizó una reunión entre los equipos del IDPYBA y el SENA, en el marco de la: “Alianza estratégica para desarrollo de capacidades y transferencia de conocimiento entre el observatorio de protección y bienestar animal del instituto distrital de protección y bienestar animal (IDPYBA) y el sistema de investigación, innovación y desarrollo tecnológico (SENOVA) adscrito al servicio nacional de aprendizaje (SENA, sede Mosquera, Cundinamarca)”. En la cual se concretaron diferentes actividades y compromisos: 
-	Por parte del SENA – IDPYBA, se realizará la creación de mesas de trabajo para abordar el tema de bienestar animal, aprovechando la experiencia del Centro de Biotecnología Agropecuaria – CBA. 
-	Se aplicará el protocolo de: CONVOCATORIA COMPETITIVIDAD Y DESARROLLO TECNOLÓGICO: TÉRMINOS DE REFERENCIA VIGENCIA 2025, del SENA para articular la línea de investigación. La cual será definida en la próxima reunión, teniendo en cuenta las ideas presentadas por el SENA y las consideraciones del observatorio del IDPYBA
-	Se realizarán dos Eventos de Divulgación Tecnológica - EDT´s - en el marco de la alianza para el segundo semestre del presente año, el primero con enfoque general en bienestar animal y el segundo de acuerdo con las necesidades y el desarrollo del primer evento.
Por su parte el “Acuerdo de Voluntades en el Marco de Gestión del Conocimiento entre el Observatorio de Protección y Bienestar Animal de Cundinamarca del Instituto de Protección y Bienestar Animal de Cundinamarca (Opybac - Ipybac) Y el Observatorio de Protección y Bienestar Animal del Instituto Distrital de Protección y Bienestar Animal (Opyba - Idpyba)”, se encuentra aún en la fase de revisión por parte de las subdirecciones jurídicas de cada institución. Y a la espera de comentarios, sugerencias y/o correcciones.
Y por último en el “Acuerdo de Voluntades para el fortalecimiento de la gestión del conocimiento y el intercambio de información en materia de protección y bienestar animal entre la Facultad de Ciencias Agrarias de la Fundación Universitaria Agraria de Colombia (Uniagraria) y IDPYBA”. Se realizó un intercambio de comunicación, para explorar la posibilidad de la participación del observatorio en el Congreso de protección y bienestar animal, que realizara la universidad en el mes de octubre y a su vez la participación de Uniagraria en la Semana de protección y bienestar animal del IDPYBA que se realizara en el mes de octubre.
</t>
  </si>
  <si>
    <t>Durente enero se participó en sesiones de Consejos locales PYBA de Rafael Uribe Uribe y Suba.</t>
  </si>
  <si>
    <t>Durante el mes de febrero se realizó una reunión con el gerente el Subdirector de Asuntos Comunales del IDPAC para generar una articulación efectiva y lograr una convocatoria más amplia de los espacios entre las JAC.</t>
  </si>
  <si>
    <t>Esta actividad se encuentra pendiente porque esta en trámite la contración del recurso humano que articule las acciones con las JAC.</t>
  </si>
  <si>
    <t>Se encuentra pendiente la contratación del personal para las JAC</t>
  </si>
  <si>
    <t>Por un lado se esta trabajando en una estrategia para realizar con las juntas de acción comunal en Bogotá, en cuando al posicionamiento de la política distrital de protección y bienestar animal, ademas se esta articulando junto al IDPAC un espacio participativo con la ASOJUNTAS de la localidad de SUBA, para poder analizar y escuchar cuales son las necesidades y problemáticas que se presentan y así poder realizar un trabajo articulado con el instituto</t>
  </si>
  <si>
    <t xml:space="preserve">En el mes de reporte no se adelantaron  acciones relacionadas con esta actividad </t>
  </si>
  <si>
    <t xml:space="preserve">En el mes de reporte no se adelantaron acciones relacionadas con esta actividad </t>
  </si>
  <si>
    <t xml:space="preserve">Se adelantó una reunión con la ULATA de Santa Fe y se acordó el plan de trabajo para dar inicio al proceso de capacitación al equipo de colaboradores. </t>
  </si>
  <si>
    <t>Se realizó la segunda sesión de la capacitación al equipo de colaboradores de la ULATA y de la Alcaldía local de Chapinero.</t>
  </si>
  <si>
    <t>Preparación material pedagógico</t>
  </si>
  <si>
    <t>En el mes de enero se realizó una intervención dirigida a ciudadanos habitantes de calle con animales de compañía, vinculando a 5 personas a la estrategia.</t>
  </si>
  <si>
    <t>En  marzo se realizaron 8 intervenciones dirigidas a ciudadanos habitantes de calle con animales de compañía, vinculando a 36 personas a la estrategia.</t>
  </si>
  <si>
    <t>En el mes de abril se realizaron 6 intervenciones dirigidas a ciudadanos habitantes de calle con animales de compañía, vinculando a 61 personas a la estrategia.</t>
  </si>
  <si>
    <t>En el mes de junio se realizaron 4 intervenciones dirigidas a ciudadanos habitantes de calle con animales de compañía, vinculando a 12 personas a la estrategia.</t>
  </si>
  <si>
    <t>En el mes de julio se realizaron 10 intervenciones dirigidas a ciudadanos habitantes de calle con animales de compañía, vinculando a 56 personas a la estrategia.</t>
  </si>
  <si>
    <t>Preparación del proceso de inscripción de estudiantes e instituciones educativas al programa de servicio social estudiantil obligatorio.</t>
  </si>
  <si>
    <t xml:space="preserve">Apertura de cupos y recepción de propuestas PYBA de estudiantes interesados en vincularse al programa de servicio social estudiantil obligatorio </t>
  </si>
  <si>
    <t xml:space="preserve">Formalización de la inscripción de 150 estudiantes pertenecientes a 31 instituciones educativas, ubicadas en 15 localidades de la ciudad, sumando un total de 44 propuestas PyBA activas. </t>
  </si>
  <si>
    <t xml:space="preserve">Se generó un avance en el diseño y la implementación de algunas de las propuestas PyBA formuladas por los y las estudiantes del programa de servicio social estudiantil obligatorio. </t>
  </si>
  <si>
    <t>Se continuó avanzando en el desarrollo del Servicio Social Estudiantil con 150 estudiantes que han continuado con la planeación e implementación de 44 iniciativas por la PYBA.</t>
  </si>
  <si>
    <t>Se continuó avanzando en el desarrollo del Servicio Social Estudiantil con 132 estudiantes que han continuado con la planeación e implementación de sus iniciativas por la PYBA.</t>
  </si>
  <si>
    <t>En el mes de enero se realizó una puesta en escena de la estrategia Pisa el Freno hay Vida en la Vía, vinculando a 240 ciudadanos y ciudadanas</t>
  </si>
  <si>
    <t>En el mes de marzo se realizó una puesta en escena de la estrategia Pisa el Freno hay Vida en la Vía, vinculando a 305 ciudadanos y ciudadanas</t>
  </si>
  <si>
    <t>En el mes de abril se realizó una puesta en escena de la estrategia Pisa el Freno hay Vida en la Vía, vinculando a 103 ciudadanos y ciudadanas</t>
  </si>
  <si>
    <t>En el mes de junio se realizó una puesta en escena de la estrategia Pisa el Freno hay Vida en la Vía, vinculando a 110 ciudadanos y ciudadanas, en la localidad de Teusaquillo.</t>
  </si>
  <si>
    <t>En el mes de abril se realizó un performance de la Familia Correa Segura al interior y el exterior del centro Comercial Gran Estación, ubicado en la localidad de Teusaquillo, vinculando a 153 ciudadanos y ciudadana</t>
  </si>
  <si>
    <t>En el mes de junio se realizó un performance de la Familia Correa Segura en la Secretaría Distrital de Gobierno, ubicado en la localidad de Santa fe, vinculando a 127 ciudadanos y ciudadanas.</t>
  </si>
  <si>
    <t>Ya se cumplió con la meta anual de 2025. La estrategia está en reformulación.</t>
  </si>
  <si>
    <t xml:space="preserve">Estamos a la espera de la concertación del espacio es coordinación con la OAP </t>
  </si>
  <si>
    <t xml:space="preserve">Estamos a la espera de la concetración del espacio es coordinación con la OAP </t>
  </si>
  <si>
    <t>Se solicitó el retiro de la política</t>
  </si>
  <si>
    <t xml:space="preserve">Esta actividad cooreponde a una política sectorial liderada por la SDA. </t>
  </si>
  <si>
    <t>Diseño y actualización de una presentación interactiva para socializar el proceso de inscripción al programa de servicio social estudiantil obligatorio</t>
  </si>
  <si>
    <t xml:space="preserve">Construcción y diseño de la ficha metodológica de la estrategia denominada "Vidas con Huella". </t>
  </si>
  <si>
    <t xml:space="preserve">Actualización del documento de la campaña "Mi Perro, Mi Reflejo" enfocada en promover buenas prácticas de tenencia responsable de caninos de manejo especial. </t>
  </si>
  <si>
    <t>En el mes de junio se desarrolló una actividad pedagógica para la implementación del tapete pedagógico para abordar el contenido de la ley no más Olé en el marco de la conmemoración de su aprobación.</t>
  </si>
  <si>
    <t>Se inició proceso de actualización y reformulación de estrategias pedagógicas y los materiales pedagógicos relacionados.</t>
  </si>
  <si>
    <t>Esta política sectorial en cabeza de la SDA</t>
  </si>
  <si>
    <t>Esta actividad cooreponde a una política sectorial liderada por la SDA y se encuentra pendiente la articulación cabeza del sector.</t>
  </si>
  <si>
    <t>Esta actividad corresponde a una política sectorial liderada por la SDA y se encuentra pendiente la articulación cabeza del sector.</t>
  </si>
  <si>
    <t>Es una política tranversal, para lo cual la SDA cuenta con un contratista de etnias que impulsa las acciones. Se le puede preguntar a Alix y articular con ellos.</t>
  </si>
  <si>
    <t xml:space="preserve">Se encuentra pendiente organizar un espacio con la SDA que cuenta con un profesional que apoya esta politica en la Secretaría. La idea es que con Alix Montes Arroyo, Jefe de la Oficina de Participación y Apoyo a Localidades articulen acciones para el cumpliemiento de dicha política pública. </t>
  </si>
  <si>
    <t xml:space="preserve">Política a cargo de la SDP, y debemos articular con ellos. Al igual que reportar las acciones que se adelanten en el tema. </t>
  </si>
  <si>
    <t>Actividad por definir y se espera la línea técnica de la SDM y SDP.</t>
  </si>
  <si>
    <t xml:space="preserve">AVANCES: Durante el mes de julio se diseñó la ficha técnica del semillero de investigación en protección y bienestar animal, en donde se estableció el objetivo principal, las temáticas a desarrollar en nueve sesiones hasta el mes de noviembre y los productos de investigación a desarrollar por parte de los semilleristas. Allí se evidencia metodológicamente como se transversalizaran los enfoques de género, territorial, diferencial e interespecie. Adicionalmente, Por último, se adelantó gestión interinstitucional con el Museo de Bogotá para llevar a cabo un taller presencial con los Semilleristas en el marco de la exposición Pabellón Libertad, dando apertura a un espacio presencial de reflexión y trabajo alrededor de la discusión sobre otras formas de justicia.
Igualmente, durante el mes de julio se diseñó la convocatoria para el semillero. Se lanzó el 7 de julio en las redes sociales del IDPYBA con una muy buena acogida de alrededor de 470 inscritos hasta la fecha. Se consolido el listado de semilleristas para la cohorte 2025-II, los cuales participaran del proceso durante todo el segundo semestre del 2025 con la posibilidad de contar con acompañamiento para la generación de productos de investigación.
</t>
  </si>
  <si>
    <t>RETRASO: No hubo ejecución presupuestal durante el periodo, debido a esto no se contó con el recurso humano para el cumplimiento de la actividad proyectada.
SOLUCION: La actividad que se tenía programada para el mes de enero se subsanara en su totalidad durante el primer trimestre del año, de manera prioritaria, una vez se cuente con el personal técnico requerido.</t>
  </si>
  <si>
    <t>Se espera línea técnica de la SDP.</t>
  </si>
  <si>
    <t>Se encuentra pendiente la articulación con SDA y SDP.</t>
  </si>
  <si>
    <t>Estas acciones se adelantan de acuerdo a la programación de las fechas conmemorativas de las personas LGTBI</t>
  </si>
  <si>
    <t>Se encuentra pendiente la generación de espacios para la socialización de la encuesta de la SDP.</t>
  </si>
  <si>
    <t>Actividad a a cargo de la SDP.</t>
  </si>
  <si>
    <t xml:space="preserve">En el mes de reporte no se adelantaron acciones relacionadas con esta actividad, </t>
  </si>
  <si>
    <t xml:space="preserve">No se adelantaron acciones relacionadas con la actividad, junio mes de orgullo </t>
  </si>
  <si>
    <t xml:space="preserve">Acompañamiento a actividades programadas, este mes no se registran evidencias. </t>
  </si>
  <si>
    <t>En enero se conceptualizaron e implementaron  diferentes campañas, reforzando algunos temas de temporada, además de dar continuidad a la visibilización de algunos programas misionales del Instituto, entre otros. En total, se realizaron 3 comunicados de prensa, 22 videos y 174 piezas gráficas, 2 jornadas de adopción y 266 publicaciones en las redes sociales del Instituto, y se monitorearon 190 notas publicadas en medios de comunicación regionales y nacionales.</t>
  </si>
  <si>
    <t>"En febrero se conceptualizaron e implementaron algunas campañas como: Día mundial de la esterilización, Un viejito en tu vida, San Valentín, Diálogos zoolidarios, Servicio Social Estudiantil, Microchips, entre otras, junto con la visibilización de algunos programas misionales del Instituto, y productos de comunicaciones como Miércoles de Seguimiento, Adoptémonos, Jornadas de Adopción, así como de acciones interinstitucionales. 
En total, se realizaron 13 comunicados y notas de prensa, 35 videos y 113 piezas gráficas, 2 jornadas de adopción, 1 evento (PYBA) y 266 publicaciones en las redes sociales del Instituto, y se monitorearon 282 notas publicadas en medios de comunicación regionales y nacionales."</t>
  </si>
  <si>
    <t>"En marzo se conceptualizaron e implementaron campañas y estrategias de comunicación orientadas a la misionalidad del Instituto, como jornadas de adopción, Brigadas Médicas, Esterilizar Salva, Adoptémonos, Huellitas de la Calle, Miércoles de Seguimiento, CES, Escuadrón Anticrueldad, Sabías qué..., Flash Animal, Sensibilización Transmilenio, entre otros.
En total, se realizaron 12 comunicados y notas de prensa, 46 videos y 136 piezas gráficas, 5 jornadas de adopción, 1 evento (PYBA) y 321 publicaciones en las redes sociales del Instituto, y se monitorearon 121 notas publicadas en medios de comunicación regionales y nacionales."</t>
  </si>
  <si>
    <t>"En abril se conceptualizaron y divulgaron mensajes en torno a los programas misionales del Instituto (Huellitas de la Calle, Jornadas CES, Escuadrón Anticrueldad, Urgencias Veterinarias, jornadas de adopción, esterilización y de bienestar animal, brigadas médicas). Así mismo, se dio visibilidad de las acciones realizadas a través de los productos de comunicación (Flash Animal, Esterilizar Salva, Miércoles de Seguimiento), se realizaron algunas campañas puntuales correspondientes al periodo, como 'Semana Santa responsable con los animales', 'En Semana Santa las adopciones no paran', 'Día Internacional de los animales callejeros', 'Rendición de Cuentas 2024', 'Simposio de Bienestar Animal', y se dio visibilidad a algunas actividades como la visita de U. de la Salle a la UCA, SuncoastVet en la UCA, 'Animales de la UCA de paseo en el parque', junto con el anuncio del nuevo director del IDPYBA, entre otras.
En total, se realizaron 14 comunicados y notas de prensa, 53 videos y 215 piezas gráficas, 4 jornadas de adopción, 415 publicaciones en las redes sociales del Instituto, y se monitorearon 180 notas publicadas en medios de comunicación regionales y nacionales."</t>
  </si>
  <si>
    <t>"En mayo se conceptualizaron y divulgaron mensajes en torno a los programas misionales del Instituto (rescates, jornadas de adopción, esterilizaciones), así como a algunas fechas relacionadas con la fauna, participación ciudadana, participación del IDPYBA en la Filbo 2025, protocolos, lucha y legislación para la prohibición de las corridas de toros, Control Interno, entre otros.
En total, se realizaron 20 comunicados y notas de prensa, 104 videos y 291 piezas gráficas, 4 jornadas de adopción, 445 publicaciones en las redes sociales del Instituto, y se monitorearon 178 notas publicadas en medios de comunicación regionales y nacionales."</t>
  </si>
  <si>
    <t>"En junio se conceptualizaron e implementaron campañas y estrategias de comunicación orientadas a la misionalidad del Instituto: ‘La mejor tradición es respetar la vida’, ‘Adoptar es amar sin condiciones’, Esterilizar Salva, Adopción de Maggie, Ferias ‘Red de Aliados’, ‘Urgencias Veterinarias’, ‘Wanda no murió en vano’, ‘Adoptar es amar sin condiciones – LGBTIQ’, Día Mundial Antitaurino, Atención de palomas en San Victorino, Sello Zoolidario, entre otros.
En total, se realizaron 15 comunicados y notas de prensa, 59 videos y 385 piezas gráficas, 4 jornadas de adopción, 348 publicaciones en las redes sociales del Instituto, y se monitorearon 77 notas publicadas en medios de comunicación regionales y nacionales."</t>
  </si>
  <si>
    <t xml:space="preserve">En julio se conceptualizaron y divulgaron mensajes en torno a los programas misionales del Instituto (rescates, jornadas de adopción, esterilizaciones), así como algunos relacionados con la participación del IDPYBA en Agroexpo, “Ciencia para la defensa, protección y transformación social”, Día de la Independencia, Día Internacional del Perro, Día del perro callejero, recorrido de avistamiento en parque Timiza, Decreto llamas, entre otros.
En total, se realizaron 14 comunicados y notas de prensa, 68 videos y 278 piezas gráficas, 1 jornada de adopción, 458 publicaciones en las redes sociales del Instituto, y se monitorearon 183 notas publicadas en medios de comunicación regionales y nacionales.
</t>
  </si>
  <si>
    <t>"Para el mes de enero en las plataformas se reporta lo siguiente:
_sede electrónica (Animalesbog.gov.co) se tuvo un reporte de 952 vitsitas a nivel bogotá.
_Turnos de esterilización (https://turnos.idpyba.com/solicitar-turnos) se reportaton 817 visitas en este periodo.
_Para redes locales (https://redes.idpyba.com/) con 7 visitas en este periodo.
_SISSEP (https://sisepp.idpyba.com.co/) con 480  visitas en este periodo."</t>
  </si>
  <si>
    <t>"Para el mes de febrero en las plataformas se reporta lo siguiente:
_sede electrónica (Animalesbog.gov.co) se tuvo un reporte de 16 mil vitsitas a nivel bogotá.
_Turnos de esterilización (https://turnos.idpyba.com/solicitar-turnos) se reportaton 421 visitas en este periodo.
_Para redes locales (https://redes.idpyba.com/) con 7 visitas en este periodo.
_adopciones (https://adopciones.idpyba.com/adoptar) con 1410  visitas en este periodo.
_SISSEP (https://sisepp.idpyba.com.co/) con 470  visitas en este periodo."</t>
  </si>
  <si>
    <t>"Para el mes de Marzo en las plataformas se reporta lo siguiente:
_sede electrónica (Animalesbog.gov.co) se tuvo un reporte de 17 mil vitsitas a nivel bogotá.
_Turnos de esterilización (https://turnos.idpyba.com/solicitar-turnos) se reportaton 757 visitas en este periodo.
_Para redes locales (https://redes.idpyba.com/) con 13 visitas en este periodo.
_SISSEP (https://sisepp.idpyba.com.co/) con 198 visitas en este periodo.
"</t>
  </si>
  <si>
    <t>"Para el mes de Abril en las plataformas se reporta lo siguiente:
_sede electrónica (Animalesbog.gov.co) se tuvo un reporte de 14 mil vitsitas a nivel bogotá.
_Turnos de esterilización (https://turnos.idpyba.com/solicitar-turnos) se reportaton 551 visitas en este periodo.
_Para redes locales (https://redes.idpyba.com/) con 13 visitas en este periodo.
_SISSEP (https://sisepp.idpyba.com.co/) con 90 visitas en este periodo."</t>
  </si>
  <si>
    <t>"_Turnos de esterilización (https://turnos.idpyba.com/solicitar-turnos) se reportaton 421 visitas en este periodo.
Para redes locales (https://redes.idpyba.com/) con 7 visitas en este periodo.
Adopciones (https://adopciones.idpyba.com/adoptar) con 1410 visitas en este periodo.
SISSEP (https://sisepp.idpyba.com.co/) con 470 visitas en este periodo."</t>
  </si>
  <si>
    <t>"Para el mes de Junio en las plataformas se reporta lo siguiente:
_sede electrónica (Animalesbog.gov.co) se tuvo un reporte de 16 mil vitsitas a nivel bogotá.
_Turnos de esterilización (https://turnos.idpyba.com/solicitar-turnos) se reportaton 469 visitas en este periodo.
_Para redes locales (https://redes.idpyba.com/) con 18 visitas en este periodo.
_SISSEP (https://sisepp.idpyba.com.co/) con 197 visitas en este periodo."</t>
  </si>
  <si>
    <t>Para el mes de Julio en las plataformas se reporta lo siguiente:
* Sede electrónica (https://www.animalesbog.gov.co/) se tuvo un total de 22 mil visitas de las cuales a nivel bogota fueron 19 mil.
* Para Turnos de esterilización (https://turnos.idpyba.com/solicitar-turnos) se reportaton 694 visitas en este periodo.
* Para redes locales (https://redes.idpyba.com/) se reportaron 28 visitas en este periodo.
* Para SISSEP (https://sisepp.idpyba.com.co/) se reportaron 308 visitas en este periodo.</t>
  </si>
  <si>
    <t>"El estado actual de la casa ecológica de los Animales CEA con  corte a 31 de enero de 2025, en lo que respecta a las obras contratadas para la primera fase en relación con los recintos o módulos se encuentran terminadas, con excepción de aquellas obras sujetas a permisos o licenciamientos, es el caso  en el alojamiento para caninos  donde actualmente se requiere  de  la licencia  de  parcelación y de construcción  para realizar la construcción  de pasarelas y escaleras en concreto reforzado que sirven de acceso al segundo nivel en los módulos intermedios de este alojamiento.
Respecto a los permisos de la Corporación Autónoma Regional CAR, ya se cuenta con la resolución DJUR No.  50257000014 del 16 enero de 2025 por parte de la CAR, por la cual otorga el permiso definitivo para la ocupación del cauce y la construcción del cabezal de descarga por un término de siete meses contados a partir de la notificación del acto administrativo mención, actualmente se están ejecutando obras civiles de carácter hidráulico relacionadas con la tubería de descole y la construcción del cabezal de descarga de aguas residuales provenientes de la PTAR en el rio Bogotá.
En lo  que respecta  a la  energización del proyecto Casa Ecológica de los Animales – CEA por parte de la empresa ENEL comercializadora de energía,  actualmente el contratista de obra  se  encuentra  subsanando  nuevas observaciones a la instalación eléctrica del proyecto según  la última  visita técnica realizada durante el mes de enero de 2025, luego de estas subsanaciones  se continua  con el proceso de trámite  para energización definitiva de la CEA ante la comercializadora  de energía eléctrica ENEL.
Referente  al porcentaje de avance  de las obras de la CEA de la primera fase a corte del 31 de  enero de 2025 segun reporte presentado en el informe tecnico No.39 por parte  de Findeter S.A está en el 98.51% de ejecucion."</t>
  </si>
  <si>
    <t>"Para el periodo del mes de febrero de 2025 se continuo con la ejecución de actividades de obra de tipo hidráulico relacionadas con la instalación de la tubería de descole y construcción de pozos de inspección en mampostería simple para el transporte de aguas provenientes de la PTAR hacia el cabezal de descarga en el Rio Bogotá.
Respecto al tema de la empresa ENEL comercializadora de energía para el proyecto CEA, el día 24 de febrero de 2025 se realizó reunión virtual entre el funcionario de dicha entidad y el contratista de obra con la finalidad de revisar la  forma en que se atendieron las subsanaciones a las observaciones,  que la empresa ENEL  en su momento dictamino en visita técnica del 8 de enero de 2025, luego se espera una nueva programación  para la vista de campo por parte de la  empresa ENEL, donde se validara los ajustes realizados a la instalación eléctrica y emita la viabilidad para la energización  definitiva  de la CEA.
Referente al avance de obra en la CEA, con corte al 28 de febrero de 2025 según el informe técnico No. 41 emitido por FINDETER S.A se encuentra  en el 99.36% de ejecución.
"</t>
  </si>
  <si>
    <t>"Para el periodo de marzo de 2025 y de acuerdo con la informacion remitida por FINDETER, En relación con el alcance al ensamble de la PTAR se realizaron unas excavaciones en donde se colocaron tubería faltante para que al momento de ponerla en marcha se realice de la manera correcta.
Se realizó la aplicación de pintura de unos tanques.
Se terminó la instalación y conexión de la parte hidráulica.
Se empezó con la instalación de la parte eléctrica y se continua con la instalación de la parte eléctrica en el cuarto el tablero correspondiente.
Se continua con la instalación de la Parte eléctrica, conectando el tablero correspondiente y dejando las conexiones adecuadas a la planta para un buen funcionamiento, se inicia con la aplicación de la pintura a las superficies de la PTAR.
Se termina la instalación de la parte eléctrica se continúa aplicando la pintura a las superficies que se ven afectadas para terminar de darle un acabado adecuado a los tanques de la PTAR.
Referente al avance de obra en la CEA, con corte al 15 de marzo de 2025 según el informe técnico emitido por FINDETER S.A se encuentra en el 99.53% de ejecución.
"</t>
  </si>
  <si>
    <t>En el mes de abril se inicio el proceso de empalme del avance de las obras de la casa ecológica, al nuevo arquitecto del Instituto.</t>
  </si>
  <si>
    <t>Las obras contratadas con FINDETER se encuentran terminadas al 100%, sin embargo estamos a la espera de la maniobra de energizacion por parte de ENEL y con ello realizar las pruebas del la Planta de Tratamiento de Agua Residual PTAR y el emisario final al rio de Bogotá. Para el mes de mayo se adelantan labores de mantenimiento de las obras mientras se programan las dos actividades antes señaladas.</t>
  </si>
  <si>
    <t>"De acuerdo con el informe quincenal número 49, presentado por FINDETER, las obras contratadas se encuentran terminadas al 100%. Sin embargo, estamos a la espera de la maniobra de energización por parte de ENEL y con ello, realizar las pruebas de la Planta de Tratamiento de Aguas Residuales (PTAR) y el emisario final al río Bogotá, de igual manera se adelantan las actividades de mantenimiento correspondientes a la modificación Nº 8, las cuales se encuentran en el siguiente estado:
OBRA EJECUTADA / PRODUCTOS PENDIENTES POR AJUSTES O GARANTÍAS Según el recorrido realizado con él contratista, se identificaron diversas observaciones en algunos frentes de obra. Es necesario aclarar que durante el periodo reportado se han realizado algunas subsanaciones de los espacios internos, pero no se han terminado en su totalidad.
ACTIVIDADES EJECUTADAS EN EL PERIODO
1. Estado Actual del Contrato: Durante el periodo reportado, se realizó la actualización de los plazos de ejecución para las actividades de mantenimiento general en la obra CEA, extendiendo la duración inicial a cuarenta y cinco (45) días adicionales. A la fecha, se registra un avance físico acumulado de las actividades de mantenimiento del 62,20%, vs un porcentaje programado del 62,20%, lo cual es equivalente y representa una desviación del 0,00% respecto al cronograma proyectado. No obstante, queda un plazo estrecho dentro del cual el contratista de obra debe ejecutar el resto de las actividades que están pendientes por llevarse a cabo.
2. Actividades Realizadas: Durante la semana se retoman las actividades de limpieza interna y externa, así como las labores de rocería y el desmonte de los campamentos existentes.
Así mismo, se llevó a cabo una visita técnica por parte del Instituto de Protección y Bienestar Animal (IDPYBA), con el objetivo de realizar un recorrido general por la obra, verificar el estado actual de ejecución y conocer las estrategias planteadas para el cumplimiento de las actividades pendientes durante el periodo adicional otorgado mediante la prórroga de cuarenta y cinco (45) días calendario.
GESTIONES ADICIONALES - TRÁMITES DE PERMISOS ENEL - ENERGIZACIÓN DEL SISTEMA: Desde el periodo quincenal #46, ENEL otorgó el aval correspondiente para la energización de la obra. Actualmente, se insta al contratista a realizar las gestiones necesarias para conocer el estado del proceso y la posible fecha de ejecución de la energización. Cabe destacar que el plazo de cuarenta (40) días calendario indicado por la entidad ya ha sido superado el 16/06/2025, sin que hasta la fecha se haya recibido comunicación o gestión concreta respecto al agendamiento de dicha maniobra. Esta situación genera incertidumbre frente al cumplimiento del cronograma final y limita la adecuada programación de las actividades restantes en el proyecto.
PERMISO DE VERTIMIENTOS DE AGUAS RESIDUALES AL RIO BOGOTÁ: A través de la interventoría se le radicó nuevamente al contratista de obra la solicitud de realizar las gestiones que propendan por la actualización de la Resolución 2237 CAR, la cual vence el próximo 16 de octubre de 2025. El dia 01/07/2025 se recibieron los poderes por parte de la SDA para continuar con los tramites
PERMISO DE VERTIMIENTO DE AGUAS LLUVIAS AL HUMEDAL: El dia 01/07/2025 se recibieron los poderes por parte de la SDA para continuar con los tramites por parte del contratista ante la CAR. SERVICIO DE AGUA POTABLE: Actualmente el contratista de obra se encuentra adelantando la gestión ante la EMAAF para la actualización del usuario del servicio, ya que actualmente las facturas siguen llegando a nombre del CONSORCIO ECO CASA. No obstante, el servicio con el que se cuenta a hoy desde la ESP es definitivo."</t>
  </si>
  <si>
    <t xml:space="preserve">De acuerdo con el informe quincenal número 51correpondiente al periodo comprendido entre el 16 al 30 de julio de 2025, amablemente informó, las actividades realizadas: 
ACTIVIDADES EJECUTADAS EN EL PERIODO
1. Estado Actual del Contrato:
Con relación a las actividades de mantenimiento contratadas en la modificación realizada en el mes de marzo de 2025 y durante el periodo reportado (16 al 31 de julio 2025), se registra un avance físico acumulado del 75.05%, vs un porcentaje programado del 89.04%, lo cual es equivalente y representa una desviación del -9.00% respecto al cronograma proyectado.
No obstante, a pesar de esta variación, aún se cuenta con una fecha límite establecida hasta el 9 de agosto. En este plazo, se contempla la implementación de medidas correctivas que permitan recuperar el ritmo programado y garantizar la ejecución de todas las actividades previstas conforme a los tiempos establecidos en el cronograma contractual.
2. Actividades Realizadas:
Durante el periodo reportado, se han mantenido las labores de limpieza en las áreas internas y externas de la obra, además de continuar con las actividades de rocería en los sectores perimetrales. 
Ante esta situación presentada, relacionada con la reducción del volumen de trabajo, se han emitido las respectivas alertas por parte de la interventoría. Adicionalmente, se avanzó con las tareas de rocería y limpieza de los espacios internos, conforme al cronograma vigente.
GESTIONES ADICIONALES - TRÁMITES DE PERMISOS
ENEL - ENERGIZACIÓN DEL SISTEMA:
Desde el periodo quincenal #46, la ESP otorgó el aval correspondiente para la energización de la obra.
Actualmente la interventoría a requerido al contratista de obra a efectuar las gestiones pertinentes que permitan conocer el estado del proceso y establecer una posible fecha para su ejecución.
Cabe resaltar que el plazo de cuarenta (40) días calendario indicado por la entidad fue superado el 16 de junio de 2025, sin que se emitiera una notificación formal. La única comunicación se realizó mediante llamada Telefónica al contratista de obra, en el marco de la visita efectuada el 14/07/2025.
En dicha inspección se verificó que no existían novedades respecto a las observaciones y aprobación realizadas en la última visita, llevada a cabo el 11/07/2025, se tiene previsto que en el transcurso de un mes, se programe la asignación de la cuadrilla encargada de ejecutar la maniobra de energización de la obra.
Esta acción permitirá avanzar con el proceso, una vez se dispongan las condiciones técnicas y operativas requeridas, conforme a los lineamientos establecidos por la entidad prestadora del servicio. No obstante, el día 16/07/2025 el contratista de obra radico un PQR a ENEL para tener más claridad respecto a las obras de conexión.
PERMISO DE VERTIMIENTOS DE AGUAS RESIDUALES AL RIO BOGOTÁ / VERTIMIENTO DE AGUAS LLUVIAS AL HUMEDAL:
A través de la interventoría se le radicó nuevamente al contratista de obra la solicitud de realizar las gestiones que propendan por la actualización de la Resolución 2237 CAR, la cual vence el próxima 16 de octubre de 2025. Recibidos los poderes por parte de la SDA el día 01/07/2025 el día 09/07/2025 el contratista de obra radico los documentos ante la CAR.
SERVICIO DE AGUA POTABLE:
Actualmente el contratista de obra se encuentra adelantando la gestión ante la EMAAF para la actualización del usuario del servicio, ya que actualmente las facturas siguen llegando a nombre del CONSORCIO ECO CASA.
No obstante,  hoy se cuenta con el servicio definitivo.
</t>
  </si>
  <si>
    <t xml:space="preserve">Se realizó la reinducción llevada a cabo con los funcionarios del instituto, sin embargo es importante que el producto entregable son las actas de diialogo solidario, lo cual no lo lleva talento humano </t>
  </si>
  <si>
    <t xml:space="preserve">La actividad se llevo a cabo en la vigencia del mes anterior </t>
  </si>
  <si>
    <t xml:space="preserve">La politica se llevó a cabo en el mes de febrero del 2025 </t>
  </si>
  <si>
    <t xml:space="preserve">Esta actividad se llevó a cabo en este mes y se tiene poryectada una jordanda de sensibilización para la vigencia </t>
  </si>
  <si>
    <t xml:space="preserve">Esta actividad se llevó a cabo el mes de febrero y se tiene poryectada una jordanda de sensibilización para el mes de abril </t>
  </si>
  <si>
    <t xml:space="preserve">Esta actividad se llevó a cabo el mes de febrero y se realizó una jordanda de sensibilización </t>
  </si>
  <si>
    <t xml:space="preserve">Se dará inicio a esta actividad con el diseño y socialización el mes de abril del 2025 </t>
  </si>
  <si>
    <t xml:space="preserve">Se realizó la socialización de esta política en el mes de abirl </t>
  </si>
  <si>
    <t xml:space="preserve">Se realizó la socialización de esta poilitica en el mes de abirl </t>
  </si>
  <si>
    <t xml:space="preserve">Se tiene proyectado llevar a cabo la jornada el mes de abril </t>
  </si>
  <si>
    <t xml:space="preserve">Se realizó la jornada proyectada en el presente mes </t>
  </si>
  <si>
    <t xml:space="preserve">Se realizó la jornada proyectada en el mes de abril </t>
  </si>
  <si>
    <t>En enero no se realizó el diseño y/o divulgación de piezas relacionadas con la estrategia de Cambio Cultural establecida por la Dirección de Diversidad Sexual.</t>
  </si>
  <si>
    <t xml:space="preserve">En febrero se publicó en las redes sociales del Instituto (Ig, Fb y X),  algunos de los resultados de la encuesta de cambio cultural Política Pública LGBTI 2023, para la disminución de la violencia y discriminación hacia personas de estos sectores sociales. </t>
  </si>
  <si>
    <t>En marzo se compartió una publicación en la red social X realizada desde la cuenta oficial de la Política Pública LGBTI.</t>
  </si>
  <si>
    <t>El 3 de abril se publicó a través de los canales internos del Instituto una pieza en el marco del Día de la Visibilidad Trans, y así mismo, se reposteó una publicación en la red social X del Instituto en contra de la discriminación de género publicada originalmente desde la cuenta 'En Bogotá se puede ser'.</t>
  </si>
  <si>
    <t>En junio se publicaron 17 mensajes relacionados con temas de diversidad sexual: Día Internacional del Orgullo, Festival por la Igualdad, así como la promoción de jornadas de adopción del IDPYBA junto a colectividades LGTBIQ+.</t>
  </si>
  <si>
    <t>7951-Mejoramiento de la gestión pública y administrativa del Instituto Distrital de  Protección y Bienestar Animal en Bogotá D.C.</t>
  </si>
  <si>
    <t>Implementación modelo de planeación y gestión orientado a resultados</t>
  </si>
  <si>
    <t xml:space="preserve">Actividades realizadas en la vigencia / Actividades programadas en la vigencia </t>
  </si>
  <si>
    <t>Definir los elementos base del modelo de planeación y gestión orientadoa a resultados  de los proyectos de inversión a cargo del IDPYBA</t>
  </si>
  <si>
    <t>Documentos técnicos</t>
  </si>
  <si>
    <r>
      <t xml:space="preserve">Se implementa plan de acción institucional 2025 como único instrumento que integra la gestión institucional, el cual tiene un esquema consolidado de las metas PDD, proyectos de inversión, políticas públicas distritales y las políticas de gestión y desempeño. Es presentado ante el Comité de Gestión y Desempeño Institucional Nro. 1 de 2025 y es aprobado por unanimidad.
De otra parte, se realizó la revisión de los instrumentos que consolidan el seguimiento de los proyectos de inversión 7930, 7936, 793 y 79951, así como el reporte en el sistema de seguimiento al Plan Distrital de Desarrollo SEGPLAN 2.0 con corte al 31/12/24, evidencias que se encuentran publicadas para consulta en la sede electrónica de la entidad https://www.animalesbog.gov.co:8443/transparencia/planeacion/programas-proyectos.
</t>
    </r>
    <r>
      <rPr>
        <u/>
        <sz val="8"/>
        <color rgb="FF0000FF"/>
        <rFont val="Arial"/>
        <family val="2"/>
      </rPr>
      <t xml:space="preserve">
Evidencia. 
</t>
    </r>
  </si>
  <si>
    <t>Nombre: Sin identificar
Rol: Enlace corporativa</t>
  </si>
  <si>
    <r>
      <t xml:space="preserve">La Oficina Asesora de Planeación adelantó el Formato único de reporte (FUR), en el cual se llevará a cabo el seguimiento mensual de las metas PDD, proyectos, políticas públicas, y políticas de gestión y desempeño por cada una de las áreas de la entidad. 
Además, se aprobó la reprogramación en el Comité de Gestión y Desempeño del 21 de febrero del presente año, de algunas de las metas de la Subdirección de Atención a la Fauna, la Subdirección Gestión Corporativa y la Subdirección de Cultura Ciudadana y Gestión del Conocimiento. Por lo anterior, se ajustaron las fichas EBI en SEGPLAN 2.O, incluyendo los documentos técnicos de soporte de cada proyecto de inversión y demás información relacionada.
</t>
    </r>
    <r>
      <rPr>
        <u/>
        <sz val="9"/>
        <color rgb="FF0000FF"/>
        <rFont val="Arial"/>
        <family val="2"/>
      </rPr>
      <t xml:space="preserve">
Evidencia
</t>
    </r>
  </si>
  <si>
    <r>
      <t xml:space="preserve"> "La Oficina Asesora de Planeación adelantó el Formato ficha técnica indicador, el cual está en proceso de aprobación y será diligenciado para las Metas PDD, actividades y procesos. 
Además, se gestionó la documentación para la aprobación por parte de SDP de las vigencias futuras relacionadas con el proyecto 7951, con el objeto: “Prestar los servicios integrales de tecnología (telecomunicaciones, conectividad, equipos de escritorio, ofimática y sistemas de información administrativos) de conformidad con las condiciones técnicas, económicas y financieras que establezca el IDPYBA”. "
</t>
    </r>
    <r>
      <rPr>
        <u/>
        <sz val="9"/>
        <color rgb="FF0000FF"/>
        <rFont val="Arial"/>
        <family val="2"/>
      </rPr>
      <t xml:space="preserve">
Evidencia</t>
    </r>
  </si>
  <si>
    <r>
      <t xml:space="preserve">Se adelantó el reporte y/o seguimiento trimestral de los proyectos del Instituto en SEGPLAN 2.0.
Además, se actualizó la información de la hoja de vida del indicador del proyecto 7951, ya que se verfificó errores en el diligenciamiento.
</t>
    </r>
    <r>
      <rPr>
        <u/>
        <sz val="8"/>
        <color rgb="FF0000FF"/>
        <rFont val="Arial"/>
        <family val="2"/>
      </rPr>
      <t xml:space="preserve">
Evidencia.</t>
    </r>
  </si>
  <si>
    <r>
      <t xml:space="preserve">Cargue de la información del seguimiento de los proyectos de inversión (7030, 7033, 7936, 7951, 7550, 7551, 7556, 7555 Y 7560 ) que se ejecutaron en la vigencia 2024 en la plataforma PIIP. 
Programar actividades de los proyectos de inversión (7030, 7033, 7936, 7951) en PIIP.
Seguimiento con corte al 30 de Abril del avance de la ejecución física de los proyectos (7030, 7033, 7936, 7951), en el Plan de Acción Institucional. 
Seguimiento presupuestal a los proyectos de inverción (7030, 7033, 7936, 7951) Matriz de seguimiento presupuestal con corte a 15 de Mayo y Presentación a comité Directivo a 30 de Abril.
</t>
    </r>
    <r>
      <rPr>
        <sz val="8"/>
        <color rgb="FF8064A2"/>
        <rFont val="Arial"/>
        <family val="2"/>
      </rPr>
      <t xml:space="preserve">
</t>
    </r>
    <r>
      <rPr>
        <sz val="8"/>
        <color rgb="FF000000"/>
        <rFont val="Arial"/>
        <family val="2"/>
      </rPr>
      <t xml:space="preserve">Se adelantaron las modificaciones solicitadas por las gerencias de los proyectos al PAA.
Evidencia: 
</t>
    </r>
    <r>
      <rPr>
        <sz val="8"/>
        <color rgb="FF8064A2"/>
        <rFont val="Arial"/>
        <family val="2"/>
      </rPr>
      <t>https://idpyba.sharepoint.com/:f:/s/PlandeAccinInstitucional/EkOhoUTGtatNiyKU_ua_JLABCpmzgGwzeW0nJp_xaPOyoA?e=m55cTz</t>
    </r>
  </si>
  <si>
    <t>Nombre: Santiago Muñoz
Rol: Contratista SGC</t>
  </si>
  <si>
    <t>Seguimiento con corte al 31 de Mayo del avance de la ejecución física de los proyectos (7030, 7033, 7936, 7951), en el Plan de Acción Institucional. 
Seguimiento presupuestal a los proyectos de inversión (7030, 7033, 7936, 7951) Matriz de seguimiento presupuestal.
Se adelantaron las modificaciones solicitadas por las gerencias de los proyectos al PAA.
Se realizó la actualización de documentos solicitados SDA, comité sectorial. 
Se proyectó y revisó el documento Justificación Técnica Excepción Circular 002 SDH.
Se dió apoyo en la respuesta a las proposiciones 746 y 076.
Evidencias: https://idpyba.sharepoint.com/:f:/s/PlandeAccinInstitucional/EtG4BgOinwdKgGvDhpXQrwUBqbW9YFAs65W0RzrNQFD6Xg?e=NsKqvv</t>
  </si>
  <si>
    <t xml:space="preserve">Seguimiento con corte al 30 de Julio del avance de la ejecución física de los proyectos (7030, 7033, 7936, 7951), en el Plan de Acción Institucional. 
Seguimiento presupuestal a los proyectos de inversión (7030, 7033, 7936, 7951) Matriz de seguimiento presupuestal.
Cargue de la información del seguimiento de los proyectos de inversión (7030, 7033, 7936, 7951 ) primer semestre 2025 en la plataforma PIIP y segundo trimestre 2025 en la plataforma SEGPLAN.
Se adelantaron las modificaciones solicitadas por las gerencias de los proyectos al PAA.
Se proyectó y revisó el documento Justificación Técnica Excepción Circular 002 SDH.
Se realizó proyección Memorando Anteproyecto y Anexos 2026 además de la socialización de los lineamientos del anteproyecto 2026 a las subdirecciones. 
</t>
  </si>
  <si>
    <t>Nombre: Felipe Vargas
Rol: Contratista SGC</t>
  </si>
  <si>
    <t>Definir los elementos base del modelo de planeación y gestión orientado  a resultados  en lo correspondiente a Politicas Públicas y asistencia técnica en temas de protección y bienestar animal del IDPYBA</t>
  </si>
  <si>
    <t>Documento técnico Politicas publicas</t>
  </si>
  <si>
    <r>
      <t xml:space="preserve">Mediante la creación del formato PE01-PR11-F01 del plan de acción institucional 2025, se incluyó como herramienta de consolidación y seguimiento las políticas públicas. 
</t>
    </r>
    <r>
      <rPr>
        <u/>
        <sz val="8"/>
        <color rgb="FF0000FF"/>
        <rFont val="Arial"/>
        <family val="2"/>
      </rPr>
      <t xml:space="preserve">
Evidencia</t>
    </r>
  </si>
  <si>
    <r>
      <t xml:space="preserve">Se adelantó un documento con los criterios técnicos para dar respuesta a los proyectos de acuerdo o solicitudes que se allegen desde el Concejo de Bogotá, Congreso de la República u otros entes estatales. En este documento, se tienen contemplados los argumentos técnicos que desde las políticas públicas se deben tener en cuenta al momento de realizar un análisis.
</t>
    </r>
    <r>
      <rPr>
        <u/>
        <sz val="9"/>
        <color rgb="FF0000FF"/>
        <rFont val="Arial"/>
        <family val="2"/>
      </rPr>
      <t xml:space="preserve">
Evidencia</t>
    </r>
  </si>
  <si>
    <r>
      <rPr>
        <sz val="9"/>
        <color rgb="FF000000"/>
        <rFont val="Arial"/>
        <family val="2"/>
      </rPr>
      <t xml:space="preserve">Con base en el documento con los criterios técnicos que desde las políticas públicas se deben tener en cuenta al momento de realizar un análisis. Se está realizando el levantamiento de información para incluir la asistencia técnica en temas de protección y bienestar animal
</t>
    </r>
    <r>
      <rPr>
        <u/>
        <sz val="9"/>
        <color rgb="FF0000FF"/>
        <rFont val="Arial"/>
        <family val="2"/>
      </rPr>
      <t xml:space="preserve">
Evidencia</t>
    </r>
  </si>
  <si>
    <r>
      <rPr>
        <sz val="8"/>
        <color rgb="FF000000"/>
        <rFont val="Arial"/>
        <family val="2"/>
      </rPr>
      <t xml:space="preserve">Se realizó el reporte del plan de acción de la Política Pública de Protección y Bienestar Animal, primer trimestre del 2025 en el formato diseñado para tal fin.
</t>
    </r>
    <r>
      <rPr>
        <u/>
        <sz val="8"/>
        <color rgb="FF0000FF"/>
        <rFont val="Arial"/>
        <family val="2"/>
      </rPr>
      <t xml:space="preserve">
Evidencia. </t>
    </r>
  </si>
  <si>
    <t>Mediante la creación del formato PE01-PR11-F01 del plan de acción institucional 2025. Se incluyó en la herramienta la consolidación y seguimiento de las políticas públicas donde el Instituto es responsable o corresponsable.
Evidencia:
https://idpyba.sharepoint.com/:x:/s/PlandeAccinInstitucional/EXyKQr2uIt5GuQ2PMpX5CEkBkF4FjaPGH8TbnPAXkR41iQ?e=Vul1p5</t>
  </si>
  <si>
    <t>Con la creación del formato PE01-PR11-F01 del plan de acción institucional 2025. Se consolidó y seguimiento de las políticas públicas donde el Instituto es responsable o corresponsable, definiendo así  los elementos base del modelo de planeación y gestión orientado  a resultados  en lo correspondiente a Politicas Públicas.
Evidencias: 
https://idpyba.sharepoint.com/:f:/s/PlandeAccinInstitucional/EtG4BgOinwdKgGvDhpXQrwUBqbW9YFAs65W0RzrNQFD6Xg?e=0BkYSd</t>
  </si>
  <si>
    <t> Se adelantó la intervención del formato de plan de acción Código: PE01-PR11-F01, a través del cual se pretende unificar en único plan las metas del plan de desarrollo, el proyecto de inversión, las políticas públicas y las políticas de gestión y desempeño.</t>
  </si>
  <si>
    <t>Definir los elementos base del modelo de planeación y gestión orientado  a resultados  al interior del IDPYBA en el marco de la gestión y desempeño  institucional</t>
  </si>
  <si>
    <t xml:space="preserve">Documentos técnicos Gestión de desempeño Insititucional </t>
  </si>
  <si>
    <r>
      <rPr>
        <sz val="8"/>
        <color rgb="FF000000"/>
        <rFont val="Arial"/>
        <family val="2"/>
      </rPr>
      <t xml:space="preserve">Se realiza análisis de información documentada del proceso de Direccionamiento Estratégico con el fin de ajustar según lineamientos de planeación y gestión orientada a resultados.
Se estructura y comunica la resolución 031 de 2025: "Por la cual se integra y se establece el reglamento de funcionamiento del Comité Institucional de Gestión y Desempeño del Instituto Distrital de Protección y Bienestar Animal" como órgano que dirige la implementación del Modelo Integrado de Planeación y Gestión en el IDPYBA
</t>
    </r>
    <r>
      <rPr>
        <u/>
        <sz val="8"/>
        <color rgb="FF0000FF"/>
        <rFont val="Arial"/>
        <family val="2"/>
      </rPr>
      <t xml:space="preserve">
Evidencia</t>
    </r>
  </si>
  <si>
    <r>
      <rPr>
        <sz val="9"/>
        <color rgb="FF000000"/>
        <rFont val="Arial"/>
        <family val="2"/>
      </rPr>
      <t xml:space="preserve">Se presenta al líder de proceso la información relacionada con la intervención del proceso de Direccionamiento Estratégico y se gestiona la organización de información documentada. 
Desde Gestión y Desempeño Institucional se estructura mecanismo de reporte, consolidando los compromisos programados para la vigencia 2025 en el Formulario Único de reporte - FUR.
Se estructura propuesta de documentación controlada para la gestión de mejora institucional orientada a resultados en el rol de segunda línea de defensa.
Se celebra sesiones del Comité Institucional de Gestión y desempeño extraordinarias para la aprobación de planes institucionales 2025 y cronograma FURAG 2024
</t>
    </r>
    <r>
      <rPr>
        <u/>
        <sz val="9"/>
        <color rgb="FF0000FF"/>
        <rFont val="Arial"/>
        <family val="2"/>
      </rPr>
      <t xml:space="preserve">
Evidencia</t>
    </r>
  </si>
  <si>
    <r>
      <rPr>
        <sz val="9"/>
        <color rgb="FF000000"/>
        <rFont val="Arial"/>
        <family val="2"/>
      </rPr>
      <t xml:space="preserve"> "* Acompañar la revisión y propuesta de Intervención Proceso Direccionamiento Estratégico a partir de la estructuración de documentos relacionados con ""Mejora Institucional"" y control de información documentada con la propuesta del procedimiento para la adopción, actualización, eliminación y control de Información Documentada.
* Apoyar la medición del desempeño institucional con la adecuación del FURAG 2024 en formato editable y compartido a través de share point para gestión de respuesta a nivel institucional
* Apoyar las actividades relacionadas con la revisión de los documentos de los procesos de Talento Humano, Direccionamiento Estratégico, Gestión Jurídica, Apropiación de la Cultura y Gestión Financiera para adopción, actualización o eliminación de documentos del Sistema de gestión.
* Apoyar las actividades relacionadas con la instauración de la Mesa Técnica de Relacionamiento con la ciudadanía  y definición de la estrategia para la vigencia 2025"
</t>
    </r>
    <r>
      <rPr>
        <u/>
        <sz val="9"/>
        <color rgb="FF0000FF"/>
        <rFont val="Arial"/>
        <family val="2"/>
      </rPr>
      <t xml:space="preserve">
Evidencia</t>
    </r>
  </si>
  <si>
    <r>
      <rPr>
        <sz val="8"/>
        <color rgb="FF000000"/>
        <rFont val="Arial"/>
        <family val="2"/>
      </rPr>
      <t xml:space="preserve">* Apoyar la medición del desempeño institucional del FURAG 2024, gestionar las respuestas a nivel institucional, ejecutar monitoreo de la medición y validar el reporte desde el CIGD de 2025  Nro. 4 de 2025
* Acompañar la revisión de sistema de información gestión institucional, la propuesta como documento nuevo del formato ficha técnica de indicadores, la implementación de la Política Estadística, las actividades relacionadas con la gestión del conocimiento de la OAP en el marco de las Políticas de Gestión y Desempeño en el IDPYBA
* Apoyar las actividades relacionadas con los compromisos ante la Secretaria de Ambiente y acompañar las acciones para la estandarización de trámites según lineamientos de DAFP - Asistencia técnica
* Acompañar las acciones para el análisis y establecimiento de mejora institucional (planes de mejoramiento) en el marco del modelo de planeación y gestión orientado a resultados
* Apoyar la revisión de los documentos de los procesos de Direccionamiento Estratégico, Gestión Jurídica, Gestión del Conocimiento para adopción, actualización o eliminación.
</t>
    </r>
    <r>
      <rPr>
        <u/>
        <sz val="8"/>
        <color rgb="FF0000FF"/>
        <rFont val="Arial"/>
        <family val="2"/>
      </rPr>
      <t xml:space="preserve">
Evidencia. </t>
    </r>
  </si>
  <si>
    <t>* Apoyar el análisis de la medición del desempeño institucional según FURAG 2024 según pregunta y política institucional de gestión y desempeño con el fin de estructurar el plan de sostenibilidad IDPYBA 2025.
* Apoyar las tareas de consulta para el seguimiento al Programa de Transparencia y Ética Pública - PTEP
* Apoyar las acciones para la implementación de la Política de Información Estadística a través de sesiones de capacitación con el DANE			
* Acompañar el establecimiento de fases de acompañamiento para la intervención al modelo de operación por procesos, la revisión de ficha de caracterización de procesos y revisión de los documentos de los procesos de Direccionamiento Estratégico, Talento Humano, Atención al ciudadano,  Protección ante la crueldad animal, Evaluación y Control que posteriormente fueron actualizados.
* Acompañar las acciones para el cumplimiento de los lineamientos establecidos para la gestión de la mejora institucional, así como  el análisis y establecimiento de acciones preventivas y administración de riesgos en el marco de la consolidación del Plan de mejoramiento institucional.
Evidencia: 
https://idpyba.sharepoint.com/:f:/s/PlandeAccinInstitucional/EoSn_79n5xVFlimOk6QikswBLDwfmDOaZF7KBJ6K8P1ovQ?e=DO7bZs</t>
  </si>
  <si>
    <t>* Se estructuró el diagnóstico de implementación del MIPG del IDPYBA según medición del desempeño institucional a partir de los resultados FURAG 2024.   		
* Para la correcta gestión por resultados, se realiza identificación y análisis de las acciones establecidas en el plan de mejoramiento institucional interno. Posteriormente, se realiza articulación y racionalización del plan de mejoramiento para consolidación de la mejora institucional a través de una herramienta efectiva  y descriptiva de los compromisos del IDPYBA que afectan el buen desempeño institucional.
* Se realiza acompañamiento en la revisión de la información documentada de los procesos de Direccionamiento Estratégico, Talento Humano, Atención al ciudadano,  Protección ante la crueldad animal, Gestión Tecnológica, Gestión Jurídica	 
Evidencias: 
https://idpyba.sharepoint.com/:f:/s/PlandeAccinInstitucional/EhONc7Ta1T5Jv6jtc56XTfkBNL5nNLrilpKIaxDJLA7fVQ?e=2abcuW</t>
  </si>
  <si>
    <t xml:space="preserve">* Para la correcta gestión por resultados, se realiza identificación y análisis de las acciones establecidas en el plan de mejoramiento institucional interno. Para la consolidación de la mejora institucional a través de una herramienta efectiva y descriptiva, se realiza la codificación y creación de las 229 carpetas de los hallazgos del plan de mejoramiento de los compromisos del IDPYBA.
* Se realiza acompañamiento en la revisión de la información documentada de los procesos de Direccionamiento Estratégico, Talento Humano, Salud Integral a la Fauna, Atención al ciudadano,  Protección ante la crueldad animal, Gestión Tecnológica, Gestión Jurídica
</t>
  </si>
  <si>
    <t>Implementar 100% la estrategia de comunicación para posicionar  la entidad en el Distrito Capital</t>
  </si>
  <si>
    <t>Actividades ejecutadas del Plan de Acción.</t>
  </si>
  <si>
    <t>Implementar campañas, estrategias y acciones de comunicación externa e interna dirigidas a la ciudadanía.</t>
  </si>
  <si>
    <t>Documentos y/o material audiovisual</t>
  </si>
  <si>
    <r>
      <rPr>
        <sz val="8"/>
        <rFont val="Arial"/>
        <family val="2"/>
      </rPr>
      <t>En enero se conceptualizaron e implementaron  las campañas: Dile No a la Pólvora, Adoptémonos, Escuadrón Antirueldad, Jornadas de Adopción, Urgencias veterinarias, Somos Catatumbo y Guaviare, entre otras, las cuales además de reforzar algunos temas de temporada, dieron continuidad a la visibilización de algunos programas misionales del Instituto, además de otras coyunturales como la realizada en torno a la situación de orden público en el Catatumbo. En total, se realizaron 22 videos y 174 piezas gráficas.</t>
    </r>
    <r>
      <rPr>
        <u/>
        <sz val="8"/>
        <color theme="10"/>
        <rFont val="Arial"/>
        <family val="2"/>
      </rPr>
      <t xml:space="preserve">
Evidencia</t>
    </r>
  </si>
  <si>
    <r>
      <rPr>
        <sz val="9"/>
        <rFont val="Arial"/>
        <family val="2"/>
      </rPr>
      <t xml:space="preserve">En febrero se conceptualizaron e implementaron las campañas: Día mundial de la esterilización, día del gato, Un viejito en tu vida, San Valentín, Día sin carro y sin moto, Diálogos zoolidarios, servicio social estudiantil, Microchips, Brigadas médicas, Miércoles de seguimiento, Adoptémonos, Escuadrón Antirueldad, Jornadas de Adopción, Diálogos zoolidarios, servicio social estudiantil, acciones interinstitucionales, jornadas de esterilización, entre otras, las cuales además de reforzar algunos temas de temporada, dieron continuidad a la visibilización de algunos programas misionales del Instituto. 
En total, se realizaron 35 videos y 113 piezas gráficas.
</t>
    </r>
    <r>
      <rPr>
        <u/>
        <sz val="9"/>
        <color theme="10"/>
        <rFont val="Arial"/>
        <family val="2"/>
      </rPr>
      <t xml:space="preserve">
Evidencia
</t>
    </r>
  </si>
  <si>
    <r>
      <rPr>
        <sz val="9"/>
        <rFont val="Arial"/>
        <family val="2"/>
      </rPr>
      <t xml:space="preserve">En marzo se conceptualizaron e implementaron campañas y estrategias de comunicación: Jornadas de adopción, Brigadas médicas, Esterilizar Salva, Adoptémonos, Adopta a un perrito rescatado del Hogar de paso Callejeros de Fontibón, Sistema Distrital de Cuidado, Diálogos sobre protección y bienestar animal, 8M, 8M y Centro de Atención Jurídica, Chapicats, Huellitas de la calle, Miércoles de Seguimiento, Atención comunidad emberá, Vidas con huella, Canales de Atención, Microchips, Adopta un perro de raza de manejo especial, CES, Escuadrón Anticrueldad, Evolución de Amanda, Sinantrópicos, Historia de Shova, Negrita y sus cachorros, Sabías que…, Día de la Prevención, Atención y Cuidado de los Animales de Compañía, Flash Animal, Sensibilización Transmilenio. 
En total, se realizaron 46 videos y 136 piezas gráficas.
</t>
    </r>
    <r>
      <rPr>
        <u/>
        <sz val="9"/>
        <color theme="10"/>
        <rFont val="Arial"/>
        <family val="2"/>
      </rPr>
      <t xml:space="preserve">
Evidencia
</t>
    </r>
  </si>
  <si>
    <r>
      <rPr>
        <sz val="8"/>
        <color rgb="FF000000"/>
        <rFont val="Arial"/>
        <family val="2"/>
      </rPr>
      <t xml:space="preserve"> En abril se conceptualizaron e implementaron campañas y estrategias de comunicación: Adopciones estilo Ghilbi. Jornadas de Esterilizaciones. Visita U. de la Salle UCA. Subacats. Jornadas de adopción. Brigadas Médicas. Día Internacional de los animales callejeros. Huellitas de la Calle en San Bernardo. Jornadas CES. Escuadrón Anticrueldad. Urgencias Veterinarias. Adoptémonos. Flash Animal. Simposio de Bienestar Animal. Rendición de Cuentas 2024. Esterilizar Salva. Miércoles de Seguimiento. Semana Santa responsable con los animales. SuncoastVet en la UCA. Nuevo director del IDPYBA. Operativo presunto matadero Suba. Animales de la UCA de paseo en el parque. En Semana Santa las adopciones no paran. Visitas equipo de Inspección y Regulación. Sensibilizaciones Semana Santa. Adopta una abeja. Así avanzan terneros y ovejas. Descubre y recorre Bogotá con respeto. El abandono nunca es una opción. Jornada de Bienestar Animal en Bosa. Día del Idioma. Director Antonio Hernández Llamas, en conversatorio “Experimentación con animales: actualidad, alternativas y control”. Historia de Princesa. Taller Red de Aliados. Día del Vetrinario y la Vaterinaria. Centro de Atención Jurídica en Gran Estación. Día de las Niñas y Niños. Avistamiento de aves. Tips para tu cachorro. Operativos Transmilenio. Ley Angel y Ley Lorenzo. Rechazo caso Max.
En total se realizaron 53 videos y 215 piezas gráficas.
</t>
    </r>
    <r>
      <rPr>
        <u/>
        <sz val="8"/>
        <color rgb="FF0000FF"/>
        <rFont val="Arial"/>
        <family val="2"/>
      </rPr>
      <t xml:space="preserve">
Evidencia</t>
    </r>
  </si>
  <si>
    <t>En mayo se conceptualizaron e implementaron campañas y estrategias de comunicación: 
Feliz día del trabajo con abejas, oso de anteojos, copetón. Jornadas de adopción en el mes de mamá. La mejor tradición es respetar la vida. Sensibilización para guarderías, hoteles. Nuevo modelo de gestión de participación ciudadana. Rescate Wanda. IDPYBA en la Filbo 2025. Esterilizaciones. Violencias interrelacionadas. Miércoles de seguimiento. Escuadrón Anticrueldad. Rescate Yingo. Jornada de actualización del protocolo de paseo canino. Historia de Cubio. Convocatoria foto y videos 1er año abolición corridas de toros. Urgencias Veterinarias. Operativo Caracas. Día del Veterinario. La maternidad es universal. Seguimiento Amanda. Denuncias agresiones operativo Caracas. ¿Alguien piensa en los pollos? Visitas Regulación. Bomberos 130 años. Mes de la familia. Día mundial de las abejas. Intervención abejas. Adopciones. Historia panteras. Jornada Adoptar es amar sin condición. Programa Nutrición. Proceso de Mía. Importancia de la Adopción. Jornada grooming. Adopción Cecilia. Celebremos la biodiversidad. Bogotá celebra activismo, luchas y legislación que llevaron a la prohibición de las corridas de toros. Canales Control Interno Disciplinario. Día del perro sin raza. La mejor tradición es respetar la vida. IDPYBA y la mesa del sur LGBTIQ+. Gol contra el abandono y el maltrato Frodo. Campaña Adopta no compres con Santa Fe. 
En total se realizaron 104 videos y  291 piezas gráficas</t>
  </si>
  <si>
    <t>En junio se conceptualizaron e implementaron campañas y estrategias de comunicación: La mejor tradición es respetar la vida. Adoptar es amar sin condiciones. Adopta no compres Santa Fe.  Es Noticia. Vecino Zoolidario. Esterilizaciones. Adopción de Maggie. Ferias Red de Aliados. Ruta Distrital adoptar es amar sin condiciones. 6000 turnos de esterilización punto fijo U Nacional. Lineamientos quejas disciplinarias. La Sele nos une. Rescate de Tony. Aquí si pasa. Urgencias Veterinarias. Consejo Distrital de Protección y Bienestar Animal. Festival por la igualdad. Zonas urbanas de bienestar. CES. Wanda no murió en vano. Día del padre. El abandono nunca es opción. Taller de fotografía Usme. Atenciones animales por incendio en El Espino Ciudad Bolívar. Nunca nos enseñaron a vivir con animales. Adoptar es amar sin condiciones LGBTIQ. Hazle un gol al abandono Millonarios. Sensibilización clínicas veterinarias. Reconozcamos las familias interespecie. Ídolos del rock. Sensibilización Rock al parque. Un verdadero Rockstar. Rufo Salvando Vidas. Día mundial antitaurino. Protocolo técnico de condiciones de bienestar. Aprehensión animales de granja Ciudad Bolívar. Jornadas de adopción. Capacitación para guarderías, hoteles o colegios. Atención de palomas en San Victorino. Orgullo 2025. Monitoreo avifauna Rock al parque. Historia de Luna. Los gatos Picasso. Bogotá late con orgullo. Sello zoolidario. Rugió Santa Fe. 
En total se realizaron 59 videos y 385 piezas gráficas que incluyen la actualización de las imagenes de los animales que están para adopción. 
Evidencias: 
https://idpyba.sharepoint.com/:b:/s/PlandeAccinInstitucional/EXofmWLOUcFErZ5GOQY9lC0BbddNHm2cbDG7UjUAyr1HqQ?e=Z4Mkt3</t>
  </si>
  <si>
    <t xml:space="preserve">En julio se conceptualizaron e implementaron campañas y estrategias de comunicación: Turnos de esterilización puntos fijos U Nacional y Unidad de Cuidado Animal, vecino zoolidario, Colectivo LGBTIQ+ y su lucha por los animales, Rambo, Escuadrón Anticrueldad, Adoptar es amar sin condiciones, jornada de adopción Theatron, IDPYBA en Agroexpo, Día mundial de la zoonosis, Pirata Patria, Bogotá lucha contra el maltrato animal, CAJ y propiedad horizontal, Ruta estratégica del IDPYBA, Rescate 4 bulldogs, Tulipán, Vacaciones seguras para los animales, Rescate San Cristóbal, bienestar de los perros de vigilancia en Alcaldía Mayor, animales fuera del conflicto, semillero de investigación “Ciencia para la defensa, protección y transformación social”, Brigadas médicas en Engativá, Día Mundial del Caballo, Vidas con Huella, Paz con los animales, IDPYBA en el Concejo, tenencia de animales en ruralidad, adopción de Frodo, Hogar, dulce hogar: la gran jornada de adopción del IDPYBA, atención animales en cajas sospechosas,  inspección y vigilancia en Centros Comerciales, Semillero docente por los animales, Nerón Navarrete, Los delitos más comunes con animales de compañía, Héroes IDPYBA, Panchito, Expectativa Superhéroes, Día de la independencia, Día Internacional del Perro, Recorrido de avistamiento en parque Timiza, atención abejas, brochure Adoptar es amar, apertura de los 15.000 cupos para esterilización, Labor del IDPYBA por los perros, Día mundial de las ballenas y los delfines, Solitario, Decreto llamas, Jornada de adopción Ciclovía Suba, atención de abejas en Usaquén, Día de las mujeres afrodescendientes, uso de animales en espectáculos públicos, Rescate de Mailo, Día del perro callejero, Soy un concejal animalisto, jornada gratuita de esterilización en zona rural de Ciudad Bolívar, Jornada de adopción Concejo de Bogotá, rescate de Sasha, Astra Milagros, Rescate de Manchas. 
Se realizaron más de 68 videos y 278 piezas gráficas  </t>
  </si>
  <si>
    <t>Divulgar información noticiosa y de interés para dar a conocer a la ciudadanía los programas, proyectos y acciones del Instituto.</t>
  </si>
  <si>
    <t>Documentos de comunicados de prensa</t>
  </si>
  <si>
    <r>
      <rPr>
        <sz val="8"/>
        <rFont val="Arial"/>
        <family val="2"/>
      </rPr>
      <t>En enero se realizaron y divulgaron 3 comunicados de prensa.</t>
    </r>
    <r>
      <rPr>
        <u/>
        <sz val="8"/>
        <color theme="10"/>
        <rFont val="Arial"/>
        <family val="2"/>
      </rPr>
      <t xml:space="preserve">
Evidencia</t>
    </r>
  </si>
  <si>
    <r>
      <rPr>
        <sz val="9"/>
        <rFont val="Arial"/>
        <family val="2"/>
      </rPr>
      <t>En febrero se realizaron y divulgaron 13 notas y comunicados de prensa</t>
    </r>
    <r>
      <rPr>
        <u/>
        <sz val="9"/>
        <color theme="10"/>
        <rFont val="Arial"/>
        <family val="2"/>
      </rPr>
      <t xml:space="preserve">
Evidencia</t>
    </r>
  </si>
  <si>
    <r>
      <rPr>
        <sz val="9"/>
        <rFont val="Arial"/>
        <family val="2"/>
      </rPr>
      <t>En marzo se realizaron y divulgaron 12 notas y comunicados de prensa</t>
    </r>
    <r>
      <rPr>
        <u/>
        <sz val="9"/>
        <color theme="10"/>
        <rFont val="Arial"/>
        <family val="2"/>
      </rPr>
      <t xml:space="preserve">
Evidencia</t>
    </r>
  </si>
  <si>
    <r>
      <rPr>
        <sz val="8"/>
        <color rgb="FF000000"/>
        <rFont val="Arial"/>
        <family val="2"/>
      </rPr>
      <t xml:space="preserve">En abril se realizaron y divulgaron 14 notas y comunicados de prensa.
</t>
    </r>
    <r>
      <rPr>
        <u/>
        <sz val="8"/>
        <color rgb="FF0000FF"/>
        <rFont val="Arial"/>
        <family val="2"/>
      </rPr>
      <t xml:space="preserve">
Evidencia. </t>
    </r>
  </si>
  <si>
    <t>En mayo se realizaron y divulgaron 20 notas y comunicados de prensa</t>
  </si>
  <si>
    <t>En junio se realizaron y divulgaron 15 notas y comunicados de prensa
Evidencias:
https://idpyba.sharepoint.com/:b:/s/PlandeAccinInstitucional/EXofmWLOUcFErZ5GOQY9lC0BbddNHm2cbDG7UjUAyr1HqQ?e=Z4Mkt3</t>
  </si>
  <si>
    <t> En julio se realizaron y divulgaron 14 notas y comunicados de prensa</t>
  </si>
  <si>
    <t>Promover espacios e iniciativas para la generación de alianzas que contribuyan a la misionalidad del Instituto.</t>
  </si>
  <si>
    <t>Links de enlaces de jornadas de adopción y/o otras actividades</t>
  </si>
  <si>
    <r>
      <rPr>
        <sz val="8"/>
        <rFont val="Arial"/>
        <family val="2"/>
      </rPr>
      <t>En enero se gestionó y apoyó la realización de dos jornadas de adopción los días XX y XX, en el Centro Comercial Gran Estación y en Portal 80.</t>
    </r>
    <r>
      <rPr>
        <u/>
        <sz val="8"/>
        <color theme="10"/>
        <rFont val="Arial"/>
        <family val="2"/>
      </rPr>
      <t xml:space="preserve">
Evidencia</t>
    </r>
  </si>
  <si>
    <r>
      <rPr>
        <sz val="9"/>
        <rFont val="Arial"/>
        <family val="2"/>
      </rPr>
      <t xml:space="preserve">En febrero se gestionó y apoyó la realización de dos jornadas de adopción y un evento: 
-	Centro comercial Plaza Central: febrero 15
-	Centro comercial Outlet Factory: febrero 22
-	Cluster PYBA en la Cámara de Comercio: febrero 24 
</t>
    </r>
    <r>
      <rPr>
        <u/>
        <sz val="9"/>
        <color theme="10"/>
        <rFont val="Arial"/>
        <family val="2"/>
      </rPr>
      <t xml:space="preserve">
Evidencia
</t>
    </r>
  </si>
  <si>
    <r>
      <rPr>
        <sz val="9"/>
        <rFont val="Arial"/>
        <family val="2"/>
      </rPr>
      <t xml:space="preserve">En marzo se gestionó y apoyó la realización de 5 jornadas de adopción: 
- Centro comercial Titán Plaza en el V Ecofest, marzo 1 y 2
- Taxis Libres en el Centro comercial Carrera, marzo 8
- Centro comercial Unicentro de Occidente, marzo 15
- Centro comercial Atlantis Plaza, marzo 29 
- Centro comercial Usaquén Plaza, marzo 30 
</t>
    </r>
    <r>
      <rPr>
        <u/>
        <sz val="9"/>
        <color theme="10"/>
        <rFont val="Arial"/>
        <family val="2"/>
      </rPr>
      <t xml:space="preserve">
Evidencia
</t>
    </r>
  </si>
  <si>
    <r>
      <rPr>
        <sz val="8"/>
        <rFont val="Arial"/>
        <family val="2"/>
      </rPr>
      <t xml:space="preserve"> En abril se gestionó y apoyó la realización de 4 jornadas de adopción:
- Centro comercial Showplace, abril 5
- Centro comercial Ciudad Tunal, abril 12
- Centro comercial Gran Estación 1, abril
- Jornada de Adopción Semana Santa en la UCA 
</t>
    </r>
    <r>
      <rPr>
        <u/>
        <sz val="8"/>
        <color theme="10"/>
        <rFont val="Arial"/>
        <family val="2"/>
      </rPr>
      <t xml:space="preserve">
Evidencia. </t>
    </r>
  </si>
  <si>
    <t xml:space="preserve"> 
En mayo se gestionó y apoyó la realización de 4 jornadas de adopción:
1. Centro comercial Ronda del Rio, mayo 3.
2. Centro comercial Portal 80, mayo 17.
3. Centro comercial Parque Comercial La Colina 138, mayo 24.
4. CEFE Chapinero, 24 de mayo 
La jornada con la Secretaría Distrital de Ambiente programada el 29 de mayo fue aplazada debido al Paro Nacional  y la de Paseo San Rafael del 31 de mayo  fue cancelada por ellos.
</t>
  </si>
  <si>
    <t>En junio se gestionó y apoyó la realización de 4 jornadas de adopción: 
1. Centro Administrativo Distrital liderada por el Departamento Administrativo del Servicio Civil, junio 5.
2. Secretaría Distrital de Gobierno, junio 11.
3. Centro Comercial Outlet Factory, junio 14.
4. Secretaría Distrital de Ambiente, junio 26.
Evidencias: 
https://idpyba.sharepoint.com/:b:/s/PlandeAccinInstitucional/EXofmWLOUcFErZ5GOQY9lC0BbddNHm2cbDG7UjUAyr1HqQ?e=Z4Mkt3</t>
  </si>
  <si>
    <t xml:space="preserve">En julio se gestionó y apoyó la realización de 1 jornada de adopción: 
Ciclovía con Alcaldía de Suba
Se realizó 1 alianza con La X para la promoción de la Gran Jornada de la UCA del 19 de julio
</t>
  </si>
  <si>
    <t>Monitorear medios tradicionales y digitales.</t>
  </si>
  <si>
    <t>Documentos de monitoreo de contenidos relacionados con el Instituto</t>
  </si>
  <si>
    <r>
      <rPr>
        <sz val="8"/>
        <rFont val="Arial"/>
        <family val="2"/>
      </rPr>
      <t xml:space="preserve">En enero se monitorearon 190 notas publicadas en medios de comunicación regionales y nacionales.
</t>
    </r>
    <r>
      <rPr>
        <u/>
        <sz val="8"/>
        <color theme="10"/>
        <rFont val="Arial"/>
        <family val="2"/>
      </rPr>
      <t xml:space="preserve">
Evidencia</t>
    </r>
  </si>
  <si>
    <r>
      <rPr>
        <sz val="9"/>
        <rFont val="Arial"/>
        <family val="2"/>
      </rPr>
      <t>En febrero se monitorearon 186 notas publicadas en medios de comunicación regionales y nacionales.</t>
    </r>
    <r>
      <rPr>
        <u/>
        <sz val="9"/>
        <color theme="10"/>
        <rFont val="Arial"/>
        <family val="2"/>
      </rPr>
      <t xml:space="preserve">
Evidencia</t>
    </r>
  </si>
  <si>
    <r>
      <rPr>
        <sz val="9"/>
        <rFont val="Arial"/>
        <family val="2"/>
      </rPr>
      <t>En marzo se monitorearon 121 notas publicadas en medios de comunicación regionales y nacionales.</t>
    </r>
    <r>
      <rPr>
        <u/>
        <sz val="9"/>
        <color theme="10"/>
        <rFont val="Arial"/>
        <family val="2"/>
      </rPr>
      <t xml:space="preserve">
Evidencia</t>
    </r>
  </si>
  <si>
    <r>
      <rPr>
        <sz val="8"/>
        <rFont val="Arial"/>
        <family val="2"/>
      </rPr>
      <t> En abril se monitorearon 180 notas publicadas en medios de comunicación regionales y nacionales.</t>
    </r>
    <r>
      <rPr>
        <u/>
        <sz val="8"/>
        <color theme="10"/>
        <rFont val="Arial"/>
        <family val="2"/>
      </rPr>
      <t xml:space="preserve">
Evidencia. </t>
    </r>
  </si>
  <si>
    <t>En mayo se monitorearon 178 notas publicadas en medios de comunicación regionales y nacionales.</t>
  </si>
  <si>
    <t>En mayo se monitorearon 77 notas publicadas en medios de comunicación locales y nacionales
Evidencias: 
https://idpyba.sharepoint.com/:b:/s/PlandeAccinInstitucional/EXofmWLOUcFErZ5GOQY9lC0BbddNHm2cbDG7UjUAyr1HqQ?e=Z4Mkt3</t>
  </si>
  <si>
    <t>En julio se monitorearon 183 notas publicadas en medios de comunicación regionales y nacionales.</t>
  </si>
  <si>
    <t>Promover la interacción del Instituto con la comunidad digital en las redes sociales.</t>
  </si>
  <si>
    <t xml:space="preserve">Links de enlaces </t>
  </si>
  <si>
    <r>
      <rPr>
        <sz val="8"/>
        <rFont val="Arial"/>
        <family val="2"/>
      </rPr>
      <t>Se realizaron 266 publicaciones en las Redes Sociales del Instituto (Facebook, Instagram y X) con 93.577 interacciones, alcance de 503.989, 1154 nuevos seguidores.</t>
    </r>
    <r>
      <rPr>
        <u/>
        <sz val="8"/>
        <color theme="10"/>
        <rFont val="Arial"/>
        <family val="2"/>
      </rPr>
      <t xml:space="preserve">
Evidencia</t>
    </r>
  </si>
  <si>
    <r>
      <rPr>
        <sz val="9"/>
        <rFont val="Arial"/>
        <family val="2"/>
      </rPr>
      <t xml:space="preserve">Se realizaron 282 publicaciones en las Redes Sociales del Instituto (Facebook, Instagram y X) con 68.777 interacciones, alcance de 307.916; 2.394.248 impresiones y 1.213 nuevos seguidores.
</t>
    </r>
    <r>
      <rPr>
        <u/>
        <sz val="9"/>
        <color theme="10"/>
        <rFont val="Arial"/>
        <family val="2"/>
      </rPr>
      <t xml:space="preserve">
Evidencia</t>
    </r>
  </si>
  <si>
    <r>
      <rPr>
        <sz val="9"/>
        <rFont val="Arial"/>
        <family val="2"/>
      </rPr>
      <t xml:space="preserve">Se realizaron 321 publicaciones en las Redes Sociales del Instituto (Facebook, Instagram y X) con 73.895 interacciones, alcance de 320.925; 3.076.074 impresiones y 362.038 seguidores.
TikTok: 
Publicaciones: 39
Visualización de la publicación: 170.000
Me gusta 13.000
Tasa de crecimiento: 5429.41%
Seguidores: 10.113
</t>
    </r>
    <r>
      <rPr>
        <u/>
        <sz val="9"/>
        <color theme="10"/>
        <rFont val="Arial"/>
        <family val="2"/>
      </rPr>
      <t xml:space="preserve">
Evidencia
</t>
    </r>
  </si>
  <si>
    <r>
      <rPr>
        <sz val="8"/>
        <color rgb="FF000000"/>
        <rFont val="Arial"/>
        <family val="2"/>
      </rPr>
      <t xml:space="preserve">En abril se realizaron 415 publicaciones en las Redes Sociales del Instituto (Facebook, Instagram y X) con 135.623 interacciones; alcance de 668.364; 3.965.210 impresiones y 363.893 seguidores.
TikTok:
Publicaciones: 49
Visualización de la publicación: 401.000
Me gusta: 12.000
Seguidores: 12.329
</t>
    </r>
    <r>
      <rPr>
        <u/>
        <sz val="8"/>
        <color rgb="FF0000FF"/>
        <rFont val="Arial"/>
        <family val="2"/>
      </rPr>
      <t xml:space="preserve">
Evidencia</t>
    </r>
  </si>
  <si>
    <t xml:space="preserve">En mayo se realizaron 445 publicaciones en las Redes Sociales del Instituto (Facebook. Instagram y X) con 156.895 interacciones; alcance de 990.380; 4.273.348 impresiones y un total de 478.053 seguidores.
TikTok: 
Publicaciones: 33
Visualización de la publicación: 97.000 
Me gusta 3.913 
Seguidores: 12.759 </t>
  </si>
  <si>
    <t>Se realizaron 348 publicaciones en las Redes Sociales del Instituto (Facebook, Instagram y X) con 73.673 interacciones. Alcance de 499.589; 3.023.339  impresiones y un total de 479.122 seguidores.
TikTok: 29
Publicaciones: 
Visualización de la publicación:  70.000 
Me gusta 1966
Tasa de crecimiento: 
Seguidores: 13026 
Evidencias: 
https://idpyba.sharepoint.com/:b:/s/PlandeAccinInstitucional/EXofmWLOUcFErZ5GOQY9lC0BbddNHm2cbDG7UjUAyr1HqQ?e=Z4Mkt3</t>
  </si>
  <si>
    <t>Se realizaron xxx publicaciones en las Redes Sociales del Instituto (Facebook. Instagram y X) con xxxx interacciones. alcance de xxx; xxx  impresiones y un total de xxx  seguidores.
TikTok:
Publicaciones: 27
Visualización de la publicación:  70 K 
Me gusta 2537
Seguidores: 13459</t>
  </si>
  <si>
    <t>Avanzar en la implementación en el modelo de seguridad y privacidad de la información</t>
  </si>
  <si>
    <t>Informe  de implemnetación del modelo de seguridad y privacidad de la información</t>
  </si>
  <si>
    <r>
      <rPr>
        <sz val="8"/>
        <rFont val="Arial"/>
        <family val="2"/>
      </rPr>
      <t>Se está trabajando en el "PROTOCOLO PARA GESTIÓN DE INFORMACIÓN SENSIBLE"  para establecer los principios generales, directrices y reglas necesarias para salvaguardar la confidencialidad de la información valorada como sensible o reservada en el INSTITUTO DE BINIESTAR Y PROTECCIÓN ANIMAL (en adelante -IDPYBA), las cuales deben ser aplicadas por los responsables y encargados de realizar el tratamiento de datos personales, respecto de todas las bases de datos tanto físicas como digitales, que contengan datos personales y que sean objeto de tratamiento por parte del de la entidad, en el ejercicio de su actividad y en general en el desarrollo de las actividades que le son propias, todo ello con el fin de velar por el cumplimiento de la política de Tratamiento de datos personales adoptada por el IDPYBA y demás normatividad aplicable. Por otra parte, Se realizó la proyección del formato "Manual de Políticas de Seguridad y privacidad de la información - (SOA -declaración de aplicabilidad)" en coordinación @Jose Alfonso Pérez Contreras, el cual se está articulando con los riesgos de seguridad y privacidad de la información consolidados de la entidad, que se está validando con las áreas y teniendo en cuenta las observaciones y recomendaciones realizadas por planeación en la anterior mesa de trabajo.</t>
    </r>
    <r>
      <rPr>
        <u/>
        <sz val="8"/>
        <color theme="10"/>
        <rFont val="Arial"/>
        <family val="2"/>
      </rPr>
      <t xml:space="preserve">
Evidencia                               </t>
    </r>
  </si>
  <si>
    <r>
      <rPr>
        <sz val="9"/>
        <rFont val="Arial"/>
        <family val="2"/>
      </rPr>
      <t xml:space="preserve">Se está actualizando el manual de políticas de seguridad y privacidad de la información, conforme observaciones presentadas al procedimiento de gestión de cuentas de usuarios y está realizando el análisis para la construcción del Plan Estratégico de Seguridad de la Información - PESI y generando el Protocolo gestión de información Sensible, documentos que poyan en la fase de planeación del modelo de seguridad y privacidad de la información
</t>
    </r>
    <r>
      <rPr>
        <u/>
        <sz val="9"/>
        <color theme="10"/>
        <rFont val="Arial"/>
        <family val="2"/>
      </rPr>
      <t xml:space="preserve">
Evidencia</t>
    </r>
  </si>
  <si>
    <r>
      <rPr>
        <sz val="9"/>
        <rFont val="Arial"/>
        <family val="2"/>
      </rPr>
      <t>Se esta realizando actualización de las políticas especificas de seguridad y privacidad de la información, alineándolo con la norma ISO IEC 27001:2022 y acciones de mejora del plan de mejoramiento. Por otra parte, se esta trabajando en el formulario para el consentimiento informado para aceptación de las políticas de seguridad y actualización de la autorización para tratamiento de datos personales.</t>
    </r>
    <r>
      <rPr>
        <u/>
        <sz val="9"/>
        <color theme="10"/>
        <rFont val="Arial"/>
        <family val="2"/>
      </rPr>
      <t xml:space="preserve">
Evidencia</t>
    </r>
  </si>
  <si>
    <r>
      <rPr>
        <sz val="8"/>
        <rFont val="Arial"/>
        <family val="2"/>
      </rPr>
      <t> Se esta dando continuidad a la actualización de las políticas especificas de seguridad y privacidad de la información. alineándolo con la norma ISO IEC 27001:2022 y acciones de mejora del plan de mejoramiento.                                                                   Elaboración del Plan Estratégico de Seguridad de la Información - PESI.                                                                                               Se esta realizando el diligencimiento del analisis de impacto del negocio (BIA).</t>
    </r>
    <r>
      <rPr>
        <u/>
        <sz val="8"/>
        <color theme="10"/>
        <rFont val="Arial"/>
        <family val="2"/>
      </rPr>
      <t xml:space="preserve">
Evidencia.</t>
    </r>
  </si>
  <si>
    <t>Para este periodo se esta dando continuidad con:
_la actualización de las políticas especificas de seguridad y privacidad de la información. alineándolo con la norma ISO IEC 27001:2022 y acciones de mejora del plan de mejoramiento.                                                                   
_Elaboración del Plan Estratégico de Seguridad de la Información - PESI.                                                                                              
 _Se esta realizando el diligencimiento del analisis de impacto del negocio (BIA).
_Elaboración primera versión de protocolo de gestión de información sensible.
_Elaboración primera versión procedimiento de gestión de bases de datos
_Actualización a versión 2 del procedimiento de clasificación y etoiquetado de la información, formato, creación instructivo de diligenciamiento  y guía para etiquetado.</t>
  </si>
  <si>
    <t>Se esta trabajando en las modificaciones del procedimiento de gestión de accesos e identidades conforme observaciones realizadas por la oficina asesora de planeación.
Se esta elaborando la primera versión de la Guía de seguimiento y monitoreo de copias de respaldo y formato de Monitoreo copias de seguridad.
Igualmente se esta actualizando el manual de políticas de Seguridad de la Información conforme actualización del MPSI realizada por el MINTIC.
Evidencias: 
https://idpyba.sharepoint.com/:f:/s/PlandeAccinInstitucional/EhZSRLqN1KFOmHjDDQrFsmkBF3--PiQul4hhs6fcw09i4A?e=gVbCa4</t>
  </si>
  <si>
    <t> Con respecto a la gestión de seguridad y privacidad de la Información se está trabajando en 4 frentes:
* Actualización de la documentación
* Identificación y actualización deActivos de Información
* Identificación y valoración de riesgos.
* Lineamientos de Datos Personales.
De igual forma se han realizado socializaciones con respecto a los temas de seguridad.</t>
  </si>
  <si>
    <t>Fortalecer 100% la implementación de la estrategia de los procesos tecnológicos para el desarrollo institucional</t>
  </si>
  <si>
    <t>Actividades ejecutadas del Plan de seguimiento/Actividades programadas en el plan de seguimiento</t>
  </si>
  <si>
    <t>Actualizar la sede electrónica</t>
  </si>
  <si>
    <t>Correos de  solicitud de actualización de la sede electrónica.
Informe de actualización de la sede electrónica.
Links de actualización</t>
  </si>
  <si>
    <r>
      <rPr>
        <sz val="8"/>
        <rFont val="Arial"/>
        <family val="2"/>
      </rPr>
      <t>Se realizan actualizaciones según los correos solicitados a traves de la mesa de ayuda del IDPYBA</t>
    </r>
    <r>
      <rPr>
        <u/>
        <sz val="8"/>
        <color theme="10"/>
        <rFont val="Arial"/>
        <family val="2"/>
      </rPr>
      <t xml:space="preserve">
Evidencia</t>
    </r>
  </si>
  <si>
    <r>
      <rPr>
        <sz val="9"/>
        <rFont val="Arial"/>
        <family val="2"/>
      </rPr>
      <t xml:space="preserve">Actualizaciones realizadas durante el mes de febrero de 2025:
Te Ayudamos / Televet
Sección de Enlaces de Interés
Transparencia / 4.4. Proyectos de Inversión / 2024 / Hoja de Vida del Indicador Proyecto 7933 – 2024: Julio, Agosto, Septiembre, Octubre, Noviembre y
Diciembre
Transparencia / 4.4. Proyectos de Inversión / 2024 / Plan de Acción Proyecto 7933 y Hoja de Vida del Indicador Proyecto 7933 - 2024: Julio, Agosto,
Septiembre, Octubre, Noviembre y Diciembre
Transparencia / 1.12.2. Comunicados por aviso / 2024BAER0017595, 2024BAER0017793, 2025BAER0000003, 2025BAER0000020, 2025BAER0000021,
2025BAER0000025, 2025BAER0000029, 2025BAER0000123, 2025BAER0000125, 2025BAER0000131, 2025BAER0000136, 2025BAER0000140,
2025BAER0000141, 2025BAER0000142, 2025BAER0000158, 2025BAER0000164, 2025BAER0000173, 2025BAER0000177, 2025BAER0000189 y
2025BAER0000204
Transparencia / 1.12.2. Comunicados por aviso / 2025BAER0000241
Transparencia / 1.12.2. Comunicados por aviso / 2025BAER0000231, 2025BAER0000256, 2025BAER0000258, 2025BAER0000259, 2025BAER0000261,
2025BAER0000275, 2025BAER0000284 y 2025BAER0000357
Transparencia / 1.12.2. Comunicados por aviso / 2025BAER0000281, 2025BAER0000288, 2025BAER0000406, 2025BAER0000407 y 2025BAER0000471
Transparencia / 1.12.2. Comunicados por aviso / 2025BAER0000438, 2025BAER0000441, 2025BAER0000473, 2025BAER0000475, 2025BAER0000478,
2025BAER0000480, 2025BAER0000481, 2025BAER0000486, 2025BAER0000487 y 2025BAER0000499
Transparencia / 4.8.2. Otros informes y/o consultas a bases de datos o sistemas de información / 2025 / Informe de Ley Austeridad del Gasto III 
Trimestre 2024
Transparencia / 4.4. Proyectos de Inversión / 2024 / Hoja de Vida del Indicador Proyecto 7951 - 2024: Julio, Agosto, Septiembre, Octubre, Noviembre y
Diciembre
Transparencia / 4.4. Proyectos de Inversión / 2024 / Plan de Acción Proyecto 7951: Julio, Agosto, Septiembre, Octubre, Noviembre y Diciembre
Transparencia / 2.1.3. Normativa aplicable / Resolución 031 de 2025
Transparencia / 4.2. Ejecución presupuestal
Información de la Entidad / Estructura Orgánica - Organigrama
Nosotros - Nuestro Equipo Directivo
Transparencia / 4.4 Proyectos de Inversión / 2024 / Programas y Proyectos Plan de Desarrollo en pestañas:
- Programas y Proyectos Plan de Desarrollo – 7930 – 7933 - 7936 y 7951
Transparencia / 1.12.2. Comunicados por aviso / 2025BAER0000527, 2025BAER0000528, 2025BAER0000540, 2025BAER0000571 y 2025BAER0000575
Transparencia / 1.12.2. Comunicados por aviso / 2024BAER0017525, 2024BAER0017676, 2025BAER0000687, 2025BAER0000689 y 2025BAER0000691
Transparencia / 1.12.2. Comunicados por aviso / 2024BAER0017526
Transparencia / 1.12.2. Comunicados por aviso / 2025BAER0000832, 2025BAER0001421 y 2025BAER0001435
Transparencia / 1.12.2. Comunicados por aviso / 2025BAER0000842, 2025BAER0000855, 2025BAER0000856, 2025BAER0000858, 2025BAER0000859,
2025BAER0000863, 2025BAER0000865, 2025BAER0000888, 2025BAER0000889, 2025BAER0000891, 2025BAER0000892, 2025BAER0000917 y
2025BAER0000923
Transparencia / 1.12.2. Comunicados por aviso / 2025BAER0000894, 2025BAER0000895, 2025BAER0000925 y 2025BAER0000926
Transparencia / 1.12.2. Comunicados por aviso / 2025BAER0001735 y  2025BAER0001814
Transparencia / 4.8.2. Otros informes y/o consultas a bases de datos o sistemas de información / 2025 / Informe final de la auditoría realizada al
proceso de urgencias veterinarias y protocolo de eutanasia enfocado en un canino
Transparencia / 4.6.1. Estados Financieros: Estado de Cambios en el Patrimonio 2024, Estado de Situación Financiera Diciembre 2024 y Estado de
Resultados Diciembre 2024
de Transparencia / 4.6.2. Indicadores Financieros: Indicadores Financieros Cuarto Trimestre 2024 e Indicadores Financieros Tercer Trimestre 2024
Observatorio / Investigaciones / 2024 / Zonas Urbanas de Bienestar Animal
Transparencia / 1.12.2. Comunicados por aviso / 2025BAER0000798, 2025BAER0001079, 2025BAER0001105 y 2025BAER0001106
Transparencia / 4.7.6. Balance Social 2024
Transparencia / 4.3.1.a. Integración de los Planes Institucionales y Estratégicos al Plan de Acción de Conformidad con el Decreto 612 de 2018 / 2025: 
Plan de Contingencia Institucional Sede Administrativa (PDF) y Plan de Contingencia Institucional Sede Unidad de Cuidado Animal - UCA (PDF)
Transparencia / 4.3.1.a. Integración de los Planes Institucionales y Estratégicos al Plan de Acción de Conformidad con el Decreto 612 de 2018 / 2024:
Plan de Incentivos Institucionales - 2024 versión 1 (PDF) y Fe de Erratas - Plan de Bienestar Social e Incentivos 2024 (PDF)
Transparencia / 1.12.2. Comunicados por aviso / 2025BAER0001144 y 2025BAER0001145
</t>
    </r>
    <r>
      <rPr>
        <u/>
        <sz val="9"/>
        <color theme="10"/>
        <rFont val="Arial"/>
        <family val="2"/>
      </rPr>
      <t xml:space="preserve">
Evidencia
</t>
    </r>
  </si>
  <si>
    <r>
      <rPr>
        <sz val="9"/>
        <rFont val="Arial"/>
        <family val="2"/>
      </rPr>
      <t>Se realizó entrega de respuesta de las actividades de gestión, mantenimiento y actualización de la información de la sede electrónica institucional de acuerdo con los requerimientos solicitados en el mes de marzo de 2025 Marzo 2025</t>
    </r>
    <r>
      <rPr>
        <u/>
        <sz val="9"/>
        <color theme="10"/>
        <rFont val="Arial"/>
        <family val="2"/>
      </rPr>
      <t xml:space="preserve">
Evidencia. </t>
    </r>
  </si>
  <si>
    <r>
      <rPr>
        <sz val="8"/>
        <rFont val="Arial"/>
        <family val="2"/>
      </rPr>
      <t xml:space="preserve"> Correos de  solicitud de actualización de la sede electrónica
Informe de actualización de la sede electrónica
Links de actualización
</t>
    </r>
    <r>
      <rPr>
        <u/>
        <sz val="8"/>
        <color theme="10"/>
        <rFont val="Arial"/>
        <family val="2"/>
      </rPr>
      <t xml:space="preserve">
Evidencia</t>
    </r>
  </si>
  <si>
    <t>Se realizó entrega de respuesta de las actividades de gestión, mantenimiento y actualización de la información de la sede electrónica institucional de acuerdo con los requerimientos solicitados en el mes de mayo de 2025.
Se realizó diseño, maquetación, configuración y publicación para muestra de la información en sección footer, de acuerdo a los solicitado y la información recibida.
Se realizó estructuración y publicación para muestra de la información para la sección de 4.4. Proyectos de Inversión / Vigencia 2025 - Proyectos de Inversión, para muestra de los contenidos de las categorías por vigencias .</t>
  </si>
  <si>
    <t>Se realizaron publicaciones en la sede electronica de las diferentes áreas segun solicitudes por correo
Evidencias: 
https://idpyba.sharepoint.com/:f:/s/PlandeAccinInstitucional/Evsxs5UR8zFKi-ctvZB712gBx0bF55XJFbE8u7z9IslLyg?e=flM9L9</t>
  </si>
  <si>
    <t>Durante el mes de julio se realizó la atención de las solicitudes relacionadas con la gestión, mantenimiento y actualización de la información de la sede electrónica institucional, lo cual se puede evidenciar en el informe de acciones realizadas.</t>
  </si>
  <si>
    <t>Seguimiento y/o actualización de los procedimientos y formatos del proceso de gestión tecnológica</t>
  </si>
  <si>
    <t xml:space="preserve">Documento seguimiento y/o actualización de los procedimientos </t>
  </si>
  <si>
    <r>
      <rPr>
        <sz val="8"/>
        <color rgb="FF000000"/>
        <rFont val="Arial"/>
        <family val="2"/>
      </rPr>
      <t xml:space="preserve">En coordinación con la ingeniera @Monica Lizeth Garzón Ramírez se actualizó borrador del procedimiento "PROCEDIMIENTO GESTIÓN DE CUENTAS DE USUARIOS " conforme a observaciones y recomendaciones realizadas en mesas de trabajo , igualmente se proyectaron formularios para "FORMULARIO DE SOLICITUD DE GESTIÓN DE CUENTASDE USUARIOS " el cual se diligencia al realizar el requerimiento a realizar por la mesa de servicios y cuando se van a entregar los usuarios creados el usuario debe diligenciar el "FORMULARIO ACEPTACIÓN LINEAMIENTOS MSPI YCONSENTIMIENTO TRATAMIENTO DATOS PERSONALES", en el cual se realiza al aviso y divulgación de las políticas de seguridad y privacidad de la información , el consentimiento expreso para tratamiento de datos personales por parte de la entidad, esto con el fin de realizar una adecuada gestión de la información del usuario dando a conocer los derechos y deberes establecidos para el usos de las credenciales de los diversos recursos tecnológicos al interior de la entidad. Para poder tener una versión final por parte del área y poder dar continuidad con el área de planeación.
</t>
    </r>
    <r>
      <rPr>
        <u/>
        <sz val="8"/>
        <color rgb="FF0000FF"/>
        <rFont val="Arial"/>
        <family val="2"/>
      </rPr>
      <t xml:space="preserve">
Evidencia</t>
    </r>
  </si>
  <si>
    <r>
      <rPr>
        <sz val="9"/>
        <rFont val="Arial"/>
        <family val="2"/>
      </rPr>
      <t xml:space="preserve">Se esta modificando procedimiento de gestión de cuentas de usuario versión 2, al cual se están aplicando correcciones a observaciones presentadas por la profesional de gobierno digital.
Igualmente, se esta generando el  Protocolo gestión de información Sensible, documentos que poyan en la fase de planeación del modelo de seguridad y privacidad de la información
</t>
    </r>
    <r>
      <rPr>
        <u/>
        <sz val="9"/>
        <color theme="10"/>
        <rFont val="Arial"/>
        <family val="2"/>
      </rPr>
      <t xml:space="preserve">
Evidencia</t>
    </r>
  </si>
  <si>
    <r>
      <rPr>
        <sz val="9"/>
        <rFont val="Arial"/>
        <family val="2"/>
      </rPr>
      <t xml:space="preserve">Durante el mes de marzo se realizaron avances en el procedimiento de arquitectura de software en una versión 1.0.
* Se esta realizando modificación del protocolo de gestión de información sensible el cual se esta alineando con observaciones del plan de mejoramiento de gestión tecnológica.
Igualmente, se esta actualizando el procedimiento de gestión de cuentas de usuario, de acuerdo a observaciones presentadas desde el apoyo de Gobierno Digital y esta alineando con observaciones del plan de mejoramiento de gestión tecnológica.
</t>
    </r>
    <r>
      <rPr>
        <u/>
        <sz val="9"/>
        <color theme="10"/>
        <rFont val="Arial"/>
        <family val="2"/>
      </rPr>
      <t xml:space="preserve">
Evidencia</t>
    </r>
  </si>
  <si>
    <r>
      <rPr>
        <sz val="8"/>
        <rFont val="Arial"/>
        <family val="2"/>
      </rPr>
      <t xml:space="preserve"> * Durante el mes de abril se realizaron avances en relación a la actualización del procedimiento que anteriormente tenia el nombre de Cuentas de Usuario por Gestión de Accesos e Identidad Versión 2.0.       </t>
    </r>
    <r>
      <rPr>
        <u/>
        <sz val="8"/>
        <color theme="10"/>
        <rFont val="Arial"/>
        <family val="2"/>
      </rPr>
      <t xml:space="preserve">
Evidencia.         </t>
    </r>
  </si>
  <si>
    <t>Durante el mes Mayo se realizo:
_el docucmento de Procedimiento de copias de respaldo en la versión N° 1, se encuentra en revisión por parte del grupo de tecnología.
_Elaboración primera versión de protocolo de gestión de información sensible.
_Elaboración primera versión procedimiento de gestión de bases de datos
_Actualización a versión 2 del procedimiento de clasificación y etoiquetado de la información, formato, creación instructivo de diligenciamiento  y guía para etiquetado.
_Se elaborando el fortmato de autorizaciónde datos personales para contratistas en coordinación con gestión contraxctual</t>
  </si>
  <si>
    <t>En coordinación con la ingeniera @Monica Lizeth Garzón Ramírez se esta realizando modifcación del "PROCEDIMIENTO GESTIÓN DE CUENTA E IDENTIDADES" conforme a observaciones y recomendaciones realizadas por parte de la Oficina Asesora de Planeación.
Evidencias: https://idpyba.sharepoint.com/:f:/s/PlandeAccinInstitucional/Eh0XfgE4cp9PsxXBeQRyyNwBhxqEEbB4DebEB3m3kU5-jg?e=UqCTKf</t>
  </si>
  <si>
    <t>Se realizó la documentación y actualización de 13 documentos con el fin de fortalecer el proceso de gestión tecnológica del IDPYBA, los cuales se relacionan a continuación:
Política de Gestión Estrategia de TI (nuevo)
Manual de Gobierno de TI  (nuevo)
Formato Catálogo de Servicios de TI (nuevo)
Formato Catálogo de Sistemas de Información (nuevo)
Formato Catálogo de Infraestructura (nuevo)
Procedimiento de Gestión de Activos de Información (actualización)
Guía de Clasificación y Etiquetado (nuevo)
Guía de Cifrado de Información (nuevo)
Instructivo para la identificación y actualización de activos de información (nuevo)
Formato Inventario de Activos de Información (actualización)
Procedimiento de Copias de Respaldo (nuevo)
Formato de Plan de Copias de Respaldo (nuevo)
Procedimiento Gestión de Accesos (actualización)
Estos documentos estab en revisión de la Subdirección de Gestión Corporativa para tramitarlos antes la Oficina Asesora de Planeación.</t>
  </si>
  <si>
    <t xml:space="preserve">Realizar 1 documento de actualización del diagnóstico de cargas laborales y estructuración organizacional que incluya propuesta de viabilidad en la implementación. </t>
  </si>
  <si>
    <t xml:space="preserve">Elaborar documento de actualización del diagnóstico de cargas laborales y estructuración organizacional que incluya propuesta de viabilidad en la implementación. </t>
  </si>
  <si>
    <r>
      <rPr>
        <sz val="8"/>
        <color rgb="FF000000"/>
        <rFont val="Arial"/>
        <family val="2"/>
      </rPr>
      <t xml:space="preserve">Se obtuvo cotización por parte de la ESAP por un valor de $158.481.000 , la cual comprende dos fases, la primera es el diagnóstico pr valor de $52.827.000 y la segunda fase llamada Arquitectura Institucional por valor de $105.654.000, con una duración de ejecución de tres (3) meses
</t>
    </r>
    <r>
      <rPr>
        <u/>
        <sz val="8"/>
        <color rgb="FF0000FF"/>
        <rFont val="Arial"/>
        <family val="2"/>
      </rPr>
      <t xml:space="preserve">
Evidencia</t>
    </r>
  </si>
  <si>
    <r>
      <rPr>
        <sz val="9"/>
        <color rgb="FF000000"/>
        <rFont val="Arial"/>
        <family val="2"/>
      </rPr>
      <t xml:space="preserve">Durante el mes de Febrero, se lleva a cabo la mesa técnica con el Gerente del Proyecto de la Escuela Superior de Administración Pública, el ingeniero Jhonatan Martínez y por parte del IDPYBA hacen presencia la Directora (e) Laura Idrovo, el Subdirector Corporativo, Hans Niño, la asesora de dirección, Clemencia Angulo y la contratista Adriana Huérfano, en donde se revisa la cotización que previamente fué remitida por la ESAP, sus componentes y el tiempo de duración, Así mismo, se solicita sea incluida en el proyecto la administración de la Casa Ecológica junto con la necesidad de cargos y costos. Se define sea unificada la ejecución y no se dividan en fases como se proyectó inicialmente.
</t>
    </r>
    <r>
      <rPr>
        <u/>
        <sz val="9"/>
        <color rgb="FF0000FF"/>
        <rFont val="Arial"/>
        <family val="2"/>
      </rPr>
      <t xml:space="preserve">
Evidencia</t>
    </r>
  </si>
  <si>
    <r>
      <rPr>
        <sz val="9"/>
        <color rgb="FF000000"/>
        <rFont val="Arial"/>
        <family val="2"/>
      </rPr>
      <t xml:space="preserve">Durante el mes de Marzo, se adelanta el envío de información a la Escuela Superior de Administración Pública respecto a la Casa Ecológica para incluir el análisis de cargos, documentos tales como el contrato SDA-20221996 junto con sus anexos. Adicional, se recibe invitación del DASCD para asisitir a una reunión donde se trataran temas relacionados con el Cambio en el Manual de Funciones, la ⁠⁠Dignificación de las Prácticas Laborales y la ⁠⁠Reorganización Organizacional, en dicha reunión se informan los nuevos lineamientos por parte del Distrito frente a las contrataciones para los estudios técnicos de rediseños institucionales, razón por la cual se espera concertar reunión con Secretaría General para evaluar la viabilidad del proyecto a fin de poder avanzar en la contratación.
</t>
    </r>
    <r>
      <rPr>
        <u/>
        <sz val="9"/>
        <color rgb="FF0000FF"/>
        <rFont val="Arial"/>
        <family val="2"/>
      </rPr>
      <t xml:space="preserve">
Evidencia</t>
    </r>
  </si>
  <si>
    <r>
      <rPr>
        <sz val="8"/>
        <color rgb="FF000000"/>
        <rFont val="Arial"/>
        <family val="2"/>
      </rPr>
      <t xml:space="preserve"> La ejecución del proceso ha experimentado un retraso debido a que el Instituto se encuentra a la espera de los lineamientos oficiales de la Secretaría General  y el DASCD para avanzar en la contratación del Rediseño Institucional. Según lo informado en reuniones previas, el Distrito tiene la intención de llevar a cabo un rediseño institucional a nivel global, con el objetivo de optimizar recursos y evitar gastos duplicados por parte de las diferentes entidades. Esta coordinación es fundamental para garantizar que el proceso se realice de manera alineada y eficiente.
</t>
    </r>
    <r>
      <rPr>
        <u/>
        <sz val="8"/>
        <color rgb="FF0000FF"/>
        <rFont val="Arial"/>
        <family val="2"/>
      </rPr>
      <t xml:space="preserve">
Evidecia</t>
    </r>
  </si>
  <si>
    <t>Durante el mes de mayo se avanzó en la gestión interinstitucional requerida para el desarrollo del diagnóstico de cargas laborales y estructuración organizacional. En ese sentido, se remitieron solicitudes formales a la Subdirección Técnica de Desarrollo Organizacional y Empleo Público del DASCD y a la Subsecretaría Distrital de Fortalecimiento Institucional de la Secretaría General, con el fin de obtener los lineamientos distritales necesarios para dar viabilidad al proceso de rediseño institucional.
Este avance se enmarca en el contexto previamente informado, en el cual el Instituto debe esperar orientaciones unificadas por parte del Distrito, a fin de asegurar que el rediseño se realice de forma articulada y eficiente, evitando duplicidad de esfuerzos y recursos.
Adicionalmente, en el marco de la mesa de seguimiento sindical realizada los días 21 y 27 de mayo, se acordó que en el mes de junio se elevará consulta formal al DASCD con el objetivo de priorizar la creación del cargo de Contador, respaldada por una justificación técnica derivada del estudio de cargas de trabajo.</t>
  </si>
  <si>
    <t>Durante el mes de junio se adelantaron acciones clave orientadas a la actualización del diagnóstico de cargas laborales y la estructuración organizacional del Instituto. En primer lugar, se remitió comunicación oficial a la Subsecretaría Distrital de Fortalecimiento Institucional de la Secretaría General de la Alcaldía Mayor de Bogotá D.C., con el fin de solicitar claridad respecto a los lineamientos aplicables para la vigencia 2025 en relación con la contratación de procesos de rediseño institucional.
De manera complementaria, se envió solicitud a la Subdirección Técnica de Desarrollo Organizacional y Empleo Público del Departamento Administrativo del Servicio Civil Distrital – DASCD, solicitando acompañamiento técnico para la creación del cargo de contador en la planta de personal del Instituto Distrital de Protección y Bienestar Animal – IDPYBA.
Adicionalmente, como parte de la preparación para el proceso de modificación del Manual Específico de Funciones y Competencias Laborales, se llevaron a cabo mesas de trabajo con las diferentes dependencias del Instituto. Estas sesiones permitieron identificar, desde la perspectiva de las necesidades del servicio, propuestas de ampliación de los Núcleos Básicos del Conocimiento (NBC) y/o disciplinas asociadas a las fichas de empleo que actualmente conforman la planta de personal.
Evidencias: 
https://idpyba.sharepoint.com/:f:/s/PlandeAccinInstitucional/Elqv47BrxM9Eh30--n2SApEBEghBSXFoOKaFKA-icxDb0Q?e=adP9in</t>
  </si>
  <si>
    <t>Durante julio se avanzó en la actualización del diagnóstico de cargas laborales y la estructuración organizacional. En este marco, se desarrolló el ejercicio de identificación de los núcleos básicos de conocimiento de las fichas del Manual Específico de Funciones, con la participación activa de los delegados designados por los directivos de cada área, en su mayoría funcionarios de planta. Este insumo es fundamental para el análisis de pertinencia y ajuste de la planta de personal.
Dado que no se ha recibido respuesta del Departamento Administrativo del Servicio Civil Distrital (DASCD) ni de la Secretaría General frente a los nuevos lineamientos distritales de rediseño institucional y el acompañamiento técnico solicitado para la creación del cargo de Contador, el equipo de Talento Humano del IDPYBA asumió la elaboración del proyecto de modificación de la ficha de este cargo. Una vez finalizado, será la Comisión Nacional del Servicio Civil (CNSC) quien determine la siguiente etapa del proceso.
Se tiene previsto que el proyecto de modificación de la ficha del cargo de Contador esté finalizado el 14 de agosto y que, al 31 de diciembre, se cuente con el estudio de cargas laborales del Instituto, programando para ello las gestiones jurídicas, administrativas y presupuestales necesarias que permitan garantizar el cumplimiento de este objetivo institucional.
Retrasos:
La tardía respuesta del Departamento Administrativo del Servicio Civil - DASCD - puede generar barreras para el oportuno cumplimiento de la tarea.</t>
  </si>
  <si>
    <t>Realizar 100% de las intervenciones en los procesos jurídicos, contractuales y disciplinarios de la entidad</t>
  </si>
  <si>
    <t>Dar cumplimiento a la totalidad de los requerimientos internos  y externos en materia de defensa y representación judicial, gestión y tramite de asuntos normativos, denuncias y tramite en el ámbito penal así como la orientación jurídica a la ciudadanía en asuntos de derecho penal.</t>
  </si>
  <si>
    <t>Matriz de consolidación de tareas</t>
  </si>
  <si>
    <r>
      <rPr>
        <sz val="8"/>
        <rFont val="Arial"/>
        <family val="2"/>
      </rPr>
      <t xml:space="preserve">La oficina jurídica dio tramite a todos los requerimientos recibidos, desarrollando dentro de ellos: 
</t>
    </r>
    <r>
      <rPr>
        <u/>
        <sz val="8"/>
        <color theme="10"/>
        <rFont val="Arial"/>
        <family val="2"/>
      </rPr>
      <t xml:space="preserve">
Evidencia</t>
    </r>
  </si>
  <si>
    <r>
      <rPr>
        <sz val="9"/>
        <rFont val="Arial"/>
        <family val="2"/>
      </rPr>
      <t xml:space="preserve">Se realizó la revisión jurídica y de control de legalidad a 04 actos administrativos. Se realizó análisis y proyección de comentarios a 07 Proyectos de Acuerdo y 1 proposición. Se realizó Intervención ante la Corte Constitucional en el marco de la Acción pública de inconstitucionalidad contra la "Ley 576 de 2000, art. 9 y parágrafo y art. 12, se dio respuesta a 3 peticiones y 1 concepto de viabilidad de eutanasia. Acompañamiento a 100 diligencias judiciales y se elaboraron 16 oficios de excusa dirigidos a los Juzgados y/o autoridades competentes. Se elaboró (1) informe de procesos judiciales, tutelas y demás actuaciones judiciales actualizado al mes de febrero de 2025, se contestaron (3) acciones de tutela, se profirió (1) fallo de tutela favorable a la entidad, se asistió a diligencia de Inspección Judicial fijada por el Juzgado 55 Administrativo del Circuito Judicial de Bogotá D.C dentro de la Acción Popular No 2017-0016, se realizaron (2) capacitaciones de la PPDA sobre los ejes temáticos de contrato realidad y estabilidad reforzada, se dio respuesta a una petición, se efectuó seguimiento semanal a los procesos judiciales en la página de la rama y se actualizó lo correspondiente en el SIPROJ. Se llevó a cabo (4) jornadas del ‘’Ciclo de formación Ético-Jurídica para la protección, defensa y bienestar animal’’, liderado por el CAJPYBA, dirigido a estudiantes y docentes de Consultorios Jurídicos y Centros de Conciliación del país, donde participaron alrededor de 194 estudiantes y docentes en total en los 4 días, provenientes de 26 Instituciones de Educación superior del país. Se realizó acompañamiento a 1 operativo en Kennedy, donde se efectuó la aprehensión de 5 aves de corral, 4 caninos domésticos y 1 felino doméstico. Se asistió a 3 audiencias, se presentaron (4) denuncias por posible maltrato animal, amparando 4 animales caninos domésticos, y se remitió por competencia 1 denuncia a la fiscalía. Se recibieron 63 solicitudes de orientación jurídica por parte de la ciudadanía, de las cuales el 49% asistieron al espacio agendado y recibieron las herramientas jurídicas para tramitar su conflicto, así mismo se remitieron 6 oficios y memorandos. Las ppales localidades solicitantes fueron Suba 21%, Bosa 19%, Usaquén 10.5%, Santa fe 10.5% y Ciudad Bolívar 5% asistieron al espacio agendado. Se cuenta con 1 convenio con la UCC y la vinculación de 5 estudiantes y 1 docente en el marco del convenio con el CAJ. Desde el equipo de segundas instancias de realizó la proyección de un auto y 1 resolución que decide el recurso de apelación. Se remitieron 21 oficios a la DIAN para consulta de direcciones físicas y electrónicas de los deudores, para continuar con proceso de notificación de mandamientos de pago. Se realizo respuesta a (2) peticiones a la OCDI con relación al proceso y procedimiento disciplinario. </t>
    </r>
    <r>
      <rPr>
        <u/>
        <sz val="9"/>
        <color theme="10"/>
        <rFont val="Arial"/>
        <family val="2"/>
      </rPr>
      <t xml:space="preserve">
Evidencia</t>
    </r>
  </si>
  <si>
    <r>
      <rPr>
        <sz val="9"/>
        <rFont val="Arial"/>
        <family val="2"/>
      </rPr>
      <t>Se realizó la revisión jurídica y de control de legalidad a 05 actos administrativos. Se realizó análisis y proyección de comentarios a: (4) Proyectos de Acuerdo (PA 178 de 2025, 260 de 2025, 188 de 2025 y 198 de 2025), (1) proyecto de ley PL 005 de 2025 con intervención en audiencia pública y (1) proyecto de Decreto relacionado con la explotación económica de animales en espacio público. Se realizo la revisión y observación de (1) procedimiento relacionado con la expedición de actos administrativos, se proyectaron 5 oficios externos de temas varios e inisiativas de la OJ y se realizó (1) Intervención en defensa jurídica de la Ley No. 2385 de 2024 “No más Olé” ante la Corte Constitucional. Se elaboró (1) informe de procesos judiciales, tutelas y demás actuaciones judiciales actualizado al mes de marzo de 2025, se contestaron (3) acciones de tutela, se recibieron (3) fallo de tutela favorable a la entidad, se radicó memorial dentro del proceso de Nulidad y Restablecimiento del Derecho No 2024-00170, con la información requerida por el Juez, se solicito al area de sistemas la publicación en la pagina web la actualización de la PPDA, se dio respuesta (5) peticiones internas y externas relacionadas con: cumplimiento de la Acción Popular 2009-00257 Barrio María Paz, cumplimiento del fallo proferido dentro de la acción popular No 2017-00162 y diligenciamiento de la matriz y evidencias de FURAG. Se realizaron las gestiones de seguimiento y actualización correspondientes en SIPROJ y la Ramana Judicial.  Se realizó el acompañamiento a (84) diligencias judiciales y se envió (4) oficios de excusa en el mes de marzo. Se llevó a cabo (3) jornadas de capacitaciones externas dirigidas a: (1) comunidad de la JAL de Engativa,  (3) con las escuadras de la Estación de Policía de San Cristóbal, donde participaron más de 60 personas. Se realizó acompañamiento a 7  operativos en: 1) Barrio El Nuevo Portal (Bosa), donde 6 caninos domesticos fueron aprehendidos; 2) Ospina Pérez Sur (Puente Aranda); 3) Las Margaritas (Kennedy), donde 1 canino domestico fue aprehendido y entregado en custodia de la comunidad; 4) Ospina Pérez Sur (Puente Aranda); 5) Villa Anny I (Bosa), donde 1 felino domestico fue aprehendido; 6) Tibabuyes (Suba), donde 1 bovino fue aprehendido y eutanasiado humanitariamente por su condición en el lugar y llevo a la captura de 3 personas; 7) Pensilvania (Puente Aranda). Durante el mes de marzo se asistió a 6 audiencias de lectura de fallo. Se presentó (1) denuncia por presunto maltrato animal, en favor de 1 felino domestico. Se recibieron 64 solicitudes de orientación jurídica por parte de la ciudadanía, 50% asistieron al espacio agendado, las localidades solicitantes fueron Suba 21%, Engativa 14%, Teusaquillo 8%, Ciudad Bolívar 8% y San Cristóbal 5%. De otras partes del país las solicitudes ascendieron a un 12,7%. Se remitieron 11 oficios y memorandos con motivo de las orientaciones efectuadas. En el marco del convenio con la UCC se vincularon 5 estudiantes y 1 docente con el CAJ. Desde el equipo de segundas instancias se recibió 1 recurso de apelación con expediente incompleto. Se proyectaron y enviaron 2 oficios a las inspecciones de policia. En relación con los cobros coactivos se remitieron 21 oficios a la DIAN y se enviaron 2 oficios externos. En relación con los asuntos disciplinarios se dió respuesta a (1) peticion a la OCDI con relación al proceso disciplinario y se dio (1) respuesta a la Personería de Bogotá sobre los procesos activos y otros.</t>
    </r>
    <r>
      <rPr>
        <u/>
        <sz val="9"/>
        <color theme="10"/>
        <rFont val="Arial"/>
        <family val="2"/>
      </rPr>
      <t xml:space="preserve">
Evidencia</t>
    </r>
  </si>
  <si>
    <r>
      <rPr>
        <sz val="8"/>
        <rFont val="Arial"/>
        <family val="2"/>
      </rPr>
      <t xml:space="preserve"> Se realizó el informe de tutelas y procesos judiciales del periodo comprendido entre el 1 de marzo y el 31 de marzo de 2025, se contestaron 6 acciones de tutela, se recibieron 3 fallos de tutela, se radicó memorial dentro de la Acción de Tutela No 2025-0051 dando cumplimiento a la orden impartida por el Juez 77 Penal Municipal con Función de Control de Garantías, se elaboraron insumos para la publicación de piezas gráficas de las Politicas Institucionales de Prevención de Daño Antijurídico, se gestionaron 2 peticiones internas y se efectuó el seguimiento de los procesos judiciales en la página web de la Rama Judicial, en la Plataforma SAMAI, así como las actualizaciones de las tutelas y procesos judiciales en el SIPROJ. Se acompañaron 141 diligencias judiciales y se emitieron 14 oficios de excusa. Se revisaron 11 actos administrativos, se proyecto observaciones a 1 proyecto de acuerdo, 4 proyectos de ley y 1 proyecto de decreto. Se resolvió una proposición y se emitió un concepto relacionado con el transporte de animales de compañia de habitantes de calle en transmilenio. Se dio respuesta a 4 peticiones internas y externas y se proyecto un oficio para actividades de competencia de IV. Se realizaron 3 capacitaciones: Capacitación a proteccionistas de la Localidad de Engativá,  Servidio de orientación Juridica en acompañamiento a jornada de adopciones en Centro Comercial Gran Estación y Sensibilización en la Plaza de Bolivar y sus alrededores y la entrada de Monserrate sobre la explotación economica de animales en espacio publico y como reportar el abuso animal, con un alcance promedio de 350 personas. Se recibieron 100 solicitudes de atención jurídica en el CAJ de las cuales las 5 principales localidades solicitantes fueron: 12% Usaquén, 11% Kennedy, 10% Suba, 8% Fontibón y 7% Engativá. De otras ciudades un 12%, se emitieron 4 oficios y memorandos, se acompañó la entrega voluntaria de 2 animales, en 2 eventos puntuales de conflictos entre ciudadanos. Se vincularon 5 estudiantes y 1 docente en el marco del convenio con la UCC. Se remiten 2 expedientes de apelación, se proyectaron 3 autos y comunicaciones. Se proyectan 4 oficios y 1 resolución. Se proyecta 1 mandamiento de pago. Se acompaña 1 operativo en la Localidad de Suba, en presunto "matadero" ilegal donde se realizo el decomiso de 19 terneros y 22 ovejas. Se asistió a 3 audiencias en medio de los procesos penales vigentes. Se apoyo en la revisión y fundamentación de 5  resoluciones que declaran abandono y dispone para adopción 61 animales.
</t>
    </r>
    <r>
      <rPr>
        <u/>
        <sz val="8"/>
        <color theme="10"/>
        <rFont val="Arial"/>
        <family val="2"/>
      </rPr>
      <t xml:space="preserve">
Evidencia</t>
    </r>
  </si>
  <si>
    <t>Se realizó el Informe de tutelas y procesos judiciales a 31 mayo de 2025,se contestaron 8 acciones de tutela, se recibieron10 fallos de tutela, se radicaron 3 impugnaciones contra los fallos de tutela proferidos, se socializo la Política de Prevención de Daño Antijurídico para Asuntos Misionales mediante piezas gráficas enviadas al listado de servidores y colaboradores de la entidad, así mismo se remitieron lineamientos a Atención al ciudadano respecto la Política de Prevención de Daño, frente al manejo de solicitudes o requerimientos. Se dio respuesta a 2 requerimientos internos y externos. Se realizaron las gestiones periodicas de actualización y seguimiento en SIPROJ WEB, Rama Judicial y SAMAI.  Se acompañaron 152 diligencias judiciales y se emitieron 18 oficios de excusa. Se realizo control de legalidad a 11 actos administrativos, se observaron 2 proyectos de acuerdo y 10 proyectos de ley, se realizo la revision del procedimiento de Donaciones, se dió respuesta a 2 peticiones internas y externas, se llevo a cabo la revisión de 1 concepto de viabilidad de eutanasia humanitaria, se proyectaron 4 oficios relacionados con guarderías y ratificaciones a PA. Se realizaron 5 espacios de capacitaciones a la ciudadanía, con un alcance de 90 personas en promedio: 1. Dos (2) espacios dirigidos a estudiantes de la Universidad Sergio Arboleda de distintas carreras, en relación con los casos del Centro de Atención Jurídica y el marco normativo; 2. En el marco de la sesión de la Mesa Distrital de Protección y Bienestar Animal para sector Ambiente sobre caninos de manejo especial; 3. Dirigida a proteccionistas del CLPYBA de Puente Aranda sobre el marco normativo PYBA; 4. Dirigida a la ULATA de la Alcaldía Local de Chapinero sobre Ley Ángel. Se acompañaron 5 operativos interinstitucionales: 2 en la localidad de Bosa con 1 canino aprehendido, 1 en la localidad de Teusaquillo (Av. Caracas) con 11 decomisos (6 perros y 5 gatos), 1 en la localidad de Suba y 1 en la localidad de San Cristobal, se asistió a 2 audiencias de formulación de acusación y Lectura de fallo de 2da instancia. Se presentadon 3 denuncias: 1 por maltrato animal (amparando a 1 canino) y 2 por amenazas y obstrucción en el marco de un operativo. Se presento un incidente de reparación. Se realizo capacitación al equipo de Escuadrón Anticrueldad sobre Ley Angel.  Se dió traslado a 1 denuncia por competencia por presunto maltrato animal. Desde el Centro de Atención Jurídica se atendieron 93 orientaciones, de las cuales las 5 principales localidades solicitantes fueron: 17% Suba, 11% San Cristóbal, 10% Usaquén, 10% Fontibón y 10% Kennedy. De otras ciudades un 6%. Se formularon 11 oficios y memorandos para la atención integral de los casos. Se vincularon por convenio 5 estudiantes y docentes de la UCC. Se remitió un expediente por la inspección de atención prioritaria de Usaquen, se elaboraron 2 autos y notificaciones. Se remitieron 2 expedientes por parte de la AP 1 relacionado con cobros coactivos, se dio respuesta a la OCDI de un requerimiento de información.</t>
  </si>
  <si>
    <t>Se realizó el Informe de tutelas y procesos judiciales con corte de junio, se contestaron 5 acciones de tutela y 2 requerimientos dentro del incidente de desacato de la tutela No 2025-01457, se recibieron 4 fallos de tutela, se radicó 1 impugnación y se participó en la audiencia del art 180 dentro del Proceso de Nulidad y Restablecimiento del Derecho No 2024-00170. Se socializó a todos los funcionarios y colaboradores de la entidad la Política de Defensa Judicial, se expidió memorando con buenas prácticas de prevención de contrato realidad dirigido a los supervisores y apoyos a la supervisión de contratos de prestación de servicios y otro dirigido a toda la entidad sobre lineamientos del derecho de petición en el marco de la Política de Prevención de Daño Antijurídico para Asuntos Misionales. Se efectuaron las getiones de actualización correspondientes en SIPROJ y Rama Judicial. Se acompañaron 104 diligencias judiciales y se enviaron 5 oficios de excusa. Se revisaron 6 actos administrativos, se inicia la proyección de 1 proyecto de decreto relacionado con el transporte de animales de compañia en Bogotá. Se realiza la revisión de 2 procedimiento y 1 protocolo. Se reviso concepto de viabilidad de eutanasia humanitaria para 1 canino. Se presento intervención en defensa jurídica de la Ley No. 2385 de 2024 “No más Olé” ante la Corte Constitucional.  Se realizaron 3 acompañamientos a espacios de capacitación: Oferta de servicio y sensibilización a la ciudadanía en la Jornada en  la Plaza de todos, Capacitación sobre Marco normativo general para las proteccionistas de la localidad de Teusaquillo  y Capacitación sobre marco normativo y CAJ dirigido a Guarderías-Colegios y Hoteles caninos, impactando un promedio de 40 personas. Se realizo acompañamiento a 5 operativos en las localidades de Engativá, Ciudad Bolivar y Suba. Se asistió a 3 audiencias dentro de los procesos penales en curso. Se presentó 1 denuncia por amenazas agravadas. Desde el Centro de Atención Jurídica se recibieron y atendieron 94 solicitudes de orientacion jurídica, de las cuales las 5 principales localidades solicitantes fueron:  18% Suba, 11% Engativá, 10% Bosa, 10% Kennedy y 6% Usaquén. Se elaboraron 7 oficios y memorandos como consecuencia de los casos atendidos. Se remitieron 2 recursos de apelación. Se emitieron 9 autos y notificaciones en el marco de los procesos de conocimiento. Se proyecto 1 resolución respecto de 1 camelido. Se realizo 1 mandamiento de pago.
Evidencias:
https://idpyba.sharepoint.com/:f:/s/PlandeAccinInstitucional/EtKjpqDpq8FNlc-_4NDm9JwBQU7RrV77iwqmc-oAyYU98g?e=sAefZV</t>
  </si>
  <si>
    <t xml:space="preserve">Se realizó el Informe de tutelas y procesos judiciales con corte de julio, se contestaron 8 acciones de tutela y, se recibieron 8 fallos de tutela, se archivo el incidente previo desacato dentro de una tutela. Se proyectaron 2 respuestas a entidades y 1 memorando, relacionados con el estado de los procesos judiciales vigentes correspondiente al segundo trimestre de 2025, las actividades desarrolladas en el segundo trimestre para dar cumplimiento a la acción popular del barrio María Paz 2017-00257 y  los procesos judiciales en contra de acuerdo al requerimiento de la Contraloría vigencia 2023. Se efectuaron las gestiones de actualización correspondientes en SIPROJ y Rama Judicial. Se acompañaron 136 diligencias judiciales y se enviaron 9 oficios de excusa. Se revisaron 4 actos administrativos, Una (1) política relacionada con el Acoso Laboral y Sexual y Un (1) Protocolo de Prevención y Atención frente al Acoso Laboral y Sexual, se proyectaron 4 peticiones internas y externas y 3 oficios varios. Se realizaron 5 capacitaciones con un alcance de más de 80 personas promedio: un Ciclo de tres (3) días de capacitación en normatividad PYBA dirigido a la Dirección de Bosques, Biodiversidad y Servicios Ecosistémicos de Min. Ambiente. Una (1) intervención en el Consejo Consultivo de Ambiente con la Presentación del Proyecto de Decreto “Por medio del cual se adopta el Plan para un Espacio Público Libre de Explotación Económica de Animales y Maltrato Animal en Bogotá D.C.” y Una (1) intervino en  Consejo Distrital PYBA con una presentación del Cetro de Atención Jurídica y la conflictividad humano-animal en la ciudad. Desdé el equipo de penal se realizó el acompañamiento a (8) operativos en Bosa, Kennedy, Ciudad Bolívar y Suba, con 6 caninos recibidos por aprehensión material preventiva y 1 felino domestico recibido por entrega voluntaria. Se asistió a (2) audiencias, una relacionada con el reconocimiento de víctimas en el proceso otra relacionada con la imputación dentro del proceso por actos sexuales. Se realizaron (3) mesas de trabajo con la Fiscalía General de la Nación y (3) con el Escuadrón Anticrueldad en conjunto con la Policía de Carabineros con el fin de materializar operativos para rescate de animales. Desde el Centro de Atención Jurídica se recibieron y atendieron 121 solicitudes de orientación jurídica, de las cuales las 6 principales localidades solicitantes fueron: Suba 14%, Usaquén 12%, Kennedy 7%, Santa fe 6%, Ciudad Bolívar 6%, Chapinero 6%. De otras partes del país un 7%., así mismo se proyectaron 5 oficios externos. Desde el área de segundas instancias se emitieron (2) resoluciones y frente a estas sus respectivos autos y notificaciones (8), desde cobro coactivo se remitieron (2) expedientes para cobro coactivo. </t>
  </si>
  <si>
    <t>Cumplir con la normatividad en temas contractuales y los lineamientos de la Agencia Nacional de Contratación Pública, mediante la respuesta a los requerimientos internos y externos precontractuales, contractuales y postcontractuales.</t>
  </si>
  <si>
    <t>Base de datos de contratación y liquidaciones</t>
  </si>
  <si>
    <r>
      <rPr>
        <sz val="8"/>
        <rFont val="Arial"/>
        <family val="2"/>
      </rPr>
      <t>En total se suscribiueron 134 contratos a corte de 31 de Enero de 2025 , realizando todos los trámites de reviisión, aprobación y cargue en la plataforma secopii, se dio trámite a 11 modificaciones y/o novedades contractuales</t>
    </r>
    <r>
      <rPr>
        <u/>
        <sz val="8"/>
        <color theme="10"/>
        <rFont val="Arial"/>
        <family val="2"/>
      </rPr>
      <t xml:space="preserve">
Evidencia</t>
    </r>
  </si>
  <si>
    <r>
      <rPr>
        <sz val="9"/>
        <rFont val="Arial"/>
        <family val="2"/>
      </rPr>
      <t>En total se suscribiueron 181 contratos a corte de 28 de febrero de 2025 , realizando todos los trámites de reviisión, aprobación y cargue en la plataforma secopii, se dio trámite a 3 modificaciones y/o novedades contractuales</t>
    </r>
    <r>
      <rPr>
        <u/>
        <sz val="9"/>
        <color theme="10"/>
        <rFont val="Arial"/>
        <family val="2"/>
      </rPr>
      <t xml:space="preserve">
Evidencia</t>
    </r>
  </si>
  <si>
    <r>
      <rPr>
        <sz val="9"/>
        <rFont val="Arial"/>
        <family val="2"/>
      </rPr>
      <t>En total se suscribiueron 6 contratos a corte de 31 de marzo de 2025 , realizando todos los trámites de reviisión, aprobación y cargue en la plataforma secopii, se dio trámite a 34 modificaciones y/o novedades contractuales</t>
    </r>
    <r>
      <rPr>
        <u/>
        <sz val="9"/>
        <color theme="10"/>
        <rFont val="Arial"/>
        <family val="2"/>
      </rPr>
      <t xml:space="preserve">
Evidencia</t>
    </r>
  </si>
  <si>
    <r>
      <rPr>
        <sz val="8"/>
        <rFont val="Arial"/>
        <family val="2"/>
      </rPr>
      <t> En total se suscribieron 14 contratos a corte de 30 de abril de 2025 . realizando todos los trámites de reviisión. aprobación y cargue en la plataforma secopii. se dio trámite a 10 modificaciones y/o novedades contractuales</t>
    </r>
    <r>
      <rPr>
        <u/>
        <sz val="8"/>
        <color theme="10"/>
        <rFont val="Arial"/>
        <family val="2"/>
      </rPr>
      <t xml:space="preserve">
Evidencia</t>
    </r>
  </si>
  <si>
    <t>En total se suscribieron 11 contratos a corte de 31 de mayo de 2025 . realizando todos los trámites de reviisión. aprobación y cargue en la plataforma secopii. se dio trámite a 3 modificaciones y/o novedades contractuales</t>
  </si>
  <si>
    <t>En total se suscribiueron 18  contratos a corte de 30 de junio  de 2025 , realizando todos los trámites de reviisión, aprobación y cargue en la plataforma secopii, se dio trámite a 10 modificaciones y/o novedades contractuales
Evidencias:
https://idpyba.sharepoint.com/:f:/s/PlandeAccinInstitucional/EtKjpqDpq8FNlc-_4NDm9JwBQU7RrV77iwqmc-oAyYU98g?e=sAefZV</t>
  </si>
  <si>
    <t>Durante el mes de julio de 2025, se suscribieron un total de 14 contratos, respecto de los cuales se adelantaron en su totalidad los trámites de revisión, aprobación y publicación en la plataforma SECOP II. Así mismo, se gestionaron y tramitaron 18  modificaciones y/o novedades contractuales, conforme con la normatividad vigente aplicable.</t>
  </si>
  <si>
    <t>Contestar las peticiones y requerimientos que se soliciten por la ciudadanía y entes de control en materia contractual, así como realizar el debido seguimiento a las mismas.</t>
  </si>
  <si>
    <t>Certificaciones contractuales.
Paz y salvos.
Seguimiento PQR´S</t>
  </si>
  <si>
    <r>
      <rPr>
        <sz val="8"/>
        <color rgb="FF000000"/>
        <rFont val="Arial"/>
        <family val="2"/>
      </rPr>
      <t xml:space="preserve">Se da trámite y respuestas a 317  solicitudes de información, requerimientos de la ciudadania y entes de control así:
* Derechos de petición: 7
*Certificaciones: 196 
*Paz y Salvo: 113 
*Reportes Periodicos: 1 ( Sivicof)  .
</t>
    </r>
    <r>
      <rPr>
        <u/>
        <sz val="8"/>
        <color rgb="FF467886"/>
        <rFont val="Arial"/>
        <family val="2"/>
      </rPr>
      <t xml:space="preserve">
Evidencia</t>
    </r>
  </si>
  <si>
    <r>
      <rPr>
        <sz val="9"/>
        <rFont val="Arial"/>
        <family val="2"/>
      </rPr>
      <t xml:space="preserve">Se da trámite y respuestas a 171  solicitudes de información, requerimientos de la ciudadanía y entes de control así:                                          
     * Derechos de petición:    8                       
   *Certificaciones: 51                          
  *     Paz y Salvo:   98                             
*Reportes Periódicos: 1 ( Sivicof)
* liquidaciones: 13
</t>
    </r>
    <r>
      <rPr>
        <u/>
        <sz val="9"/>
        <color theme="10"/>
        <rFont val="Arial"/>
        <family val="2"/>
      </rPr>
      <t xml:space="preserve">
Evidencia
</t>
    </r>
  </si>
  <si>
    <r>
      <rPr>
        <sz val="9"/>
        <rFont val="Arial"/>
        <family val="2"/>
      </rPr>
      <t xml:space="preserve">Se da trámite y respuestas a 49  solicitudes de información, requerimientos de la ciudadanía y entes de control así:                                          
     * Derechos de petición:    11                      
   *Certificaciones: 21                         
  *     Paz y Salvo:   16                             
*Reportes Periódicos: 1 ( Sivicof)
* liquidaciones: 0
</t>
    </r>
    <r>
      <rPr>
        <u/>
        <sz val="9"/>
        <color theme="10"/>
        <rFont val="Arial"/>
        <family val="2"/>
      </rPr>
      <t xml:space="preserve">
Evidencia
</t>
    </r>
  </si>
  <si>
    <r>
      <rPr>
        <sz val="8"/>
        <color rgb="FF000000"/>
        <rFont val="Arial"/>
        <family val="2"/>
      </rPr>
      <t xml:space="preserve">Se da trámite y respuestas a 52  solicitudes de información. requerimientos de la ciudadanía y entes de control así:   
* Derechos de petición:11
*Certificaciones: 28
*Paz y Salvo: 7
*Reportes Periódicos: 1  ( Sivicof)
*liquidaciones: 5
</t>
    </r>
    <r>
      <rPr>
        <u/>
        <sz val="8"/>
        <color rgb="FF467886"/>
        <rFont val="Arial"/>
        <family val="2"/>
      </rPr>
      <t xml:space="preserve">
Evidencia</t>
    </r>
  </si>
  <si>
    <t>Se da trámite y respuestas a 27  solicitudes de información. requerimientos de la ciudadanía y entes de control así:                                          
* Derechos de petición: 9                         
*Certificaciones: 14                        
*Paz y Salvo:   2                            
*Reportes Periódicos: 1  ( Sivicof)
* liquidaciones: 1</t>
  </si>
  <si>
    <t>Se da trámite y respuestas a 75 solicitudes de información, requerimientos de la ciudadania y entes de control así:                                               * Derechos de petición: 28                                 *Certificaciones:  35                                 *     Paz y Salvo: 10                                 *Reportes Periodicos: 1 ( Sivicof) * Liquidaciones: 1  
Evidencias:
https://idpyba.sharepoint.com/:f:/s/PlandeAccinInstitucional/EtKjpqDpq8FNlc-_4NDm9JwBQU7RrV77iwqmc-oAyYU98g?e=sAefZV</t>
  </si>
  <si>
    <t>Durante el periodo se dio trámite y respuesta a 64  solicitudes de información, provenientes de la ciudadanía y de entes de control, discriminadas de la siguiente manera:
•	Derechos de petición: 13
•	Solicitudes de certificaciones: 32
•	Solicitudes de paz y salvo: 11
•	Proceso de liquidación contractual: 8</t>
  </si>
  <si>
    <t>Formalizar el proceso disciplinario en el mapa de operación por procesos.</t>
  </si>
  <si>
    <t>Reuniones programadas para definir las mejoras realizadas al proceso disciplinario de la entidad</t>
  </si>
  <si>
    <r>
      <rPr>
        <sz val="8"/>
        <rFont val="Arial"/>
        <family val="2"/>
      </rPr>
      <t xml:space="preserve">El 2 de enero de 2025 la OCDI fue convocada a reunion por parte de la SGC con el fin de realizar la planeacion de las tareas vigencia 2025 Meta No. 5 del proyecto de inversion, donde se definió el entregable de la actividad y fechas de cumplimiento.
Una vez formalizado el procedimiento disciplinario del IDPYBA en el mapa de operación por procesos junto con sus formatos, se evidencia la necesidad de realizar un seguimiento al mismo con el fin de establecer las mejoras o ajustes que se requieran.
En el marco de dicho seguimiento, se programó una reunión presencial  que se llevó a cabo el 29 de enero de 2025 en la Oficina de la OCDI donde bajo el liderazgo de la jefe de esta dependencia, se realizó la revisión de cuatro (4) formatos codificados, identificándose la necesidad de realizar algunas revisiones y ajustes de forma, fondo y denominación de varios de estos formatos. Así mismo, se establecieron compromisos relacionados con dicho seguimiento.
</t>
    </r>
    <r>
      <rPr>
        <u/>
        <sz val="8"/>
        <color theme="10"/>
        <rFont val="Arial"/>
        <family val="2"/>
      </rPr>
      <t xml:space="preserve">
Evidencia</t>
    </r>
  </si>
  <si>
    <r>
      <rPr>
        <sz val="9"/>
        <rFont val="Arial"/>
        <family val="2"/>
      </rPr>
      <t xml:space="preserve">En el marco del seguimiento y mejoras al procedimiento disciplinario del IDPYBA se programó una reunión presencial que se llevó a cabo el 21 de febrero de 2025 en la Oficina de la OCDI donde bajo el liderazgo de la jefe de esta dependencia, se realizó la revisión del cumplimiento de los compromisos adquiridos en la reunión anterior y de los cambios o ajustes realizados a los formatos.
Adicionalmente, se plantearon sugerencias y comentarios para la mejora del procedimiento y la gestión de asuntos disciplinarios, y se identificaron otros formatos del procedimiento que requieren ajustes o creación. Finalmente, se definieron compromisos y responsables.
</t>
    </r>
    <r>
      <rPr>
        <u/>
        <sz val="9"/>
        <color theme="10"/>
        <rFont val="Arial"/>
        <family val="2"/>
      </rPr>
      <t xml:space="preserve">
Evidencia</t>
    </r>
  </si>
  <si>
    <r>
      <rPr>
        <sz val="9"/>
        <rFont val="Arial"/>
        <family val="2"/>
      </rPr>
      <t xml:space="preserve"> En el marco del seguimiento y las mejoras a efectuar en el procedimiento disciplinario del IDPYBA se programó una reunión que se llevó a cabo el 25 de marzo de 2025, que dio lugar a la revisión de los compromisos adquiridos en reunión anterior realizada el 21 de febrero de 2025 frente a los cambios o ajustes realizados a los formatos, así como las gestiones realizadas para las mejoras del procedimiento y la gestión de los asuntos disciplinarios, definiéndose compromisos y responsables.
Adicionalmente, en el marco del Plan Institucional de Capacitación 2025, desde esta oficina el día 26 de marzo de 2025 se realizó la socialización virtual a través de la plataforma Teams denominada “Ley 1952 de 2019: Socialización de la caracterización del proceso disciplinario del IDPYBA” la cual estuvo dirigida a los servidores públicos y colaboradores del instituto, con el propósito de dar a conocer la creación del procedimiento disciplinario en el mapa de procesos, los formatos aprobados en el sistema de gestión, y la información relevante relacionada con el desarrollo del proceso disciplinario en etapa de instrucción, de acuerdo a lo establecido en la Ley (funciones y competencias de la dependencia). La grabacion de la socializacion se encuentra en el siguiente enlace: https://idpyba-my.sharepoint.com/:v:/r/personal/l_forero_animalesbog_gov_co1/Documents/Recordings/%F0%9F%9A%A8Ley%201952%20de%202019_%20Socializaci%C3%B3n%20de%20la%20caracterizaci%C3%B3n%20del%20proceso%20disciplinario%20del%20IDPYBA.-20250326_100904-Grabaci%C3%B3n%20de%20la%20reuni%C3%B3n.mp4?csf=1&amp;web=1&amp;e=q5QKnB&amp;nav=eyJyZWZlcnJhbEluZm8iOnsicmVmZXJyYWxBcHAiOiJTdHJlYW1XZWJBcHAiLCJyZWZlcnJhbFZpZXciOiJTaGFyZURpYWxvZy1MaW5rIiwicmVmZXJyYWxBcHBQbGF0Zm9ybSI6IldlYiIsInJlZmVycmFsTW9kZSI6InZpZXcifX0%3D
</t>
    </r>
    <r>
      <rPr>
        <u/>
        <sz val="9"/>
        <color theme="10"/>
        <rFont val="Arial"/>
        <family val="2"/>
      </rPr>
      <t xml:space="preserve">
Evidencia</t>
    </r>
  </si>
  <si>
    <r>
      <rPr>
        <sz val="8"/>
        <rFont val="Arial"/>
        <family val="2"/>
      </rPr>
      <t> En el marco del seguimiento y las mejoras a efectuar en el procedimiento disciplinario del IDPYBA se programó una reunión vque se llevó a cabo el 29 de abril de 2025 que dio lugar a la revisión de los compromisos adquiridos en reunión anterior realizada el 25 de marzo de 2025 frente a los cambios o ajustes realizados a los formatos, así como las gestiones realizadas para las mejoras del procedimiento y la gestión de los asuntos disciplinarios, definiéndose compromisos y responsables.</t>
    </r>
    <r>
      <rPr>
        <u/>
        <sz val="8"/>
        <color theme="10"/>
        <rFont val="Arial"/>
        <family val="2"/>
      </rPr>
      <t xml:space="preserve">
Evidencia</t>
    </r>
  </si>
  <si>
    <t>En el marco del seguimiento y las mejoras a efectuar en el procedimiento disciplinario del IDPYBA se programó una reunión virtual que se llevó a cabo el 23 de mayo de 2025 que dio lugar a la revisión de los compromisos adquiridos en reunión anterior realizada el 29 de abril de 2025, así como las gestiones realizadas para las mejoras del procedimiento y la gestión de los asuntos disciplinarios, definiéndose compromisos y responsables.</t>
  </si>
  <si>
    <t>En el marco del seguimiento y mejoras al proceso disciplinario del IDPYBA, el 24 de junio de 2025 se llevó a cabo reunión virtual liderada por la Jefe de la dependencia, donde se revisaron los compromisos adquiridos en reunión anterior y se establecieron nuevas tareas que fueron consignadas en el acta que se adjunta como evidencia.
Evidencias:
https://idpyba.sharepoint.com/:f:/s/PlandeAccinInstitucional/EtKjpqDpq8FNlc-_4NDm9JwBQU7RrV77iwqmc-oAyYU98g?e=sAefZV</t>
  </si>
  <si>
    <t>En el marco del seguimiento y mejoras al procedimiento disciplinario del IDPYBA se programó reunión que se llevó a cabo el 30 de julio de 2025  donde bajo el liderazgo de la jefe de esta dependencia, se realizó la revisión del cumplimiento de los compromisos adquiridos en la reunión anterior y de los cambios o ajustes realizados a los formatos.</t>
  </si>
  <si>
    <t>Realizar 100% de las intervenciones en los procesos de apoyo identificados al interior de la entidad</t>
  </si>
  <si>
    <t>Documento mesa técnica del modelo de relacionamiento con la Ciudadanía.
Documento de la estrategia del modelo de relacionamiento con la Ciudadanía.</t>
  </si>
  <si>
    <r>
      <rPr>
        <sz val="8"/>
        <rFont val="Arial"/>
        <family val="2"/>
      </rPr>
      <t xml:space="preserve">En la Resolución 031 de 2025 del 30 de enero de 2025, se establecen los Equipos Técnicos de Gestión y Desempeño Institucional, dentro de los cuales queda incluido la Mesa Tecnica de Apoyo a la implementación del Modelo de Relacionamiento con la Ciudadanía probada en el mes de noviembre del año 2024.
Por lo anterior y con el fin de realizar la estartegia durante el mes de noviembre se gestionan la contratación de los colaboradores del Equipo de Servicio al Ciudadano quienes serán los responsables de Atender las peticiones ciudadanas que ingresan a través de los espacios de relacionamiento con la ciudadanía.
Es así cómo durante el mes de enero se realizaron las siguientes atenciones: 
Presencial (sede principal, SuperCADE Manitas, SuperCADE Américas y SuperCADE Suba: 725
Teléfono: 941        
Virtuales: 352
Así mismo, a través de los canales de atención se gestionaron 1.235 PQRSD:
Correo electrónico: 699
BTE: 198
Canal Telefónico (PBX y Linea contra el Maltrato):174
Presencial: 164
</t>
    </r>
    <r>
      <rPr>
        <u/>
        <sz val="8"/>
        <color theme="10"/>
        <rFont val="Arial"/>
        <family val="2"/>
      </rPr>
      <t xml:space="preserve">
Evidencia
</t>
    </r>
  </si>
  <si>
    <r>
      <rPr>
        <sz val="9"/>
        <rFont val="Arial"/>
        <family val="2"/>
      </rPr>
      <t xml:space="preserve">En el marco del modelo de relacionamiento integral con la ciudadanía, en el mes de febrero se desarrollaron acciones orientadas a la perspectiva de Ventanilla Hacia Adentro abarcabdo lo siguiente:
Se realiza revisión, actualización y presentación a la Dirección General del Procediemitno de Gestión de PQRSD. Se envía a la Oficina Asesora de Planeación para su aprobación.
Revisión y Actualización del Manual de Servicio al Ciudadano.
Se participa en la creación de la estrategia de racionalización de Tramites del IDPYBA.
En cuanto a la perspectiva de Ventanilla Hacia Afuera, se realiza seguimiento a la gestión de las solicitudes ciudadanas que ingresan a través de los canales de atención, es así como se realizaron las 2831 atencione, así:
Canal telefónico: 1944
Se radicaron 1243 peticiones a través de los canales de atención, asÍ:
Canal Presencial: 172
Canal Telefónico: 223
Bogotá Te Escucha 179
Correo electrónico_ 669
Canal Virtual: 396
Canal Presencial: 491 (SuperCADE Manitas: 134; SuperCADE Américas: 173; SuperCADE Suba 113 y Sede Administrativa: 71)
</t>
    </r>
    <r>
      <rPr>
        <u/>
        <sz val="9"/>
        <color theme="10"/>
        <rFont val="Arial"/>
        <family val="2"/>
      </rPr>
      <t xml:space="preserve"> 
Evidencia</t>
    </r>
  </si>
  <si>
    <r>
      <rPr>
        <sz val="9"/>
        <rFont val="Arial"/>
        <family val="2"/>
      </rPr>
      <t xml:space="preserve"> En el marco del modelo integral de relacionamiento con la ciudadanía, se realizaron las siguientes acciones:
1. se estructuró la mesa técnica de apoyo a la implementación del Modelo Integral de Relacionamiento con la Ciudadanía.
2. Se presenta la estrategia de servicio al ciudadano, en la primera sesión de trabajo con la mesa técnica.
3. Se presenta ante la Oficina Asesora de Planeación el Procedimiento de Gestión de PQRSD para su aprobación.
En cuanto a la perspectiva de Ventanilla Hacia Afuera, se realiza seguimiento a la gestión de las solicitudes ciudadanas que ingresan a través de los canales de atención, es así como se realizaron las 2.565 atenciones, así:
Canal telefónico: 1673
Canal Virtual: 447
Canal Presencial: 445 (SuperCADE Manitas: 132; SuperCADE Américas: 146; SuperCADE Suba 113 y Sede Administrativa: 50; UCA:4)
Se radicaron 1319 peticiones a través de los canales de atención, asÍ:
Canal Presencial: 167
Canal Telefónico: 282
Bogotá Te Escucha 189
Correo electrónico: 681
</t>
    </r>
    <r>
      <rPr>
        <u/>
        <sz val="9"/>
        <color theme="10"/>
        <rFont val="Arial"/>
        <family val="2"/>
      </rPr>
      <t xml:space="preserve">
Evidencia</t>
    </r>
  </si>
  <si>
    <r>
      <rPr>
        <sz val="8"/>
        <rFont val="Arial"/>
        <family val="2"/>
      </rPr>
      <t xml:space="preserve"> En cuanto a la perspectiva de Ventanilla Hacia Afuera. se realiza seguimiento a la gestión de las solicitudes ciudadanas que ingresan a través de los canales de atención. es así como se realizaron las 2.867 atenciones. así:
Canal telefónico: 2079
Canal Virtual: 389
Canal Presencial: 399 (SuperCADE Manitas: 105; SuperCADE Américas: 98; SuperCADE Suba 123 y Sede Administrativa: 60; UCA:13)
Se radicaron 1405 peticiones a través de los canales de atención. asÍ:
Canal Presencial: 154
Canal Telefónico: 399
Bogotá Te Escucha 161
Correo electrónico: 691
Es importante aclarar que se solicitò espacio para la presentaciòn de la estartegia de servicio al ciudadano en el Comité de Gestiòn y Desempeño, el cual no ha sido otorgado, dados los cambio en la alta  dirección.
</t>
    </r>
    <r>
      <rPr>
        <u/>
        <sz val="8"/>
        <color theme="10"/>
        <rFont val="Arial"/>
        <family val="2"/>
      </rPr>
      <t xml:space="preserve">
Evidencia</t>
    </r>
  </si>
  <si>
    <t xml:space="preserve">En cuanto a la perspectiva de Ventanilla Hacia Afuera. se realiza seguimiento a la gestión de las solicitudes ciudadanas que ingresan a través de los canales de atención. es así como se realizaron las 2.867 atenciones. así:
Canal telefónico: 2.143
Canal Virtual: 385
Canal Presencial: 373 (SuperCADE Manitas: 103; SuperCADE Américas: 100; SuperCADE Suba 110 y Sede Administrativa: 48; UCA:7)
Se radicaron 1537 peticiones a través de los canales de atención. asÍ:
Canal Presencial: 179
Canal Telefónico: 420
Bogotá Te Escucha 189
Correo electrónico: 749
Es importante aclarar que se solicitò espacio para la presentaciòn de la estartegia de servicio al ciudadano en el Comité de Gestiòn y Desempeño.
</t>
  </si>
  <si>
    <t>En el marco del modelo integral de relacionamiento con la ciudadanía, se realizaron las siguientes acciones:
1, Se presentò la estrategia d erelacionamiento a la ciudadanía ante el Comitè de Gestiòn Institucional,
2, Se aprobó y socilizó el Procedimiento de Gestión de PQRSD para su aprobación,
En cuanto a la perspectiva de Ventanilla Hacia Afuera, se realiza seguimiento a la gestión de las solicitudes ciudadanas que ingresan a través de los canales de atención, es así como se realizaron las 2,207 atenciones, así:
Canal telefónico: 1650
Canal Virtual: 271
Canal Presencial: 286 (SuperCADE Manitas: 75; SuperCADE Américas: 74; SuperCADE Suba 85 y Sede Administrativa: 48; UCA:4)
Se registraron 1248 peticiones a través de los canales de atención, asÍ:
Canal Presencial: 140
Canal Telefónico: 319
Bogotá Te Escucha 196
Correo electrónico: 593
Indicador de oportunidad: 100%
Evidencias: 
https://idpyba.sharepoint.com/:f:/s/PlandeAccinInstitucional/Ev_0hQRZWCBLrS7g3LibimEBlcyuODZg62uouQ_nHNselg?e=nCeWzv</t>
  </si>
  <si>
    <t>En el marco del modelo integral de relacionamiento con la ciudadanía, se realizaron las siguientes acciones:
1. Se realizaron dos mesas de trabajo para la revisión del modelo de relacionamiento con la ciudadanía que se implemterá en el IDPYBA 17 y 22 de julio de 2025, en las cuales se revisó: Manual de Servicio al Ciudadano, Guía de caracterización, Procediemitno de Gestión de PQRSD y Estrategia de Servicio al Ciudadano.
En cuanto a la perspectiva de Ventanilla Hacia Afuera, se realiza seguimiento a la gestión de las solicitudes ciudadanas que ingresan a través de los canales de atención, es así como se realizaron 2.098 atenciones, así:
Canal telefónico: 1275
Canal Virtual: 271
Canal Presencial: 465 (SuperCADE Manitas: 43; SuperCADE Américas: 139; SuperCADE Suba 181 y Sede Administrativa: 51; UCA:47)
Se registraron 1730 peticiones a través de los canales de atención, asÍ:
Canal Presencial: 242
Canal Telefónico: 394
Bogotá Te Escucha 251
Correo electrónico: 842</t>
  </si>
  <si>
    <t>Concertar y aprobar el Plan Institucional de Gestión Ambiental PIGA por parte de la Secretaría Distrital de Ambiente para el nuevo plan de desarrollo 'Bogotá camina segura'.</t>
  </si>
  <si>
    <t>Reportes a entidades.
Certificados de trasmisión de informes.</t>
  </si>
  <si>
    <r>
      <rPr>
        <sz val="8"/>
        <color rgb="FF000000"/>
        <rFont val="Arial"/>
        <family val="2"/>
      </rPr>
      <t xml:space="preserve">Se realizó la concertación del PIGA por parte del IDPYBA.
Se realizó el cargue a la plataforma STORM de la Secretaría Distrital de Ambiente de los siguientes informes: 
Huella de Carbono
Plásticos de un solo Uso
Seguimiento semestral 2024-2 del plan de acción PIGA
Informe de verificación (Consumo sostenible, compras públicas, movilidad sostenible, consumos de recursos, generación de residuos, reciclaje)
Se remitió el seguimiento de plan de austeridad del gasto.
Se remitió a la UAESP los reportes de seguimiento semestral del PAI y trimestral de generación de material reciclado. 
</t>
    </r>
    <r>
      <rPr>
        <u/>
        <sz val="8"/>
        <color rgb="FF467886"/>
        <rFont val="Arial"/>
        <family val="2"/>
      </rPr>
      <t xml:space="preserve">
Evidencia</t>
    </r>
  </si>
  <si>
    <r>
      <rPr>
        <sz val="9"/>
        <rFont val="Arial"/>
        <family val="2"/>
      </rPr>
      <t xml:space="preserve">Se realizaron los informes de seguimiento semestral y anual del PACA ante la SDA y Contraloría y el informe de Reencauche de llantas.
</t>
    </r>
    <r>
      <rPr>
        <u/>
        <sz val="9"/>
        <color theme="10"/>
        <rFont val="Arial"/>
        <family val="2"/>
      </rPr>
      <t xml:space="preserve">
Evidencia</t>
    </r>
  </si>
  <si>
    <r>
      <rPr>
        <sz val="9"/>
        <rFont val="Arial"/>
        <family val="2"/>
      </rPr>
      <t xml:space="preserve">1.	Se realizo registro día de la movilidad sostenible a la secretaria de movilidad,
2.	Se realizo el ajuste al informe de formulación y seguimiento al PACA correspondiente al 2 semestre del año 2024.
3.	Se realizo reporte de residuos peligrosos del año 2024 ante el IDEAM.
</t>
    </r>
    <r>
      <rPr>
        <u/>
        <sz val="9"/>
        <color theme="10"/>
        <rFont val="Arial"/>
        <family val="2"/>
      </rPr>
      <t xml:space="preserve">
Evidencia
</t>
    </r>
  </si>
  <si>
    <r>
      <rPr>
        <sz val="8"/>
        <rFont val="Arial"/>
        <family val="2"/>
      </rPr>
      <t xml:space="preserve"> "1. Se realizo registro día de la movilidad sostenible a la secretaria de movilidad.
2. Se realizo el informe trimestral a la UAESP  del primer trimestre del 2025"
</t>
    </r>
    <r>
      <rPr>
        <u/>
        <sz val="8"/>
        <color theme="10"/>
        <rFont val="Arial"/>
        <family val="2"/>
      </rPr>
      <t xml:space="preserve">
Evidencia</t>
    </r>
  </si>
  <si>
    <t>1.	Se realizó registro día de la movilidad sostenible a la secretaria de movilidad.
2.	Se realizo el reporte sobre implementación de Arts. 5 y 6 de la Ley 1811 de 2016 a la secretaria de movilidad.
3.	Se presento la caracterización de vertimientos ante la empresa de acueducto y alcantarillado de Bogotá.</t>
  </si>
  <si>
    <t xml:space="preserve">1.	Se realizo reporte del día de la movilidad sostenible 05 de junio a la secretaria de movilidad.
2.	Se dio respuesta al informe gestión ambiental, para la Contraloría, visita financiara y de gestión 2023.
Evidencias: 
https://idpyba.sharepoint.com/:f:/s/PlandeAccinInstitucional/Ev_0hQRZWCBLrS7g3LibimEBlcyuODZg62uouQ_nHNselg?e=nCeWzv
</t>
  </si>
  <si>
    <t xml:space="preserve">1.	Se realizo reporte del día de la movilidad sostenible 03 de julio a la secretaria de movilidad.
2.	 Se realiza informe de Plásticos de un solo uso ley 2232 ante la secretaria de ambiente.
3.	Se realiza el informe de seguimiento al plan de acción 2025 ante la secretaria de ambiente.
4.	Se realiza informe del 2 trimestre, ante la UAESP del Material Reciclado.
5.	Se realiza informe de seguimiento del I semestre del 2025 ante la UAESP del Material Reciclado.
6.	Se realizo informacion referente a servicios públicos y se consolido con las diferentes áreas la informe austeridad Acuerdo Distrital No. 719 de 2018 – 2025 I.
</t>
  </si>
  <si>
    <t>Ejecutar las actividades programadas en el Plan de Acción PIGA 2020-2024 con el respectivo seguimiento semestral a la Secretaría Distrital de Ambiente.</t>
  </si>
  <si>
    <t>Documento de acta de capacitaciones.
Certificado de entrega de material reciclado.
Certificado de entrega residuos peligrosos.
Actas de mantenimientos.</t>
  </si>
  <si>
    <r>
      <rPr>
        <sz val="8"/>
        <rFont val="Arial"/>
        <family val="2"/>
      </rPr>
      <t>Se realiza la entrega de material reciclado, de fumigaciones, de poda y de gestión de residuos peligrosos.</t>
    </r>
    <r>
      <rPr>
        <u/>
        <sz val="8"/>
        <color theme="10"/>
        <rFont val="Arial"/>
        <family val="2"/>
      </rPr>
      <t xml:space="preserve">
Evidencia</t>
    </r>
  </si>
  <si>
    <r>
      <rPr>
        <sz val="9"/>
        <rFont val="Arial"/>
        <family val="2"/>
      </rPr>
      <t>Se realizan 3 capacitaciones en compras públicas sostenibles, residuos, y plásticos de un solo uso,  la entrega de material reciclado, de fumigaciones, de poda y de gestión de residuos peligrosos</t>
    </r>
    <r>
      <rPr>
        <u/>
        <sz val="9"/>
        <color theme="10"/>
        <rFont val="Arial"/>
        <family val="2"/>
      </rPr>
      <t xml:space="preserve">
Evidencia</t>
    </r>
  </si>
  <si>
    <r>
      <rPr>
        <sz val="9"/>
        <rFont val="Arial"/>
        <family val="2"/>
      </rPr>
      <t xml:space="preserve">
1.	Se realizo capacitación en estrategias de consumo sostenible del agua.
2.	Se realizo capacitación en la sede de la UCA de las señales manuales para bici usuarios.
3.	Se realizo control de roedores en la sede de la UCA.
4.	Se realizaron 9 entregas de residuos peligrosos a la empresa Ecoentorno.
5. Se realizo entrega de material aprovechable.
</t>
    </r>
    <r>
      <rPr>
        <u/>
        <sz val="9"/>
        <color theme="10"/>
        <rFont val="Arial"/>
        <family val="2"/>
      </rPr>
      <t xml:space="preserve">
Evidencia</t>
    </r>
  </si>
  <si>
    <r>
      <rPr>
        <sz val="8"/>
        <rFont val="Arial"/>
        <family val="2"/>
      </rPr>
      <t xml:space="preserve"> 1. Se desarrollo la capacitación sobre gestión de residuos sólidos enfocada en el programa de gestión de residuos por secretaria Distrital de Ambiente.
2. Se desarrollo la capacitación sobre programas de posconsumo de residuos peligrosos en marco del programa de gestión de residuos peligrosos por parte de la secretaria Distrital de Ambiente
4. Se realizaron 8 entregas de residuos peligrosos a la empresa Ecoentorno.
5. Se realizo entrega de material aprovechable a la ORGANIZACIÓN PROYECTO AMBIENTAL E.S.P., Los días 10 y 26 de abril.
6. Se realizo el mantenimiento del bici-parqueadero de la UCA. (anclaje)
</t>
    </r>
    <r>
      <rPr>
        <u/>
        <sz val="8"/>
        <color theme="10"/>
        <rFont val="Arial"/>
        <family val="2"/>
      </rPr>
      <t xml:space="preserve">
Evidencia</t>
    </r>
  </si>
  <si>
    <t>1.	Se desarrollo la capacitación sobre Compras públicas sostenibles, por secretaria Distrital de Ambiente.
2.	Se realizaron 7 entregas de residuos peligrosos a la empresa Eco entornó
3.	Se realizo entrega de material aprovechable a la ORGANIZACIÓN PROYECTO AMBIENTAL E.S.P.</t>
  </si>
  <si>
    <t>1.	Se realizo reporte del día de la movilidad sostenible 05 de junio a la secretaria de movilidad.
2.	Se dio respuesta al informe gestión ambiental, para la Contraloría, visita financiara y de gestión 2023.
Evidencias: 
https://idpyba.sharepoint.com/:f:/s/PlandeAccinInstitucional/Ev_0hQRZWCBLrS7g3LibimEBlcyuODZg62uouQ_nHNselg?e=nCeWzv</t>
  </si>
  <si>
    <t>1.	Se desarrolló la charla sobre gestión de residuos y vertimientos por el área ambiental de la UCA.
2.	Se realizaron 6 entregas de residuos peligrosos a la empresa Eco entorno.
3.	Se realizó entrega de material aprovechable a la ORGANIZACIÓN PROYECTO AMBIENTAL E.S.P.
4.	Se efectuó el seguimiento de fumigación interna en la zona 6 gatos en las instalaciones de la UCA, realizado por la empresa Gestión ambiental Empresarial el 22 de julio de 2025.
5.	Se efectuó el seguimiento de fumigación interna en la zona 1 cuarentena en las instalaciones de la UCA, realizado por la empresa Gestión ambiental Empresarial el 10 de julio de 2025.
6.	Se efectuó el seguimiento de fumigación áreas externas de las instalaciones de la UCA, realizado por la empresa Gestión Ambiental Empresarial el 30 de julio de 2025.
7.	Se realizó el seguimiento al lavado de tanques de almacenamiento Unidad de Cuidado Animal el 26 de julio 2025, realizado por la empresa Gestión Ambiental Empresarial.
8.	Se efectuó el seguimiento de fumigación interna en la zona 7 en las instalaciones de la UCA, realizado por la empresa Gestión Ambiental Empresarial el 24 de julio de 2025.</t>
  </si>
  <si>
    <t>Elaborar el Diagnóstico Integral del Proceso de Gestión Documental</t>
  </si>
  <si>
    <t>Documento de diagnóstico Integral del Proceso de Gestión Documental</t>
  </si>
  <si>
    <t>Esta actividad iniciará su ejecución en el mes de septiembre</t>
  </si>
  <si>
    <t> Esta actividad iniciará su ejecución en el mes de septiembre</t>
  </si>
  <si>
    <t>Actualizar el Programa de Gestión Documental PGD con sus respectivos programas específicos</t>
  </si>
  <si>
    <t>Documento actualizado del PGD (8 programas)</t>
  </si>
  <si>
    <t>Esta actividad iniciará su ejecución en el mes de noviembre, actualmente contamos con PGD y programas aprobados por el comite institucional  y nos encontramos en implementación</t>
  </si>
  <si>
    <t> Esta actividad iniciará su ejecución en el mes de noviembre, actualmente contamos con PGD y programas aprobados por el comite institucional  y nos encontramos en implementación, cuyo porcentaje de avance es del 31%</t>
  </si>
  <si>
    <t>Esta actividad iniciará su ejecución en el mes de noviembre, actualmente contamos con PGD y programas aprobados por el comite institucional  y nos encontramos en implementación, cuyo porcentaje de avance es del 33%</t>
  </si>
  <si>
    <t>Esta actividad iniciará su ejecución en el mes de noviembre, actualmente contamos con PINAR y programas aprobados por el comite institucional  y nos encontramos en implementación,  cuyo porcentaje de avance es del 40%</t>
  </si>
  <si>
    <t>Esta actividad iniciará su ejecución en el mes de noviembre, actualmente contamos con PGD y programas aprobados por el comite institucional  y nos encontramos en implementación, cuyo porcentaje de avance es del 44%</t>
  </si>
  <si>
    <t>Actualizar el Plan institucional de Archivo - PINAR</t>
  </si>
  <si>
    <t>Docuemnto PINAR</t>
  </si>
  <si>
    <t>Esta actividad iniciará su ejecución en el mes de noviembre, actualmente contamos con PINAR y programas aprobados por el comite institucional  y nos encontramos en implementación</t>
  </si>
  <si>
    <t> Esta actividad iniciará su ejecución en el mes de noviembre, actualmente contamos con PINAR y programas aprobados por el comite institucional  y nos encontramos en implementación,  cuyo porcentaje de avance es del 31%</t>
  </si>
  <si>
    <t>Esta actividad iniciará su ejecución en el mes de noviembre, actualmente contamos con PINAR y programas aprobados por el comite institucional  y nos encontramos en implementación,  cuyo porcentaje de avance es del 33%</t>
  </si>
  <si>
    <t>Esta actividad iniciará su ejecución en el mes de noviembre, actualmente contamos con PINAR y programas aprobados por el comite institucional  y nos encontramos en implementación,  cuyo porcentaje de avance es del 44%</t>
  </si>
  <si>
    <t xml:space="preserve">Actualizar las TRD </t>
  </si>
  <si>
    <t xml:space="preserve">Tablas de retención </t>
  </si>
  <si>
    <r>
      <rPr>
        <sz val="8"/>
        <rFont val="Arial"/>
        <family val="2"/>
      </rPr>
      <t>Durante este periodo se desarrollo una mesa de trabajo con la Oficina de Control Interno  para revisión de la porpuesta de TRD, adicionalmente mediante correo electrónico la Subdirección de Gestión Corporativa socializó la versión final de la propusta de TRD de todas las dependencias y procesos para su revisión, realización de ajustes y posterior aprobación</t>
    </r>
    <r>
      <rPr>
        <u/>
        <sz val="8"/>
        <color theme="10"/>
        <rFont val="Arial"/>
        <family val="2"/>
      </rPr>
      <t xml:space="preserve">
Evidencia</t>
    </r>
  </si>
  <si>
    <r>
      <rPr>
        <sz val="9"/>
        <rFont val="Arial"/>
        <family val="2"/>
      </rPr>
      <t xml:space="preserve">1. Se culminó la recopilación de información base para la actualización de fichas de valoración y memoria institucional, adicional se identificaron las fichas de valoriación por dependencia ycuales de ellas requieren actualización y cuales requieren elaboración 
2. Se requirió en el comité instucional de gestión y desempeño que las dependencias revisen y actualicen de ser requirido las TRD socializadas en el mes de enero, esta ctividad se llevará acabo en marzo con el acompañamiento del equipo de gestión documental
3. Se actualizó el formato de TRD atendiendo la normatividad archivistica vigente
</t>
    </r>
    <r>
      <rPr>
        <u/>
        <sz val="9"/>
        <color theme="10"/>
        <rFont val="Arial"/>
        <family val="2"/>
      </rPr>
      <t xml:space="preserve">
Evidencia
</t>
    </r>
  </si>
  <si>
    <r>
      <rPr>
        <sz val="9"/>
        <rFont val="Arial"/>
        <family val="2"/>
      </rPr>
      <t xml:space="preserve"> "En Comite institucional se expuso la necesidad de realizar una ultima reunión  de revisión ajuste y aprobación de las TRD, en este, se acordó elaborar un cronograma final de revisión debido a la actualización de procesos y procedimientos, el cual se ejecutará en los mese marzo y abril de 2025.
El cronograma se socializo mediante memorando el 10 de marzo de 2025 e inicio su ejecución el 18 de marzo.
Acontinuación se listan las dependencias y grupos que ya realizaron el proceso:
DIRECCIÓN GENERAL
COMUNICACIONES
OFICINA ASESORA DE PLANEACIÓN
CONTROL INTERNO
OFICINA ASESORA DE JURÍDICA
OFICINA DE CONTROL INTERNO DISCIPLINARIO
UNIDAD DE CUIDADO ANIMAL
ESTERILIZACIONES PUNTO FIJO EN UCA
ESTERILIZACIONES (CONVENIOS)
URGENCIAS VETERINARIAS
PROGRAMA CES
ESCUADRON ANTI CRUELDAD
ANIMALES DE GRANJA"
</t>
    </r>
    <r>
      <rPr>
        <u/>
        <sz val="9"/>
        <color theme="10"/>
        <rFont val="Arial"/>
        <family val="2"/>
      </rPr>
      <t xml:space="preserve">
Evidencia</t>
    </r>
  </si>
  <si>
    <r>
      <rPr>
        <sz val="8"/>
        <color rgb="FF000000"/>
        <rFont val="Arial"/>
        <family val="2"/>
      </rPr>
      <t xml:space="preserve"> En Comite institucional se expuso la necesidad de realizar una ultima reunión  de revisión ajuste y aprobación de las TRD, en este, se acordó elaborar un cronograma final de revisión debido a la actualización de procesos y procedimientos, el cual se ejecutará en los mese marzo y abril de 2025.
El cronograma se socializo mediante memorando el 10 de marzo de 2025 e inicio su ejecución el 18 de marzo.
Acontinuación se listan las dependencias y grupos que ya realizaron el proceso:
*Sinantrópicos
*Identificaciones
*Brigadas médicas
*Dirección de cultura y gestión del conocimiento
*Ambiental
*Tecnología
*Financiera
</t>
    </r>
    <r>
      <rPr>
        <u/>
        <sz val="8"/>
        <color rgb="FF467886"/>
        <rFont val="Arial"/>
        <family val="2"/>
      </rPr>
      <t xml:space="preserve">
Evidencia.</t>
    </r>
  </si>
  <si>
    <t xml:space="preserve">Durante el mes de mayo las dependenicas que participaron el proceso de ajuste de TRD fueron:
GESTIÓN DOCUMENTAL
Acontinuación se listan las dependencias y grupos que estan pendientes por realizar debido a cambios de funcionarios o contratistas
CONTRACTUAL
ALMACEN 
ATENCIÓN AL CIUDADANO
Debido a la falta de contratación de los profesionales historiador y abogado no se ha avanzado en la elaboración de las fichas de valoración y memoria descriptiva: De no contar con la contratación de estos profesionales no se podría avanzar mas en esta actividad
</t>
  </si>
  <si>
    <t>No se ha podido realizar la revisión de las TRD de las dependencias y grupos que se listana continuación debido a cambios de funcionarios o contratistas
CONTRACTUAL
ALMACEN 
ATENCIÓN AL CIUDADANO
Sin emabargo se adelanto la actualización del Cuadro de Clasificación y Cuadro de caracterización asi como  la conformación de anexos requeridos por el archivo de Bogotá 
Debido a la falta de contratación de los profesionales historiador y abogado no se ha avanzado en la elaboración de las fichas de valoración y memoria descriptiva. Se proyecta su contratación para el mes de julio
Evidencias: 
https://idpyba.sharepoint.com/:f:/s/PlandeAccinInstitucional/Ev_0hQRZWCBLrS7g3LibimEBlcyuODZg62uouQ_nHNselg?e=nCeWzv</t>
  </si>
  <si>
    <t>Se realizó la revisión de las TRD de las dependencias y grupos que se listan a continuación: 
ALMACÉN 
ATENCIÓN AL CIUDADANO
Pendiente CONTRACTUAL
Se realizó una verificación de series y subseries de la Dirección y se encuentra pendiente una reunión con Planeación y Dirección para verificar la asignación de responsabillidades  frente a la verificación de la asignación de la secretaría técnica del comité directivo.
Se adelantó la actualización del Cuadro de Clasificación y Cuadro de caracterización conforme a lo trabajado con las dependencias.
Ya se cuenta con la contratación de la Abogada, pendiente la contratación del historiador.</t>
  </si>
  <si>
    <t>Elaborar el Banco terminológico de las TRD Vigentes</t>
  </si>
  <si>
    <t>Documento del banco terminológico</t>
  </si>
  <si>
    <t>Esta actividad iniciará su ejecución en el mes de noviembre basadas en las TRD en proceso de convalidación</t>
  </si>
  <si>
    <t> Esta actividad iniciará su ejecución en el mes de noviembre basadas en las TRD en proceso de convalidación</t>
  </si>
  <si>
    <t>Esta actividad iniciará su ejecución en el mes de noviembre basadas en las TRD en proceso de actualización</t>
  </si>
  <si>
    <t>Elaborar las Tablas de Control de Acceso de las TRD vigentes</t>
  </si>
  <si>
    <t>Docuemnto tablas de control de acceso</t>
  </si>
  <si>
    <t>Realizar 100% de las acciones normativas en el marco de la gestión financiera y del talento humano</t>
  </si>
  <si>
    <t>Realizar la totalidad de las actividades programadas en el Plan Estratégico de Talento Humano y sus planes anexos y el Plan Estratégico de Seguridad Vial</t>
  </si>
  <si>
    <t>Informe POA</t>
  </si>
  <si>
    <r>
      <rPr>
        <sz val="8"/>
        <color rgb="FF000000"/>
        <rFont val="Arial"/>
        <family val="2"/>
      </rPr>
      <t xml:space="preserve">En el mes de enero de 2025, se ha avanzado en lo siguiente al interior del PIC:
Fortalecimiento de los conocimientos, capacidades y habilidadades de los servidores públicos del IDPYBA, para una mejor prestación del servicio al ciudadano
En el mes de enero de 2025, se ha avanzado en lo siguiente al interior del Plan de Bienestar Social e Incentivos:
Cumplimiento de las actividades de bienestar que permiten que el servidor del IDPYBA trabaje feliz, lo cual redunda en compromiso y una mejor prestación del servicio y atención al ciudadano
En el mes de enero de 2025, se ha avanzado en lo siguiente al interior del Plan de Trabajo de SST:
Ejecución de actividades que fomentan las condiciones y estilos de vida saludable, a través del control de enfermedades, accidentes e incidentes laborales y la gestión de los riesgos asociados a las actividades, el ambiente laboral y el cuidado de la salud mental de las y los servidores públicos del Instituto
Talento Humano: En el mes de enero de 2025, se ha avanzado en lo siguiente en el marco del Plan Estratégico de Talento Humano - PETH:
1.Cumplimiento de las actividades programadas en el mes de enero en los planes anexos del PETH
2. Actualización de la información de los empleos del IDPYBA, con el fin de programar la provisión de los empleos con vacancias definitivas y/o temporales.
</t>
    </r>
    <r>
      <rPr>
        <u/>
        <sz val="8"/>
        <color rgb="FF0000FF"/>
        <rFont val="Arial"/>
        <family val="2"/>
      </rPr>
      <t xml:space="preserve">
Evidencia</t>
    </r>
  </si>
  <si>
    <r>
      <rPr>
        <sz val="9"/>
        <color rgb="FF000000"/>
        <rFont val="Arial"/>
        <family val="2"/>
      </rPr>
      <t xml:space="preserve">Capacitaciones: En el mes de febrero de 2025, se ejecutaron 15 capacitaciones de las 15 programadas en el PIC, fortaleciendo así, los conocimientos, capacidades y habilidades de los servidores públicos del IDPYBA, para una mejor prestación del servicio al ciudadano, a través de las siguientes capacitaciones:
1.	Capacitación Transferencia Documental Primaria cuyo objetivo es sensibilizar a los servidores públicos y contratistas del Instituto sobre los requisitos para efectuar la transferencia documental primaria. Modalidad virtual plataforma Teams
2.	Jornadas inducción y reinducción cuyo objetivo es dar a conocer a las y los servidores las actualizaciones de los programas de SST y sensibilizar y concientizar a cerca de la Política Pública LGBTI. Modalidad presencial sede administrativa
3.	Jornada inducción y reinducción: Plataforma Estratégica IDPYBA, cuyo objetivo es fortalecer el conocimiento institucional. Modalidad virtual plataforma Teams
4.	Capacitación contrato realidad y estabilidad reforzada, componentes importantes en la supervisión y apoyo a la supervisión de los contratos del IDPYBA, cuyo objetivo consiste en socializar a los supervisores o apoyos a la supervisión de los contratos de prestación de servicios sobre el alcance del contrato realidad y la estabilidad reforzada como ejes temáticos relevantes en la Política de Prevención de Daño Antijurídico de la entidad. Modalidad virtual plataforma Teams
5.	Capacitación MIPG – Dimensiones, cuyo objetivo consiste en fortalecer los conocimientos del talento humano del IDPYBA en la aplicación del Modelo Integrado de Planeación y Gestión. Modalidad virtual plataforma Teams
6.	Capacitación sensibilización: Ley 1755 “Por medio de la cual se regula el Derecho Fundamental de Petición y se sustituye un título del Código de Procedimiento Administrativo y de lo Contencioso Administrativo”, cuyo objetivo consiste en  concientizar a los servidores y contratistas del Instituto sobre la importancia del cumplimiento de términos para respuesta de los derechos de petición. Modalidad virtual plataforma Teams
7.	Capacitación Ciberseguridad -Política de Seguridad de la Información, cuyo objetivo consiste en sensibilizar a usuarios, y terceras partes, acerca de la política de Seguridad y Privacidad de la Información que dispone el Instituto. Modalidad virtual plataforma Teams
8.	Capacitación Inteligencia Artificial Nivel Básico/ Nivel Intermedio, cuyo objetivo consiste en capacitar a los participantes en la comprensión del potencial de la IA para resolver problemas públicos y tomar decisiones sobre su uso. Modalidad enlace curso a través de correo electrónico institucional.
9.	COPASST:  Funciones, cuyo objetivo consiste en socializar las funciones a los miembros del COPASST. Modalidad presentación a través de correo electrónico institucional.
10.	Capacitación prevención de accidentes cuyo objetivo consiste en generar conciencia en la importancia de las diferentes acciones que se deben realizar para la prevención de accidente. Modalidad presencial sede UCA
11.	PVE cardiovascular: Alimentación saludable cuyo objetivo consiste en socializar Tips de la importancia de una alimentación saludable para lograr un bienestar integral. Modalidad pieza gráfica a través de correo electrónico institucional.
12.	Sistema de Gestión SST: Políticas y responsabilidades, cuyo objetivo consiste en realizar sensibilización de las responsabilidades y las políticas que hacen parte del SG-SST. Modalidad pieza gráfica a través de correo electrónico institucional.
13.	Capacitación Reciclaje cuyo objetivo es socializar la directriz de plásticos de un solo uso. Modalidad presencial sede UCA
14.	Capacitación Manejo de Residuos Peligrosos cuyo objetivo consiste en socializar el Programa Posconsumo y estrategias voluntarias de entrega de residuos peligrosos. Modalidad presencial sede UCA
15.	Capacitación Practicas Sostenibles cuyo objetivo consiste en llevar a cabo0 actividad de concientización de una Movilidad Sostenible. Modalidad presencial sede UCA
Bienestar: En el mes de febrero de 2025, se ejecutaron 7 actividades de las 7 programadas en el Plan de Bienestar Social e Incentivos, permitiendo que el servidor del IDPYBA trabaje feliz, lo cual redunda en compromiso y una mejor prestación del servicio y atención al ciudadano, a través de las siguientes actividades:
1.	Actividad conmemoración del día de cumpleaños al funcionariado del IDPYBA, cuyo objetivo consiste en brindar bienestar a las y los funcionarios del IDPYBA en el día de sus cumpleaños, resaltando la importancia de esta fecha, conmemorando y reconociendo su labor diaria. Remisión de pieza gráfica a través de correo electrónico institucional y entrega de reconocimiento.
2.	Actividad visita Asesor(a) de Compensar; socialización de beneficios para los servidores públicos, cuyo objetivo consiste en dar a conocer los diferentes beneficios con los que cuentas las y los servidores públicos, para su bienestar y el de sus familias. Modalidad presencial sede administrativa
3.	Actividad conmemoración de efemérides y fechas especiales cuyo objetivo consiste en conmemorar a las y los funcionarios y/o contratistas los logros, avances y contribuciones de sus profesionales en nuestro Instituto y exaltar fechas especiales. Remisión de pieza gráfica a través de correo electrónico institucional. 
4.	Actividad remisión de mensajes de refuerzo positivo para el bienestar laboral, cuyo objetivo consiste en promover por medio de mensajes un refuerzo positivo para el bienestar laboral de las y los servidores públicos del IDPYBA. Remisión de pieza gráfica a través de correo electrónico institucional 
5.	Actividad Socialización del Salario Emocional cuyo objetivo consiste en dar a conocer la estrategia de puntos del salario emocional para mejorar el bienestar, la motivación y el compromiso de las y los servidores públicos. Remisión de pieza gráfica a través de correo electrónico institucional
6.	Actividad jornada de sensibilización: Comunicación no sexista y lenguaje incluyente con enfoques de género y diferencial cuyo objetivo consiste en brindar herramientas para promover el respeto y la igualdad, enriqueciendo y fortaleciendo el entorno laboral en el IDPYBA. Modalidad virtual plataforma Teams
7.	Actividad Prevención de acoso sexual y acoso sexual laboral cuyo objetivo consiste en prevenir, sensibilizar y promover un ambiente seguro y respetuoso, libre de acoso sexual y acoso sexual laboral. Remisión de pieza gráfica a través de correo electrónico institucional
SST: En el mes de febrero de 2025, se ejecutaron 9 actividades de las 10 programadas en el Plan de SST, fomentando las condiciones y estilos de vida saludable, a través del control de enfermedades, accidentes e incidentes laborales y la gestión de los riesgos asociados a las actividades, el ambiente laboral y el cuidado de la salud mental de las y los servidores públicos del Instituto a través de las siguientes actividades:
1.	Se realiza el reporte del mes de febrero en la plataforma SIDEAP
2.	Se realiza reunión del mes de febrero con los integrantes principales del COPASST
3.	Se programaron exámenes médicos ocupacionales de ingreso y egreso 
4.	Se envía memorando a planeación para la eliminación de los documentos diseñados para la emergencia sanitaria del COVID 19
5.	En el mes de febrero no se presentaron accidentes de trabajo, motivo por el cual no fue necesario hacer reporte o investigación
6.	Se envía correo al Comité de Convivencia Laboral solicitando la información pertinente para el seguimiento
7.	Se realiza la socialización de las responsabilidades de SST a todos los niveles de la organización en la jornada de reinducción presencial con los funcionarios y se envía correo a todos los niveles de la entidad con la socialización de las responsabilidades
8.	Se realiza el reporte de la autoevaluación ante la ARL Positiva. Ante el Ministerio de Trabajo no se ha realizado el reporte por inconvenientes en la plataforma del Ministerio, se remitieron correos y un oficio solicitando la asesoría o la solución al problema presentado
9.	Se realizó actualización del procedimiento de investigación de accidentes de trabajo  y del formato y se remitió a la Oficina Asesora de Planeación para la última revisión.
Respecto a la actividad no ejecutada relacionada con: “Enviar los perfiles de cargo a la IPS de exámenes médicos y complementarios”, la misma no se ejecutó teniendo en cuenta que el contrato suscrito con la IPS se prorrogó hasta el 6 de marzo y la misma debe ser ejecutada con el nuevo contratista, proceso contractual que a la fecha se encuentra en ejecución; una vez suscrito el contrato con la nueva IPS, se dará cumplimiento a la presente actividad.
PETH: En el mes de febrero de 2025, se ha avanzado en lo siguiente en el marco del Plan Estratégico de Talento Humano - PETH:
1.Cumplimiento de las actividades programadas en el mes de febrero en los planes anexos del PETH
2. Actualización de la información de los empleos del IDPYBA, con el fin de programar la provisión de los empleos con vacancias definitivas y/o temporales.
3.Ejecución de actividades del plan de acción de integridad
4. Ejecución actividades PVE - Riesgo Psicosocial
</t>
    </r>
    <r>
      <rPr>
        <u/>
        <sz val="9"/>
        <color rgb="FF0000FF"/>
        <rFont val="Arial"/>
        <family val="2"/>
      </rPr>
      <t xml:space="preserve">
Evidencia</t>
    </r>
  </si>
  <si>
    <r>
      <rPr>
        <sz val="9"/>
        <color rgb="FF000000"/>
        <rFont val="Arial"/>
        <family val="2"/>
      </rPr>
      <t xml:space="preserve"> "Capacitaciones: En el mes de marzo de 2025, se ejecutaron 14 capacitaciones de las 14 programadas en el PIC, fortaleciendo así, los conocimientos, capacidades y habilidades de los servidores públicos del IDPYBA, para una mejor prestación del servicio al ciudadano, a través de las siguientes capacitaciones:
1.	Capacitación Instrumentos Archivísticos: Socialización de Instrumentos Archivísticos: PINAR, PGD, PROGRAMAS ESPECÍFICOS, CCD, TRD, TCA, BANTER, FUID, cuyo objetivo consiste en sensibilizar a los servidores públicos y contratistas del Instituto sobre los requisitos para efectuar la transferencia documental primaria Difundir y capacitar a los funcionarios y colaboradores del IDPYBA sobre la importancia y el uso adecuado y de estos instrumentos en la gestión documental. Modalidad virtual plataforma Teams
2.	Capacitación de componentes y elaboración de las cuentas de cobro Contratistas, cuyo objetivo consiste en socializar y dar alcance al Procedimiento de pagos. Modalidad virtual plataforma Teams
3.	Capacitación componentes y elaboración de las cuentas de cobro - Proveedores, cuyo objetivo consiste en socializar y dar alcance al Procedimiento de pagos. Modalidad virtual plataforma Teams
4.	Capacitación Marco normativo para la actuación del IDPYBA en los operativos en los que participa, cuyo objetivo consiste en conocer el ordenamiento jurídico que rige a las actuaciones que tiene el IDPYBA en sus operativos, con el fin de proteger a los animales y generar seguridad jurídica en las intervenciones. Modalidad virtual plataforma Teams
5.	Capacitación PAC y Ejecución Presupuestal cuyo objetivo consiste en dar a conocer las generalidades, fundamentos e importancia del PAC y el Presupuesto de la entidad. Modalidad virtual plataforma Teams
6.	Capacitación Ley 1952 de 2019: Socialización de la caracterización del proceso disciplinario del IDPYBA, cuyo objetivo consiste en dar a conocer la primera versión de la caracterización del proceso disciplinario del IDPYBA conforme lo establecido en la Ley 1952 de 2019. Modalidad virtual plataforma Teams
7.	Capacitación Ciberseguridad -Políticas específicas de Seguridad de la Información, cuyo objetivo consiste en sensibilizar a los usuarios, acerca de que es ciberseguridad y como es aplicada mediante las políticas específicas de seguridad y privacidad de la información en la entidad. Modalidad virtual plataforma Teams
8.	Capacitación Riesgo público: Como actuar en caso de atentados, cuyo objetivo consiste en generar concientización de la importancia de prevenir el riesgo público y saber cómo se deben actuar ante una situación generada por este riesgo. Modalidad virtual plataforma Teams
9.	Sensibilización Programa de orden y aseo, cuyo objetivo consiste en socializar de manera continua tips y estrategias de orden ya seo, que contribuyan a mantener espacio de trabajo organizados y limpios. Remisión de pieza gráfica a través de correo electrónico
10.	Capacitación Comité de convivencia laboral: funciones, cuyo objetivo consiste en conocer las funciones del comité, y el concepto de acoso laboral. Modalidad virtual plataforma Teams
11.	Plan estratégico de seguridad vial: Política y plan, cuyo objetivo consiste en socializar la política y el plan de seguridad vial, para conocimiento de todos los funcionarios y contratistas del Instituto. Remisión de pieza gráfica a través de correo electrónico
12.	Capacitación ¿Qué hacemos en nuestra Unidad de Cuidado Animal?, cuyo objetivo consiste en dar a conocer el trabajo integral realizado en la Unidad de Cuidado Animal, explicando los procesos de atención, rehabilitación y protección de caninos y felinos que ingresan provenientes de los diferentes programas de la entidad. Modalidad virtual plataforma Teams
13.	Capacitación Ahorro de Agua, cuyo objetivo consiste en brindar información relevante sobre estrategias para el consumo sostenible del agua. Modalidad virtual plataforma Teams
14.	Capacitación Ahorro de energía, cuyo objetivo consiste en dar a conocer las fuentes no convencionales de energía. Modalidad presencial sede UCA
Bienestar: En el mes de marzo de 2025, se ejecutaron 11 actividades de las 11 programadas en el Plan de Bienestar Social e Incentivos, permitiendo que el servidor del IDPYBA trabaje feliz, lo cual redunda en compromiso y una mejor prestación del servicio y atención al ciudadano, a través de las siguientes actividades:
1.	Actividad conmemoración del día de cumpleaños al funcionariado del IDPYBA cuyo objetivo consiste en brindar bienestar a las y los funcionarios del IDPYBA en el día de sus cumpleaños. Resaltando la importancia de esta fecha, conmemorando y reconociendo su labor diaria. Se remite pieza gráfica de cumpleaños a través de correo electrónico institucional y se hace entrega de reconocimiento.
2.	Actividad visita Asesor(a) de Compensar; socialización de beneficios para los servidores públicos, cuyo objetivo consiste en dar a conocer los diferentes beneficios con los que cuentas las y los servidores públicos, para su bienestar y el de sus familias. Remisión de actividad a través de correo electrónico institucional
3.	Actividad feria de servicios: acompañamiento de diferentes entidades, cuyo objetivo consiste en brindar un espacio para acercarse de una manera más amigable y eficiente a la familia IDPYBA, con el fin de facilitar el acceso a servicios, trámites, charlas, información y campañas que ofrecen las entidades invitadas. Remisión de actividad a través de correo electrónico institucional
4.	Actividad mensajes de refuerzo positivo para el bienestar laboral, cuyo objetivo consiste en promover por medio de mensajes un refuerzo positivo para el bienestar laboral de las y los servidores públicos del IDPYBA. Se remite pieza gráfica a través de correo electrónico institucional
5.	Actividad conmemoración de efemérides y fechas especiales cuyo objetivo consiste en conmemorar a las y los funcionarios y/o contratistas los logros, avances y contribuciones de sus profesionales en nuestro Instituto y exaltar fechas especiales. Se remite pieza gráfica a través de correo electrónico institucional
6.	Actividad Campaña para el manejo del tiempo cuyo objetivo consiste en brindar herramientas a la familia IDPYBA, para el manejo del tiempo en pro de mejorar la productividad, bienestar y la salud mental. Se remite infografía a través de correo electrónico institucional
7.	Actividad de campañas de socialización e interiorización del Código de Integridad, cuyo objetivo consiste en socializar el Código de integridad y fomentar la participación y apropiación de los valores. Se hace entrega de sticker alusivo a la transparencia e integridad.
8.	Actividad diferentes dependencias cuyo objetivo consiste en socializar las nuevas actualizaciones y experiencias significativas de los diferentes procesos con el fin de  llevar a cabo intercambio de conocimientos y experiencias entre las áreas misionales y administrativa. Modalidad virtual plataforma Teams
9.	Actividad conmemoración día de la mujer cuyo objetivo consiste en exaltar y engrandecer la gran labor de las funcionarias del IDPYBA. Se remite pieza gráfica con reconocimiento a través de correo electrónico institucional
10.	Actividad conmemoración día del hombre cuyo objetivo consiste en exaltar y engrandecer la gran labor de los funcionarios del IDPYBA. Se remite pieza gráfica con reconocimiento a través de correo electrónico institucional
11.	Actividad jornada de sensibilización: Introducción al enfoque de género y diferencial: hablemos sobre estereotipos y roles: Liderazgos de las Mujeres, cuyo objetivo consiste en sensibilizar a la familia IDPYBA en lo relacionado al enfoque de género y diferencial, con el fin de contribuir a espacios laborales y a una sociedad inclusiva y diversa, asimismo, exaltar la lucha y el valor de las mujeres en pro de su reconocimiento. Modalidad virtual plataforma Teams
SST: En el mes de marzo de 2025, se ejecutaron 12 actividades de las 12 programadas en el Plan de SST, fomentando las condiciones y estilos de vida saludable, a través del control de enfermedades, accidentes e incidentes laborales y la gestión de los riesgos asociados a las actividades, el ambiente laboral y el cuidado de la salud mental de las y los servidores públicos del Instituto a través de las siguientes actividades:
1.	Se realiza el reporte de indicadores del SG-SST, del mes de marzo en la plataforma SIDEAP
2.	Se realiza reunión con el COPASST del mes de marzo con los integrantes principales del comité
3.	Se realiza la actualización la matriz legal del SG-SST, incluyendo normatividad del 2024, con la asesoría de la ARL Positiva
4.	En el mes de marzo se presentaron 2 accidentes de trabajo
5.	Se realiza la socialización de la rendición de cuentas del SG-SST, por medio de pieza gráfica, pdf y correo electrónico institucional enviado a través de Comunicaciones a todo el listado general de la entidad
6.	Se realiza la socialización de la política de SST y los objetivos del SG-SST por medio de pieza gráfica, pdf y correo enviado a través de Comunicaciones a todo el listado general de la entidad
7.	Se actualiza el documento y el plan de trabajo del PVE Auditivo y se envía a planeación para la respectiva revisión
8.	Se actualiza el documento y el plan de trabajo del programa de orden y aseo y se envía a planeación para la respectiva revisión
9.	Se actualiza el documento y el plan de trabajo del PVE en riesgo biomcánico y se envía a planeación para la respectiva revisión
10.	Se envía forms a las personas accidentadas sobre el impacto de las acciones preventivas y correctivas 
11.	Se diseño la encuesta para Identificar peligros y se envió al listado general para su diligenciamiento por parte de los servidores y contratistas, esta misma se reenvío dos veces.
12.	Se realiza el seguimiento a las acciones de los planes de mejoramiento del PESV y Seguridad y Salud en el Trabajo
PETH: En el mes de marzo de 2025, se ha avanzado en lo siguiente en el marco del Plan Estratégico de Talento Humano - PETH:
1.Cumplimiento de las actividades programadas en el mes de marzo en los planes anexos del PETH
2. Actualización de la información de los empleos del IDPYBA, con el fin de programar la provisión de los empleos con vacancias definitivas y/o temporales.
3.Ejecución de actividades del plan de acción de integridad
4. Ejecución actividades PVE - Riesgo Psicosocial"
</t>
    </r>
    <r>
      <rPr>
        <u/>
        <sz val="9"/>
        <color rgb="FF0000FF"/>
        <rFont val="Arial"/>
        <family val="2"/>
      </rPr>
      <t xml:space="preserve">
Evidencia</t>
    </r>
  </si>
  <si>
    <r>
      <rPr>
        <sz val="8"/>
        <color rgb="FF000000"/>
        <rFont val="Arial"/>
        <family val="2"/>
      </rPr>
      <t xml:space="preserve"> Capacitaciones: En el mes de abril de 2025. se ejecutaron 15 capacitaciones de las 15 programadas en el PIC. fortaleciendo así. los conocimientos. capacidades y habilidades de los servidores públicos del IDPYBA. para una mejor prestación del servicio al ciudadano. a través de las siguientes capacitaciones, así como 6 capacitaciones dispuestas ejecutar durante la vigencia:
1. Capacitación Diligenciamiento de Formato Único de Inventario FUID, cuyo objetivo consiste en dar a conocer a los funcionarios y colaboradores del IDPYBA los parámetros para el adecuado diligenciamiento del Formato Único de Inventario FUID. Modalidad virtual Teams
2. Capacitación socialización de como atendemos los casos por presunto maltrato animal cuyo objetivo consiste en dar a conocer la ruta de atención manejada en el IDPYBA, para la atención de casos de presunto maltrato animal. Modalidad virtual Teams
3. Capacitación atención de animales sinantrópicos Palomas de Plaza y Enjambres de Abeja Común en el Distrito Capital cuyo objetivo consiste en contextualizar a los participantes sobre la gestión del conocimiento en torno a especies sinantrópicas como la paloma de plaza (Columba livia) y la abeja común (Apis mellifera). Modalidad virtual Teams
4. Capacitación ¿Por qué adoptar animales del IDPYBA? cuyo objetivo consiste en instruir a los asistentes sobre la importancia de promover la adopción de animales rescatados y sobre los procedimientos asociados al proceso. Modalidad virtual Teams
5. Capacitación Centro de Atención Jurídica para la Protección y Bienestar Animal cuyo objetivo consiste en actualizar y fortalecer los conocimientos y habilidades en la atención jurídica en casos relacionados con la protección, bienestar y defensa de los animales desde una perspectiva ética y jurídica. Modalidad virtual Teams
6. Capacitación sensibilización sobre Introducción al enfoque de género y su importancia en la gestión pública cuyo objetivo consiste en profundizar en el enfoque diferencial y su implicación en el diseño y ejecución de políticas públicas. Modalidad virtual Teams
7. Capacitación Política de Gobierno Digital  cuyo objetivo consiste en sensibilizar a los asistentes sobre la Política de Gobierno Digital, una de las 19 políticas que componen el Modelo Integrado de Planeación y Gestión (MIPG). Modalidad virtual Teams
8. Capacitación Plan de emergencias administrativa: Como actuar en caso de un desastre natural cuyo objetivo consiste en preparar a los brigadistas del IDPYBA para actuar de manera rápida y efectiva ante situaciones de emergencia o desastres naturales. Modalidad virtual Teams
9. Capacitación PVE biomecánico: pausas activas cuyo objetivo consiste en crear conciencia sobre la importancia de tener hábitos saludables en la jornada laboral y la vida personal: Modalidad presencial sede administrativa
10. Sensibilización PVE salud visual: ojo con los ojos cuyo objetivo consiste en dar a conocer la importancia y cuidados de los ojos, en aras de prevenir enfermedades. Remisión de pieza gráfica a través de correo electrónico institucional
11. Capacitación PVE cardiovascular: Prevención y factores de riesgo cardiovascular cuyo objetivo consiste en dar a conocer los factores de riesgo cardiovascular, con el fin de que los servidores del IDPYBA, puedan prevenir la aparición de enfermedades que afectan su salud. Modalidad virtual Teams
12. Capacitación Riesgo biológico: factores de riesgo y prevención cuyo objetivo consiste en contribuir a la prevención de riesgos o infecciones, derivadas de la exposición a agentes potencialmente infecciosos o con carga viral. Modalidad virtual Teams
13. Capacitación Psicosocial: Fatiga Compasional cuyo objetivo consiste en brindar a funcionarios y colaboradores herramientas conceptuales y prácticas para identificar, comprender y gestionar la fatiga compasional, con el fin de prevenir el desgaste emocional asociado al cuidado de otros. Modalidad virtual Teams
14. Capacitación Reciclaje cuyo objetivo consiste en mejorar el proceso de separación en la fuente y reducir el material. Modalidad virtual Teams
15. Capacitación Manejo de Residuos Peligrosos cuyo objetivo consiste en divulgar el riesgo que estos residuos representan para la salud y el ambiente, además, dar a conocer el manejo de estos y la protección personal necesaria para ello. Modalidad virtual Teams
Bienestar: En el mes de abril de 2025. se ejecutaron 8 actividades de las 8 programadas en el Plan de Bienestar Social e Incentivos. permitiendo que el servidor del IDPYBA trabaje feliz. lo cual redunda en compromiso y una mejor prestación del servicio y atención al ciudadano. a través de las siguientes actividades:
1. Actividad conmemoración del día de cumpleaños al funcionariado del IDPYBA cuyo objetivo consiste en brindar bienestar a las y los funcionarios del IDPYBA en el día de sus cumpleaños. Resaltando la importancia de esta fecha, conmemorando y reconociendo su labor diaria.
2. Actividad Visita Asesor(a) de Compensar; socialización de beneficios para los servidores públicos cuyo objetivo consiste en dar a conocer los diferentes beneficios con los que cuentas las y los servidores públicos, para su bienestar y el de sus familias. Sede administrativa
3. Actividad conmemoración de efemérides y fechas especiales cuyo objetivo consiste en conmemorar a las y los funcionarios y/o contratistas los logros, avances y contribuciones de sus profesionales en nuestro Instituto y exaltar fechas especiales. Difusión a través de correo electrónico institucional
4. Actividad Programa Servimos cuyo objetivo consiste en dar a conocer a las y los servidores públicos las diferentes alianzas con las que cuenta el DAFP por medio del Programa Servimos, con el fin de que puedan aprovechar los beneficios que las entidades aliadas les ofrecen. Remisión de pieza gráfica a través de correo electrónico institucional
5. Actividad remisión de mensajes de refuerzo positivo para el bienestar laboral cuyo objetivo consiste en promover por medio de mensajes un refuerzo positivo para el bienestar laboral de las y los servidores públicos del IDPYBA. Remisión de pieza gráfica a través de correo electrónico institucional
6. Actividad lúdico-recreativas con las y los hijos del funcionariado cuyo objetivo consiste en brindar espacios de bienestar para el funcionariado y sus familias.
7. Actividad talleres de desarrollo personal y profesional enfocados en temas como manejo del estrés, liderazgo, resiliencia y trabajo en equipo cuyo objetivo consiste en dar a conocer las generalidades del estrés y brindar herramientas y estrategias que permitan a las y los servidores públicos ponerlas en práctica en el entorno laboral y familiar. Modalidad virtual Teams
8. Campañas de relajación mental y control de la respiración cuyo objetivo consiste en brindar herramientas efectivas para reducir el estrés, promover la relajación y mejorar la salud mental. Modalidad presencial sede administrativa
SST: En el mes de abril de 2025. se ejecutaron 14 actividades de las 14 programadas en el Plan de SST. fomentando las condiciones y estilos de vida saludable. a través del control de enfermedades. accidentes e incidentes laborales y la gestión de los riesgos asociados a las actividades. el ambiente laboral y el cuidado de la salud mental de las y los servidores públicos del Instituto a través de las siguientes actividades:
1. Se realiza el reporte del mes de abril en la plataforma SIDEAP
2. Se realiza reunión del mes de abril con los integrantes principales del COPASST
3. Se realiza la actualización del programa de prevención de enfermedades zoonóticas, se encuentra para aprobación por el comité de gestión y desempeño
4. Se realiza la actualización del programa de vigilancia epidemiológica en riesgo psicosocial, se encuentra para aprobación por el comité de gestión y desempeño
5. Se realiza el seguimiento a las acciones correctivas que se generaron en las inspecciones
6. Se realiza reunión con la brigada de emergencias
7. Se socializa a través de pieza gráfica el plan de emergencias de cada una de las sedes del Instituto
8. Se realiza reunión con las partes involucradas en el programa de entrenamiento en manejo de animales y se realiza el respectivo seguimiento
9. En la actividad de Actualizar el procedimiento y el formato de las investigaciones de accidentes de trabajo el documento se encuentra versionado y socializado por Planeación 
10. Se actualiza el manual de SST y se encuentra en últimos ajustes para enviar a revisión a planeación
11. Se unifican con el programa de riesgo cardiovascular el programa de estilos de vida y entornos de trabajo saludable y se encuentra para ser aprobado por el comité de gestión y desempeño.
12. En el mes de abril no se reportaron accidentes de trabajo
13. El programa de orden y aseo se va a presentar para aprobación al comité de gestión y desempeño
14. Se realiza reunión con recursos físicos para realizar el mantenimiento de infraestructura y se envía correo para solicitar información del mantenimiento de los vehículos
PETH: En el mes de abril de 2025. se ha avanzado en lo siguiente en el marco del Plan Estratégico de Talento Humano - PETH:
1.Cumplimiento de las actividades programadas en el mes de abril en los planes anexos del PETH
2. Actualización de la información de los empleos del IDPYBA. con el fin de programar la provisión de los empleos con vacancias definitivas y/o temporales.
3.Ejecución de actividades del plan de acción de integridad
4. Ejecución actividades PVE - Riesgo Psicosocial
5.Proyección de acto administrativo de encargo por derecho preferencial
</t>
    </r>
    <r>
      <rPr>
        <u/>
        <sz val="8"/>
        <color rgb="FF0000FF"/>
        <rFont val="Arial"/>
        <family val="2"/>
      </rPr>
      <t xml:space="preserve">
Evidencia.</t>
    </r>
  </si>
  <si>
    <t xml:space="preserve">Capacitaciones: En el mes de mayo de 2025. se ejecutaron 15 capacitaciones de las 15 programadas en el PIC. fortaleciendo así. los conocimientos. capacidades y habilidades de los servidores públicos del IDPYBA. para una mejor prestación del servicio al ciudadano. a través de las siguientes capacitaciones, así como 4 capacitaciones dispuestas ejecutar durante la vigencia:
1.	Capacitación de ruta de atención y denuncia a través de nuestros canales de atención cuyo objetivo consiste en identificar y diferenciar las líneas de atención disponibles, los tipos de casos que se atienden en cada una y cómo se gestionan según su complejidad. Modalidad virtual plataforma Teams
2.	Jornada de inducción y reinducción: Código de Integridad cuyo objetivo consiste en fortalecer el conocimiento, la apropiación y la vivencia del Código de Integridad por parte de las y los servidores públicos, en el marco de la jornada de inducción y reinducción, promoviendo una cultura organizacional basada en los valores del servicio público, la ética y la transparencia institucional. Modalidad presencial sede administrativa
3.	Taller Enfoque de Género y Diversidad en la Unidad de Cuidado Animal (UCA), cuyo objetivo consiste en generar. Modalidad presencial sede UCA
4.	Capacitación Ciberseguridad - política de Protección de datos personales cuyo objetivo consiste en concientizar a los usuarios acerca de la protección de datos personales, con respecto a la gestión que se realiza dentro de la entidad. Modalidad virtual plataforma Teams
5.	Capacitación Ciberseguridad backup de la información cuyo objetivo consiste en promover buenas prácticas de ciberseguridad y respaldo de la información para proteger los datos institucionales y prevenir pérdidas o accesos no autorizados. Modalidad virtual plataforma Teams
6.	Capacitación Plan de emergencias: Prevención de incendios y manejo de extintores cuyo objetivo consiste en capacitar a las brigadas en el manejo de incendios y extintores con el fin de saber cómo actuaren caso de una emergencia. Modalidad virtual plataforma Teams
7.	Capacitación Matriz EPP: Limpieza y uso adecuado EPP cuyo objetivo consiste en generar conciencia sobre la importancia del uso adecuado de los EPP, con el finde prevenir accidentes de trabajo. Modalidad prseencial sede UCA
8.	Capacitación Seguridad vial: Conductas y comportamientos seguros en la vial cuyo objetivo consiste en dar a conocer la importancia de tener comportamientos seguros en la vía, independiente del rol que ocupemos en ella. Modalidad virtual plataforma Teams
9.	Capacitación PVE biomecánico: Higiene postural cuyo objetivo consiste en dar a conocer la correcta higiene postural que se debe tener en las actividades que se realizan. Modalidad virtual plataforma Teams
10.	PVE salud auditiva: bájale al volumen, el oído y sus cuidados cuyo objetivo consiste en socializar tips del cuidado del odio con el fin de promover la cultura del autocuidado. Remisión de pieza gráfica a través de correo electrónico
11.	Capacitación COPASST: inspecciones cuyo objetivo consiste en socializar al COPASST información relevante de las inspecciones que se deben realizar dentro del marco del SG-SST. Remisión de pieza gráfica a través de correo electrónico
12.	Capacitación Psicosocial: Salud mental en el entorno laboral cuyo objetivo consiste en promover relaciones laborales sanas y a implementar herramientas de autocuidado personal y colectivo. Modalidad virtual plataforma Teams
13.	Capacitación ¿Qué hacemos por los animales de granja y las especies no convencionales? Cuyo objetivo consiste en fomentar el cuidado y la protección ética de los animales de granja y especies no convencionales, conociendo el proceso implementado por la SAF. Modalidad virtual plataforma Teams
14.	Capacitación Riesgo biológico: Enfermedades Zoonóticas (rabia, leptospira) cuyo objetivo consiste en generar conciencia sobre la importancia del uso adecuado de los EPP, con el finde prevenir accidentes de trabajo. Modalidad virtual plataforma Teams
15.	Capacitación Compras Públicas Sostenibles cuyo objetivo consiste en impulsar compras públicas que favorezcan el desarrollo sostenible priorizando productos y servicios con bajo impacto ambiental y responsabilidad social. Modalidad presencial sede UCA
Bienestar: En el mes de mayo de 2025. se ejecutaron 9 actividades de las 9 programadas en el Plan de Bienestar Social e Incentivos. permitiendo que el servidor del IDPYBA trabaje feliz. lo cual redunda en compromiso y una mejor prestación del servicio y atención al ciudadano. a través de las siguientes actividades:
1.	Actividad conmemoración del día de cumpleaños al funcionariado del IDPYBA cuyo objetivo consiste en brindar bienestar a las y los funcionarios del IDPYBA en el día de sus cumpleaños. Resaltando la importancia de esta fecha, conmemorando y reconociendo su labor diaria. Entrega de reconocimiento y pieza gráfica a través de correo electrónico institucional.
2.	Actividad conmemoración día de la madre cuyo objetivo consiste en exaltar y reconocer a las funcionarias madres por el valioso e inspirador rol que desempeñan en la sociedad, destacando su impacto positivo en cada uno de los ámbitos en los que actúan: el hogar, el trabajo, la comunidad y la vida misma. Entrega de reconocimiento y pieza gráfica a través de correo electrónico institucional.
3.	Actividad Feria Asesor(a) de Compensar cuyo objetivo consiste en brindar un espacio para acercarse de una manera más amigable y eficiente a la familia IDPYBA, con el fin de facilitar el acceso a servicios, trámites, charlas, información y campañas que ofrecen las entidades invitadas. Difusión de correo electrónico – actividad sede administrativa
4.	Actividad remisión de mensajes de refuerzo positivo para el bienestar laboral cuyo objetivo consiste en promover por medio de mensajes un refuerzo positivo para el bienestar laboral de las y los servidores públicos del IDPYBA. Remisión de pieza gráfica a través de correo electrónico institucional
5.	Actividad conmemoración de efemérides y fechas especiales cuyo objetivo consiste en conmemorar a las y los funcionarios y/o contratistas los logros, avances y contribuciones de sus profesionales en nuestro Instituto y exaltar fechas especiales. Remisión de pieza gráfica a través de correo electrónico institucional
6.	Actividad Jornada de sensibilización: Estrategias para la atención a personas con diversidades funcionales cuyo objetivo consiste en promover la inclusión social y el enfoque diferencial en la atención a personas con discapacidad, fortaleciendo el trato digno y la eliminación de barreras en el servicio público. Modalidad virtual plataforma Teams
7.	Actividad charlas que desarrollen temas tales como: la importancia del sueño en la salud mental, Cómo prevenir el burnout cuyo objetivo consiste en generar estrategias que permitan mitigar el estrés laboral en las y los servidores del IDPYBA. Modalidad virtual plataforma Teams
8.	Actividad conmemoración del día del trabajo digno y decente cuyo objetivo consiste en dar cumplimiento al compromiso establecido en el Acuerdo Laboral Sindical, promoviendo y fortaleciendo condiciones que favorezcan el trabajo digno y decente en el marco de una cultura organizacional basada en el respeto, la equidad y el bienestar de las y los servidores públicos. Entrega de incentivo no pecuniario y actividad en sede administrativa.
9.	Actividad campañas de socialización e interiorización del Código de Integridad cuyo objetivo consiste en fortalecer la apropiación de sus valores entre las y los servidores públicos, promoviendo una cultura institucional basada en la ética, la transparencia y el compromiso con el servicio público. Modalidad presencial sede administrativa
SST: En el mes de mayo de 2025. se ejecutaron 13 actividades de las 13 programadas en el Plan de SST. fomentando las condiciones y estilos de vida saludable. a través del control de enfermedades. accidentes e incidentes laborales y la gestión de los riesgos asociados a las actividades. el ambiente laboral y el cuidado de la salud mental de las y los servidores públicos del Instituto a través de las siguientes actividades:
1.	Se realiza el reporte de indicadores del mes de mayo en la plataforma SIDEAP
2.	Se realiza reunión COPASST del mes de mayo con los integrantes principales del comité
3.	Se genera a revisión de los documentos y formatos del SG-SST y se genera el acta indicando cuales se han actualizado y cuales hacen falta actualizar en el trascurso del año
4.	Se actualiza la Matriz de riesgos de la Unidad de Cuidado Animal
5.	Se genera a revisión de los documentos y formatos del SG-SST y se genera el acta indicando cuales se han actualizado y cuales hacen falta actualizar en el trascurso del año
6.	Se remite correo al CCL solicitando la información del trimestre
7.	Se envía el profesiograma en el mes de febrero, así mismo en el mes de mayo a los directivos posesionados para su respectivo diligenciamiento, desde el correo de talento humano
8.	El Plan de trabajo del programa de Programa de vigilancia epidemiológica auditivo ya se actualizó, se está a la espera al comité de gestión y desempeño para su respectiva aprobación. 
9.	Se realiza la respectiva revisión del programa de vigilancia epidemiológica en riesgo psicosocial con la psicóloga de Talento Humano 
10.	Se realiza archivo de gestión del año 2022,2023,2024,2025 y se remite correo a la funcionaria encargada del archivo de TH
11.	En el mes de mayo se presentaron 5 accidentes de trabajo
12.	Se diseña la encuesta de evaluación de impacto de las medidas implementadas para el control de riesgos dirigida a todos los niveles y se envía por correo electrónico al listado general, se obtuvieron 34 respuestas
13.	Se solicita el diseño del plan de emergencias de la sede de gestión documental a la ARL Positiva, así mismo, se realizó visita con el profesional a las instalaciones de la sede para realizar el respectivo diseño
PETH: En el mes de mayo de 2025. se ha avanzado en lo siguiente en el marco del Plan Estratégico de Talento Humano - PETH:
1.Cumplimiento de las actividades programadas en el mes de mayo en los planes anexos del PETH
2. Actualización de la información de los empleos del IDPYBA. con el fin de programar la provisión de los empleos con vacancias definitivas y/o temporales.
3.Ejecución de actividades del plan de acción de integridad
4. Ejecución actividades PVE - Riesgo Psicosocial
5.Proyección de acto administrativo de encargo por derecho preferencial y análisis de cumplimiento de requisitos
6. Inducción y reinducción 
</t>
  </si>
  <si>
    <t xml:space="preserve">Capacitaciones: En el mes de junio de 2025, se ejecutaron 13 capacitaciones de las 13 programadas en el PIC mas 3 programadas durante la vigencia, fortaleciendo así, los conocimientos, capacidades y habilidades de los servidores públicos del IDPYBA, para una mejor prestación del servicio al ciudadano, a través de las siguientes capacitaciones:
1.	Capacitación aplicación de Tablas de Retención Documental cuyo objetivo consiste en fortalecer los conocimientos y competencias del personal en la correcta aplicación de las Tablas de Retención Documental (TRD), a través de una capacitación teórica que permita comprender su estructura, funcionalidad y normativa vigente, con el fin de asegurar una gestión documental eficiente, transparente y conforme al ciclo vital de los documentos, en cumplimiento de las obligaciones archivísticas y los principios de la administración pública. Modalidad Virtual plataforma Teams
2.	Socialización circular (Vigente para la anualidad), de la actualización de la declaración de bienes y rentas, así como el de conflicto de intereses en el aplicativo SIDEAP cuyo objetivo se encuentra conforme a la Ley 190, reiterar al personal del IDPYBA la obligatoriedad de realizar la declaración de Bienes y Rentas, teniendo en cuenta que es una obligación legal de estricto cumplimiento. Difusión a través de correo electrónico
3.	Capacitación procesos y procedimientos Recursos Fiscos y Almacén cuyo objetivo consiste en dar claridad sobre los procesos y procedimientos de recursos físicos y almacén. Modalidad Virtual plataforma Teams
4.	Capacitación sobre masculinidades responsables cuyo objetivo consiste en reflexionar sobre las implicaciones de la masculinidad en la desigualdad de género, y cómo estas contribuyen a consecuencias como la violencia de género. Modalidad Virtual plataforma Teams
5.	Capacitación atención de casos a través del Programa Urgencias Veterinarias cuyo objetivo consiste en dar a conocer la operatividad del programa de urgencias veterinarias del IDPYBA. Modalidad Virtual plataforma Teams
6.	Capacitación Gobierno Digital - Registro Nacional de Base de datos cuyo objetivo consiste en socializar la importancia de inventariar y efectuar el Registro Nacional de Bases de Datos _RNBD teniendo en cuenta lo establecido en la ley 1581 de 2012. Modalidad Virtual plataforma Teams
7.	Capacitación Prevención de Riesgos en Contratos cuyo objetivo consiste en brindar herramientas para que los servidores públicos ejerzan una supervisión eficaz y legal de los contratos estatales, previniendo riesgos e incumplimientos y Sensibilizar a los servidores públicos sobre las consecuencias legales derivadas del incumplimiento de sus funciones, promoviendo la legalidad, la transparencia y la rendición de cuentas. Modalidad Virtual plataforma Teams
8.	Capacitación riesgo biológico: Enfermedades Zoonóticas (rabia, leptospira), cuyo objetivo consiste en concientizar sobre la importancia del autocuidado para disminuir el contagio de enfermedades zoonóticas. Modalidad Virtual plataforma Teams
9.	Capacitación Plan de emergencias: Primeros auxilios cuyo objetivo consiste en socializar información que fortalezca el conocimiento de las brigadas del IDPYBA en primeros auxilios. Modalidad presencial sede UCA
10.	Seguridad vial: sentidos en todo sentido, cuyo objetivo consiste en socializar información que concientiza a todos los actores viales, sobre la importancia de tener todos los sentidos en la vía y la distracción que puede ocasionar el uso de dispositivos móviles. Divulgación a través de correo electrónico
11.	Capacitación Prevención de accidentes cuyo objetivo consiste en informar sobre la importancia de la prevención para mitigar la ocurrencia de accidentes de trabajo en la ejecución de las actividades. Modalidad Virtual plataforma Teams
12.	Capcitación Comité de convivencia laboral: manejo de conflicto cuyo objetivo consiste en fortalecer el conocimiento del comité de convivencia laboral. Modalidad Virtual plataforma Teams
13.	PVE cardiovascular: Alimentación saludable cuyo objetivo consiste en socializar información, que permite tener hábitos de alimentación saludable a funcionarios y contratistas del IDPYBA. Divulgación a través de pieza gráfica
Bienestar: En el mes de junio de 2025, se ejecutaron 11 actividades de las 11 programadas en el Plan de Bienestar Social e Incentivos, permitiendo que el servidor del IDPYBA trabaje feliz, lo cual redunda en compromiso y una mejor prestación del servicio y atención al ciudadano, a través de las siguientes actividades:
1.	Actividad conmemoración del día de cumpleaños al funcionariado del IDPYBA cuyo objetivo consiste en brindar bienestar a las y los funcionarios del IDPYBA en el día de sus cumpleaños. Resaltando la importancia de esta fecha, conmemorando y reconociendo su labor diaria. Se remite pieza gráfica a través de correo electrónico y se entrega reconocimiento.
2.	Actividad conmemoración día del padre cuyo objetivo consiste en exaltar y reconocer a las funcionarias madres por el valioso e inspirador rol que desempeñan en la sociedad, destacando su impacto positivo en cada uno de los ámbitos en los que actúan: el hogar, el trabajo, la comunidad y la vida misma. Se remite pieza gráfica a través de correo electrónico y se entrega reconocimiento.
3.	Actividad Feria Asesor(a) de Compensar cuyo objetivo consiste en brindar un espacio para acercarse de una manera más amigable y eficiente a la familia IDPYBA, con el fin de facilitar el acceso a servicios, trámites, charlas, información y campañas que ofrecen las entidades invitadas. Se hace difusión a través de correo electrónico
4.	Actividad remisión de mensajes de refuerzo positivo para el bienestar laboral cuyo objetivo consiste en promover por medio de mensajes un refuerzo positivo para el bienestar laboral de las y los servidores públicos del IDPYBA. Se remite pieza gráfica a través de correo electrónico
5.	Actividad conmemoración de efemérides y fechas especiales cuyo objetivo consiste en conmemorar a las y los funcionarios y/o contratistas los logros, avances y contribuciones de sus profesionales en nuestro Instituto y exaltar fechas especiales. Se remite pieza gráfica a través de correo electrónico
6.	Actividad promoción del uso de la bicicleta cuyo cuyo objetivo consiste en fomentar el uso de la bicicleta como medio de transporte saludable y sostenible, promoviendo hábitos de vida activos y el cuidado del medio ambiente entre los funcionarios(as). Se hace difusión a través de correo electrónico.
7.	Actividad eventos culturales: Tarde de películas cuyo objetivo consiste en generar actividades de recreación y esparcimiento para los funcionarios(as), que contribuyan al bienestar en el ambiente laboral. Se hace entrega de reconocimiento
8.	Actividad conmemoración Día Nacional de la y el Servidor Público cuyo objetivo consiste en exaltar la labor del servidor público del IDPYBA. Se lleva a cabo taller y se hace entrega de reconocimiento
9.	Actividad campañas de socialización e interiorización del Código de Integridad cuyo objetivo consiste en fortalecer la apropiación de sus valores entre las y los servidores públicos, promoviendo una cultura institucional basada en la ética, la transparencia y el compromiso con el servicio público. Se efectúa difusión a través de correo electrónico
10.	Actividad café para conversar e inspirar con el director general cuyo objetivo consiste en dar cumplimiento al compromiso establecido en el Acuerdo Laboral Sindical, generando un espacio con el director general y las y los funcionarios.
11.	Actividad prevención del sedentarismo cuyo objetivo consiste en generar espacios a través de actividades físicas, para sensibilizar al personal del IDPYBA frente a la importancia de las pausas en pro de mejorar la salud física y mental, prevenir enfermedades y reducir los síntomas de la depresión y la ansiedad. Realización en sede administrativa.
SST: En el mes de junio de 2025, se ejecutaron 10 actividades de las 10 programadas en el Plan de SST, fomentando las condiciones y estilos de vida saludable, a través del control de enfermedades, accidentes e incidentes laborales y la gestión de los riesgos asociados a las actividades, el ambiente laboral y el cuidado de la salud mental de las y los servidores públicos del Instituto a través de las siguientes actividades:
1.	Se realiza el reporte de indicadores del SST del mes de junio en la plataforma SIDEAP
2.	Se realiza reunión del mes de junio con los integrantes principales del COPASST
3.	Se realiza la respectiva verificación del cumplimiento de las capacitaciones de SST en las fechas establecidas y se genera acta
4.	A la fecha no es necesaria la actualización del profesiograma, esto porque las funciones no han cambiado
5.	Se realiza la aplicación de la batería de riesgo psicosocial en la sede administrativa el 4 de junio y en la UCA el 25 de junio, a las personas relacionadas por cada subdirección 
6.	Se realiza el reporte de 1 accidente de trabajo que se presentó en el mes de junio 
7.	Se realizaron 2 inspecciones de puestos a servidores con la asesoría y acompañamiento de la ARL positiva
8.	Se envía el plan de emergencias a tecnología, ambiental y gestión documental para que incluyan la información pertinente de cada área en el plan 
9.	Se realiza capacitación de procedimiento de gestión del cambio con la ARL positiva
10.	Se realiza el seguimiento al plan de mejoramiento de la auditoria al SG-SST
PETH: En el mes de junio de 2025, se ha avanzado en lo siguiente en el marco del Plan Estratégico de Talento Humano - PETH:
1.Cumplimiento de las actividades programadas en el mes de junio en los planes anexos del PETH
2. Actualización de la información de los empleos del IDPYBA, con el fin de programar la provisión de los empleos con vacancias definitivas y/o temporales.
3.Ejecución de actividades del plan de acción de integridad
4. Ejecución actividades PVE - Riesgo Psicosocial
Evidencias: 
https://idpyba.sharepoint.com/:f:/s/PlandeAccinInstitucional/EoDjvnsFuRxLgh8bR8Yz6NoBZIkCiF3TvMHTDfjLL2BS4w?e=b71Kek
</t>
  </si>
  <si>
    <t>Capacitaciones: En el mes de julio de 2025, se ejecutaron 10 capacitaciones de las 10 programadas en el PIC mas 5 programadas durante la vigencia, fortaleciendo así, los conocimientos, capacidades y habilidades de los servidores públicos del IDPYBA, para una mejor prestación del servicio al ciudadano, a través de las siguientes capacitaciones:
1.	Capacitación Cierre y Liquidación de Contratos cuyo objetivo consiste en fortalecer los Abordar todo el proceso a realizar para suscribir acta de liquidación de los contratos. Modalidad virtual plataforma Teams
2.	Taller sobre Estrategias para integrar el enfoque de género y diferencial en proyectos de bienestar animal cuyo objetivo consiste en fortalecer la comprensión y aplicación del enfoque de género y diferencial en proyectos de bienestar animal, promoviendo la equidad y la inclusión social. Modalidad virtual plataforma Teams
3.	Capacitación - socialización de como atendemos los casos por presunto maltrato animal cuyo objetivo consiste en fortalecer el conocimiento y la apropiación del procedimiento institucional para la atención de casos por presunto maltrato animal. Modalidad virtual plataforma Teams
4.	Capacitación ¿Qué hacemos en nuestra Unidad de Cuidado Animal? Cuyo objetivo consiste en conocer la operatividad del grupo de comportamiento de la Unidad de Cuidado Animal, con el fin de conocer más a fondo los procesos del Instituto. Modalidad virtual plataforma Teams
5.	Capacitación Ciberseguridad - Gestión de Incidentes y/o eventos de seguridad de la información cuyo objetivo consiste en conocer e identificar eventos o incidentes de seguridad de la información, como reportar y gestionar adecuadamente. Modalidad virtual plataforma Teams
6.	Capacitación Gobierno Digital en el marco de MIPG cuyo objetivo consiste en sensibilizar a funcionarios, contratistas y terceras partes, acerca de la política de Gobierno Digital. Modalidad virtual plataforma Teams
7.	Capacitación Seguridad vial: velocidad y factores de riesgo cuyo objetivo consiste en sensibilizar sobre cómo la velocidad y otros factores aumentan el riesgo de siniestros viales y cómo prevenirlos. Difusión a través de correo electrónico
8.	Capacitación PVE biomecánico: pausas activas cuyo objetivo consiste en promover el movimiento consciente mediante pausas activas que mejoren la postura, reduzcan la fatiga muscular y prevengan lesiones osteomusculares. Modalidad presencial sede UCA
9.	Capacitación COPASST: Investigación de accidentes cuyo objetivo consiste en brindar a los integrantes del COPASST y trabajadores en general una herramienta práctica para comprender y aplicar el proceso de investigación de accidentes laborales, con el fin de identificar causas, prevenir recurrencias y fortalecer la cultura de seguridad. Difusión a través de correo electrónico
10.	Capacitación Psicosocial: Fatiga Compasional cuyo objetivo consiste en identificar y manejar los signos de fatiga compasiva para promover el bienestar emocional y prevenir el desgaste profesional. Modalidad presencial sede UCA
Bienestar: En el mes de julio de 2025, se ejecutaron 8 actividades de las 8 programadas en el Plan de Bienestar Social e Incentivos, permitiendo que el servidor del IDPYBA trabaje feliz, lo cual redunda en compromiso y una mejor prestación del servicio y atención al ciudadano, a través de las siguientes actividades:
1.	Actividad Conmemoración del día de cumpleaños al funcionariado del IDPYBA, cuyo objetivo consiste en brindar bienestar a las y los funcionarios del IDPYBA en el día de sus cumpleaños. Resaltando la importancia de esta fecha, conmemorando y reconociendo su labor diaria. Envío de pieza gráfica y entrega de reconocimiento.
2.	Actividad Conmemoración de efemérides y fechas especiales cuyo objetivo consiste en conmemorar a las y los funcionarios y/o contratistas los logros, avances y contribuciones de sus profesionales en nuestro Instituto y exaltar fechas especiales. Remisión de pieza gráfica a través de correo electrónico
3.	Actividad Feria Asesor(a) de Compensar cuyo objetivo consiste en brindar un espacio para acercarse de una manera más amigable y eficiente a la familia IDPYBA, con el fin de facilitar el acceso a servicios, trámites, charlas, información y campañas que ofrecen las entidades invitadas. Difusión de visita a través de correo electrónico institucional
4.	Actividad Remisión de mensajes de refuerzo positivo para el bienestar laboral cuyo objetivo consiste en promover por medio de mensajes un refuerzo positivo para el bienestar laboral de las y los servidores públicos del IDPYBA. Remisión de pieza gráfica a través de correo electrónico
5.	Actividad Torneo deportivo – torneo de tejo cuyo objetivo consiste en promover el bienestar físico y emocional de las y los funcionarios mediante una actividad lúdica y deportiva, que favorezca la integración, el compañerismo y la desconexión saludable del entorno laboral.
6.	Actividad Talleres de desarrollo personal y profesional enfocados en temas como manejo del estrés, liderazgo, resiliencia y trabajo en equipo, cuyo objetivo consiste en desarrollar talleres, que permitan a los participantes fortalecer técnicas, herramientas y/o estrategias para el manejo del estrés, que impacten en el trabajo cooperativo de cada uno de los procesos del Instituto. Modalidad presencial sede administrativa
7.	Actividad Charlas que desarrollen temas tales como: la importancia del sueño en la salud mental, Cómo prevenir el burnout cuyo objetivo consiste en brindar herramientas informativas y prácticas que promuevan el bienestar emocional de los participantes, que permitan fortalecer hábitos saludables, el autocuidado y manejo del estrés en el entorno laboral. Modalidad presencial sede administrativa
8.	Actividad Encuentros transversales - visibilización experiencias laborales de las diferentes dependencias cuyo objetivo consiste en visibilizar y compartir experiencias laborales significativas entre las diferentes dependencias, fortaleciendo el trabajo colaborativo, el reconocimiento mutuo y el sentido de pertenencia en la organización. Modalidad virtual plataforma TEAMS
SST: En el mes de julio de 2025, se ejecutaron 10 actividades de las 10 programadas en el Plan de SST, fomentando las condiciones y estilos de vida saludable, a través del control de enfermedades, accidentes e incidentes laborales y la gestión de los riesgos asociados a las actividades, el ambiente laboral y el cuidado de la salud mental de las y los servidores públicos del Instituto a través de las siguientes actividades:
1.	Se realiza el reporte a los Indicadores del SG-SST del mes de julio en la plataforma SIDEAP
2.	Se realiza reunión del mes de julio con los integrantes principales del COPASST
3.	Se programaron exámenes ocupacionales periódicos, y una prueba de brucellosis
4.	Se unifica el programa de riesgo cardiovascular con el programa de estilos de vida saludable y socializa por correo electrónico
5.	Se realiza el respectivo envío de correo al CCL solicitando la información, pertinente
6.	Se reportaron 2 Accidentes de trabajo
7.	Se realizaron mediciones de sonometría en la sede administrativa 
8.	Se realizaron las evaluaciones a los proveedores de exámenes médicos, aseo y cafetería, transporte y arrendamiento
9.	Se realiza el respectivo seguimiento al plan de acción ambiental y se genera el acta
10.	La profesional de SST actualizó el Manual de SST y lo envía al enlace de la SGC con planeación para la respectiva revisión.
PETH: En el mes de julio de 2025, se ha avanzado en lo siguiente en el marco del Plan Estratégico de Talento Humano - PETH:
1.Cumplimiento de las actividades programadas en el mes de julio en los planes anexos del PETH
2. Actualización de la información de los empleos del IDPYBA, con el fin de programar la provisión de los empleos con vacancias definitivas y/o temporales.
3.Ejecución de actividades del plan de acción de integridad
4. Ejecución actividades PVE - Riesgo Psicosocial</t>
  </si>
  <si>
    <t>Realizar 100% del plan de mantenimiento correctivo- preventivo, que se requiera en la entidad para las diferentes sedes</t>
  </si>
  <si>
    <t>llevar acabo el seguimiento al plan de  mantenimiento a los bienes y sedes del IDPYBA 2022 aplicado a la Unidad de Cuidado Animal</t>
  </si>
  <si>
    <t>Documentos relacionados con el mantenimiento y fumigacion  en la unidad de cuidado animal</t>
  </si>
  <si>
    <r>
      <rPr>
        <sz val="8"/>
        <rFont val="Arial"/>
        <family val="2"/>
      </rPr>
      <t xml:space="preserve">Se ejecutaron actividades de fumigación en zonas externas, control de roedores, y mantenimiento de lámparas ultravioleta en la Unidad de Cuidado  Animal </t>
    </r>
    <r>
      <rPr>
        <u/>
        <sz val="8"/>
        <color theme="10"/>
        <rFont val="Arial"/>
        <family val="2"/>
      </rPr>
      <t xml:space="preserve">
Evidencia</t>
    </r>
  </si>
  <si>
    <r>
      <rPr>
        <sz val="9"/>
        <rFont val="Arial"/>
        <family val="2"/>
      </rPr>
      <t xml:space="preserve">Se ejecutaron actividades de fumigación en zonas externas, control de roedores, y mantenimiento de lámparas ultravioleta en la Unidad de Cuidado  Animal </t>
    </r>
    <r>
      <rPr>
        <u/>
        <sz val="9"/>
        <color theme="10"/>
        <rFont val="Arial"/>
        <family val="2"/>
      </rPr>
      <t xml:space="preserve">
Evidencia</t>
    </r>
  </si>
  <si>
    <r>
      <rPr>
        <sz val="9"/>
        <rFont val="Arial"/>
        <family val="2"/>
      </rPr>
      <t xml:space="preserve"> 
1.	Se ejecutaron actividades de fumigación en zonas externas de la sede.
2.	Se realizo control de roedores en la sede. 
</t>
    </r>
    <r>
      <rPr>
        <u/>
        <sz val="9"/>
        <color theme="10"/>
        <rFont val="Arial"/>
        <family val="2"/>
      </rPr>
      <t xml:space="preserve">
Evidencia
</t>
    </r>
  </si>
  <si>
    <r>
      <rPr>
        <sz val="8"/>
        <rFont val="Arial"/>
        <family val="2"/>
      </rPr>
      <t xml:space="preserve"> 1.Se efectuaron las fumigaciones en el área de adopción de gatos de las instalaciones de la UCA, realizado por la empresa Colsam el 03 de abril de 2025.
2. Se efectuaron las fumigaciones en el área 06 zona de gatos de las instalaciones de la UCA, realizado por la empresa Colsam el 11 de abril de 2025.
3. Se efectuaron las fumigaciones en el área de cachorros de las instalaciones de la UCA, realizado por la empresa Colsam el 23 de abril de 2025.
4. Se efectuó el control de roedores en las instalaciones de la UCA, realizado por la empresa Colsam el 28 de abril de 2025.
5. Se realizo el mantenimiento del bici-parqueadero de la UCA. (anclaje)
</t>
    </r>
    <r>
      <rPr>
        <u/>
        <sz val="8"/>
        <color theme="10"/>
        <rFont val="Arial"/>
        <family val="2"/>
      </rPr>
      <t xml:space="preserve">
Evidencias.</t>
    </r>
  </si>
  <si>
    <t xml:space="preserve">1.	Se efectuó el seguimiento de control de roedores en las instalaciones de la UCA, realizado por la empresa Colsam el 16 de mayo de 2025.
2.	Se efectuó el seguimiento de control de roedores en las instalaciones de la UCA, realizado por la empresa Colsam el 26 de mayo de 2025.
</t>
  </si>
  <si>
    <t xml:space="preserve">1.	Se efectuó el seguimiento de fumigación externa las instalaciones de la UCA, realizado por la empresa Colsam el 18 de junio de 2025.
2.	Se efectuó el seguimiento de fumigación interna en la zona 2 las instalaciones de la UCA, realizado por la empresa Colsam el 26 de junio de 2025.
3.	Se efectuó el seguimiento de limpieza de cajas de inspección en las instalaciones de la UCA, realizado por la empresa Colsam el 12 de junio de 2025.
4.	Se realiza seguimiento al manejo de aguas lluvias en la sede de cuida dado animal.
Evidencias: 
https://idpyba.sharepoint.com/:f:/s/PlandeAccinInstitucional/EgQuGwR413lEj0PdPKlSqOIB7AYhAJpWt5tlv1TswzG7AA?e=87EFRH
</t>
  </si>
  <si>
    <t> 4.	Se efectuó el seguimiento de fumigación interna en la zona 6 gatos en las instalaciones de la UCA, realizado por la empresa Gestión Ambiental Empresarial el 22 de julio de 2025.
5.	Se efectuó el seguimiento de fumigación interna en la zona 1 cuarentena en   las instalaciones de la UCA, realizado por la empresa Gestión Ambiental Empresarial el 10 de julio de 2025.</t>
  </si>
  <si>
    <t>llevar acabo el seguimiento al plan de  mantenimiento a los bienes y sedes del IDPYBA 2022 aplicado a la sede administrativa y de gestión documental</t>
  </si>
  <si>
    <t>Documentos relacionados con el  mantenimiento en la sede administrativa  y de gestión documental.</t>
  </si>
  <si>
    <r>
      <rPr>
        <sz val="8"/>
        <rFont val="Arial"/>
        <family val="2"/>
      </rPr>
      <t xml:space="preserve">Se realizaron los mantenimientos correctivos requeridos en la sede administrativa:
1. Arreglo llave del baño mixto. 
2. Cambio de cajoneras de la oficina de la directora. 
3. Cambio de luminarias. 
4. Cambio de luminarias cafeteria. 
5. Arreglo de luminarias. 
</t>
    </r>
    <r>
      <rPr>
        <u/>
        <sz val="8"/>
        <color theme="10"/>
        <rFont val="Arial"/>
        <family val="2"/>
      </rPr>
      <t xml:space="preserve">
Evidencia</t>
    </r>
  </si>
  <si>
    <r>
      <rPr>
        <sz val="9"/>
        <rFont val="Arial"/>
        <family val="2"/>
      </rPr>
      <t>Se realizaron los mantenimientos correctivos requeridos en la sede administrativa: 
1. Ajuste llave lavamanos baño mixto. 
2. Cambio de lugar cajoneras Dirección General. 
3. Cambio de luminarias pasillo Dirección y Cafetería. 
4. Arreglo sistema de encendido luminarias zona occidente de la sede administrativa</t>
    </r>
    <r>
      <rPr>
        <u/>
        <sz val="9"/>
        <color theme="10"/>
        <rFont val="Arial"/>
        <family val="2"/>
      </rPr>
      <t xml:space="preserve">.
Evidencia </t>
    </r>
  </si>
  <si>
    <r>
      <rPr>
        <sz val="9"/>
        <rFont val="Arial"/>
        <family val="2"/>
      </rPr>
      <t xml:space="preserve"> Se realizaron los mantenimientos correctivos requeridos en la sede administrativa: 
1. Baño de la jefe de la directora general se cambia luminaria
2. Se ajusta toma corrientes del escritorio de la oficina de subdirección
3. Se recogen los extintores para recarga
4. Entrega de extintores recargados
</t>
    </r>
    <r>
      <rPr>
        <u/>
        <sz val="9"/>
        <color theme="10"/>
        <rFont val="Arial"/>
        <family val="2"/>
      </rPr>
      <t xml:space="preserve">
Evidencia</t>
    </r>
  </si>
  <si>
    <r>
      <rPr>
        <sz val="8"/>
        <rFont val="Arial"/>
        <family val="2"/>
      </rPr>
      <t xml:space="preserve"> Se realizaron los mantenimientos correctivos requeridos en la sede administrativa:
1. Se reinstala pirlanes que se encuentran en mal estado
2. instalacion de tres puestos de trabajo en donde se encontraba la sala de bienestar.
3. Se ajusta manija de la ventana de la oficina de la directora
4. reacomodacion puestos de trabajo zona de Direccion General.
5. Retiro de puestos de trabajo e instalacion de Sala de espera zona de Direccion General
</t>
    </r>
    <r>
      <rPr>
        <u/>
        <sz val="8"/>
        <color theme="10"/>
        <rFont val="Arial"/>
        <family val="2"/>
      </rPr>
      <t xml:space="preserve">
Evidencia</t>
    </r>
  </si>
  <si>
    <t>Se realizaron los mantenimientos correctivos requeridos en la sede administrativa: 
1. Se hace el cambio de pirlanes dañados en los corredores de la sede administrativa. 
2. Se lubrica ventana de la oficina control disciplinario y ya quedó abriendo y cerrando con normalidad. 
3. Se ajusta lámpara del archivo la cual se encontraba caída y a punto de caer
4. Se quita tableros de la oficina de subdirección Subdireccion Corporativa.
5. Se tapan huecos donde se encontraban los tableros y queda pendiente lijado y pintar</t>
  </si>
  <si>
    <t>Se realizaron los mantenimientos correctivos requeridos en la sede administrativa: 
1. Se realizo reubicacion del puesto de trabajo del Director General. 
2. se realizo traslado de TV de Direccion General y punto Electrico.
3. Se realizo reubicacion del puesto de trabajo del Subdirector Corporativo. 
4. se realizo traslado de TV  del Subdirector Corporativo.
5. Instalacion de vinilo adesivo a puesta de Direccion y Subdireccion Corporativa.
6. Se realizo la instalacion de las tejas de la cubierta de archivo que se vieron afectadas por los fuertes vientos del 10 de mayo. 
7. Se realizo la pintura y adecuacion de la oficina del 5 piso para la ubicacion del equipo de Contraloria. 
Evidencias: 
https://idpyba.sharepoint.com/:f:/s/PlandeAccinInstitucional/EgQuGwR413lEj0PdPKlSqOIB7AYhAJpWt5tlv1TswzG7AA?e=87EFRH</t>
  </si>
  <si>
    <t>Se realizaron los siguientes mantenimientos correctivos y preventivos requeridos en la sede administrativa y archivo:
1. Se realiza copia de llave de la puerta principal. 
2. Se realiza cubrimiento de hueco en baldosa del piso 5 de la sede administrativa. 
3. Se realiza la instalación de blackouts del piso quinto de la sede administrativa. 
4. Se realiza instalación de mesón cafetería piso 5 de la sede administrativa. 
5. Desmonte y traslado de puesto de la oficina de comunicaciones. 
6. Construcción nueva oficina línea 123. 
7. Traslado de TV de comunicaciones a nueva oficina. 
8. Instalación puerta línea 123. 
9. Mantenimiento general de mobiliario sede administrativa. 
10. Ajuste brazo hidráulico acceso a archivo. 
11. Cambio de luminaria cafetería piso 5 de la sede administrativa.</t>
  </si>
  <si>
    <t>Realizar 100% de las fases definidas del ciclo de vida para la creación  del  sistema de información de la entidad</t>
  </si>
  <si>
    <t>Detallar las actividades claves que se llevarán a cabo a lo largo del ciclo de vida del proyecto para el desarrollo del sistema de información. Este proceso abarca la planificación, el análisis, el diseño, el desarrollo, las pruebas, la implementación y el mantenimiento del sistema, para la vigencia se trabajara el análisis y diseño del sistema de información</t>
  </si>
  <si>
    <t>Actas de reunión                                           Informes de gestión</t>
  </si>
  <si>
    <r>
      <rPr>
        <sz val="8"/>
        <rFont val="Arial"/>
        <family val="2"/>
      </rPr>
      <t xml:space="preserve">Durante este periodo se realizaron las siguientes actividades:
1.	Se presentó y sustentó la planificación del proyecto para la construcción de la fase 1 del sistema de información en 2025. Dentro de estos documentos está la presentación del proyecto, el documento de gestión y la EDT para la asignación de actividades al equipo de trabajo requerido.
2.	Se solicitó concepto de la estructura y enfoque del proyecto a la Secretaría General para tener un punto de vista externo al proyecto.
3.	Se está a la espera de la autorización para iniciar los procesos de contratación de los recursos para tener las capacidades para realizar la ejecución del proyecto.
4.	Se iniciaron las actividades para la configuración y despliegue de las zonas de producción y desarrollo/pruebas para el aprovisionamiento de los recursos de cómputo en la nube pública adquirida en 2025, que permita tener las capacidades para iniciar el desarrollo de los componentes del sistema en la fase1.
5.	Se estructuró y entregó el documento de estudios previos para el rol de arquitecto de software del equipo base, para iniciar con las actividades técnicas del sistema de información.
6.	Se realizó la revisión y estructuración del requerimiento realizado para la implementación de una aplicación para el reporte de animales perdidos y encontrados.
</t>
    </r>
    <r>
      <rPr>
        <u/>
        <sz val="8"/>
        <color theme="10"/>
        <rFont val="Arial"/>
        <family val="2"/>
      </rPr>
      <t xml:space="preserve">
Evidencia
</t>
    </r>
  </si>
  <si>
    <r>
      <rPr>
        <sz val="9"/>
        <rFont val="Arial"/>
        <family val="2"/>
      </rPr>
      <t xml:space="preserve">Durante el periodo se adelantó el proceso de estructuración y contratación del rol de arquitecto de software (contrato 313-2025) cuyo objeto es “Prestar servicios profesionales para el apoyo de la gestión y lineamientos de la arquitectura de software para los sistemas de información del IDPYBA.”, con el cual se pretende avanzar en las primeras fases del ciclo de vida de desarrollo con las actividades de definición y diseño de la arquitectura técnica de software del sistema de información. Adicionalmente, para cumplir con las políticas de austeridad y limitación de contratos de prestación de servicios, se iniciará con la estructuración y actividades precontractuales para la contratación de una empresa de fábrica de software que provea el recurso humano y operativos para la implementación de la fase 1 del sistema de información.
</t>
    </r>
    <r>
      <rPr>
        <u/>
        <sz val="9"/>
        <color theme="10"/>
        <rFont val="Arial"/>
        <family val="2"/>
      </rPr>
      <t xml:space="preserve">
Evidencia</t>
    </r>
  </si>
  <si>
    <r>
      <rPr>
        <sz val="9"/>
        <rFont val="Arial"/>
        <family val="2"/>
      </rPr>
      <t xml:space="preserve"> Durante el periodo se adelantó el proceso de estructuración de los estudios previos para el rol del ingeniero power apps y espera que ese contrato sea formalizado en abril.  Adicionalmente, con las políticas de austeridad y limitación de contratos de prestación de servicios, se está revisando con la Secretaría de Hacienda la posibilidad de poder continuar con la idea inicial de contratar por CPS el equipo del proyecto o sino continuar con la estructuración y actividades precontractuales para la contratación de una empresa de fábrica de software que provea el recurso humano y operativos para la implementación de la fase 1 del sistema de información.
Por otra parte, con el arquitecto de software se adelantaron actividades para establecer los artefactos para la documentación de la arquitectura de software como son el formato de documentación y la guía y procedimiento para su definición de acuerdo con el dominio MAE.LI.ASI.2 de arquitectura empresarial de MINTIC. También se realizó la primera revisión de la arquitectura de referencia para definir los componentes que tendrá el sistema en la primera fase.
</t>
    </r>
    <r>
      <rPr>
        <u/>
        <sz val="9"/>
        <color theme="10"/>
        <rFont val="Arial"/>
        <family val="2"/>
      </rPr>
      <t xml:space="preserve">
Evidencia</t>
    </r>
  </si>
  <si>
    <r>
      <rPr>
        <sz val="8"/>
        <rFont val="Arial"/>
        <family val="2"/>
      </rPr>
      <t xml:space="preserve"> Durante este periodo con el ingeniero para Xiscua se estructuró y diligenció con el equipo de la UCA la matriz de priorización de intervención al sistema para priorizar y planear las acciones del  para el mantenimineto correctivo y evolutivo. Adicional, se está preparando la estrategia para migrar el modelo de datos de listas de sharepoint a un modelo más robusto de base de datos en Dataverse. En lo relacionado con el sistema de información en su primera fase se adelantaron con el arquitecto de software las actividades relacionadas con la documentación de los artefactos para el gobierno y gestión del proyecto de desarrollo como: a. definición de la arquitectura. b. Mantenimiento Aplicaciones y formatos. c. Actualización de scrum, para los nuevos desarrollos como solicitar un sistema, gestión de backlog, sprint y pruebas de los sistemas. d. actas de proyectos.
Para contar con las capacidades de equipo de desarrollo se inició la construcción del anexo técnico para realizar estudio de mercado y salir a proceso licitatorio para mitigar el atraso que se tiene para disponer el equipo de realice la ejecución del ciclo de vida del desarrollo.
</t>
    </r>
    <r>
      <rPr>
        <u/>
        <sz val="8"/>
        <color theme="10"/>
        <rFont val="Arial"/>
        <family val="2"/>
      </rPr>
      <t xml:space="preserve">
Evidencia</t>
    </r>
  </si>
  <si>
    <t>Durante este periodo, con el ingeniero para Xiscua se avanzó en la intervención de los dos primeras acciones de mantenimiento correctivo y evolutivo priorizadas con el equipo de la UCA relacionadas con:
MF-08- mejorar las funcionalidades de generación de PDF dinámicos y envio por correo electrónico, la cual ya fue terminada al 100% y está en producción siendo utilizada por el equipo veterinario de la UCA.
MF-11 - Corrección de fechas erradas en los registros del sistema que se tienen desde el año pasado, se están construyendo 7 flujos de datos para corregir de forma automática y masiva todas las fechas erradas. De éstos, cinco ya están terminados y faltan dos para termianar al 100% con este requerimiento. 
En lo relacionado con la migración de los datos de sharepoint a una base de datos (dataverse) de Xiscua, se están desarrollando unos componentes en power shell csv y data flow para realizar el migración de algunas listas compuestas que tiene que implementarse de otra forma en la base de datos.
Con respecto al sistema de información en su primera fase, se adelantó con el arquitecto de software la documentación de la arquitectura técnica de software con las definiciones de componentes de infraestructura en Azure y los frameworks de desarrollo que se utilzarán para los servicios de front y back end de los componentes del sistema. 
Para contar con las capacidades de equipo documentó un anexo técnico con las especificaciones técnicas para tratar de realizar un estudio de mercado que permita salir a un  proceso licitatorio para mitigar el atraso que se tiene para disponer el equipo de realice la ejecución del ciclo de vida del desarrollo.</t>
  </si>
  <si>
    <t>Durante este periodo con el ingeniero para Xiscua se avanzó en la implementación de la  estrategia de migración de datos a Dataverse conforme las actividades establecidas. Ya se cuenta con un ambiente de desarrollo con un modelo de datos sobre dataverse. También se tiene el mecanismo automatizado de extracción de datos con PowerShell y CSV, con la resolución del caso crítico de los campos combinados y se han establecido buenas prácticas de validación, control de errores y secuenciación de tareas. Con estos avances se continuará en julio con el proceso de carga masiva de datos y conexión de la app a Dataverse, consolidando el nuevo modelo relacional y arquitectura del sistema. Adicional, se entregaron los requerimientos priorizados MF-08-Ampliación de la Funcionalidad de Impresión de Documentos: Desarrollo de Plantillas Dinámicas con Validación Médica, MF-11- Ajustes y validación de fechas erradas y MF-02-Implementación del Módulo Registro Nutricional. 
En lo relacionado con el sistema de información en su primera fase se lograron avances significativos en el desarrollo del nuevo sistema de información para el IDPYBA, consolidando una base técnica escalable y modular. Los principales logros incluyen:
1. Desarrollo e Integración de APIs centrales  para la gestión de usuarios, roles y permisos, asegurando un control de acceso seguro y adaptable y de  APIs específicas para la aplicación 4 Patas, con el objetivo de migrar funcionalidades clave al nuevo sistema y estabilizar su operación.
2. Arquitectura Frontend Unificada y configurada bajo el lenguaje Angular (Microfrontend), permitiendo la integración de múltiples aplicaciones en un mismo ecosistema para garantizar escalabilidad y coherencia en la experiencia de usuario.
3. Configuración de Repositorios y Despliegues, con el propósito de estandarizar la gestión de código mediante repositorios en Azure DevOps, implementando políticas de branching (GitFlow) y code review para asegurar calidad y trazabilidad.
4. Fortalecimiento de la Gobernanza Tecnológica, con la docuementación de  manuales e instructivos para la Gestión de repositorios en Azure DevOps (control de versiones, políticas de branching y merge), 
Implementación segura de IA en entornos de desarrollo (guías de uso ético y técnico de herramientas como Copilot y modelos generativos) y Desarrollo seguro y buenas practicas (OWASP, gestión de credenciales, y principios SOLID).
Para contar con las capacidades de equipo de desarrollo están estructurando los documentos para su contratación por el acuerdo marco de precios de nube pública el cual tiene en su catálogo los items de los recursos de ingenieria por la figura de tiempo y materiales.
Evidencias: 
https://idpyba.sharepoint.com/:f:/s/PlandeAccinInstitucional/ElxfPiCiTHlIny7w-t4WwigBlHNbZQWkaEoAFLfBVutR4w?e=bKx03h</t>
  </si>
  <si>
    <t>7930-Desarrollo de un proceso institucional de gestión del conocimiento para el
 fortalecimiento de la política pública de protección y bienestar animal en Bogota D.C.</t>
  </si>
  <si>
    <t>Número de reportes generados sobre el análisis de los avances en los indicadores de la Política Publica de Protección y Bienestar Animal.</t>
  </si>
  <si>
    <t>Sumatoria de reportes generados sobre el analisis de los avances en los indicadores de la Politica Publica de Proteccion y Bienestar Animal.</t>
  </si>
  <si>
    <t>Generar reportes trimestrales de avance de indicadores de la Política Pública en PYBA</t>
  </si>
  <si>
    <t>Reporte de avance de indicadores de Política Pública generado</t>
  </si>
  <si>
    <t>Registros de datos solicitados, recibidos, compilados</t>
  </si>
  <si>
    <t>Nombre: Sin identificar
Rol: Enlace cultura</t>
  </si>
  <si>
    <t>AVANCE: Durante el mes de febrero se realizó la compilación y preparatoria de los reportes de avances acumulados durante los trimestres del año 2024. También se realizó la depuración y compilación de la información territorial acumulada 2024 para el despliegue de recursos geográficos para el reporte.</t>
  </si>
  <si>
    <t>AVANCE: Durante el mes de marzo se generó la versión final del Reporte No. 19 de avance de los indicadores de la Política Publica de Protección y Bienestar Animal. El reporte presenta avances cuantitativos y cualitativos de cada uno de los 3 ejes de la Política Publica: 1) Cultura de respeto, protección, convivencia y buen trato; 2) Capacidad de respuesta institucional; 3) Gestión del conocimiento. Igualmente presenta el avance en cada una de las líneas de acción de la Política junto con el impacto en el territorio a partir de información territorial acumulada de la vigencia 2024 mediante la presentación de recursos geográficos.</t>
  </si>
  <si>
    <t>AVANCES: Se avanzó en la revisión y depuración de la información histórica reportada en años previos con el fin de desplegar un recurso digital para la visualización de históricos para los indicadores de producto provenientes del Plan de Acción de la Política Pública de Protección y Bienestar Animal.
Por otro lado, se prepararon los archivos para la recepción y compilación de la información sobre el avance en los indicadores de productos y resultados para el primer trimestre del año 2025</t>
  </si>
  <si>
    <t>AVANCE: Para el segundo trimestre del año en curso se programó la actualización y publicación del segundo reporte de avance trimestral de los indicadores de la Política Pública para el periodo comprendido entre enero y marzo de 2025. Durante el mes de mayo se recibió, depuró y analizó la información relacionada con los avances registrados para el periodo, de acuerdo con el plan de acción de la política y la matriz de indicadores de productos y resultados. Como resultado, se realizó una primera depuración del reporte trimestral, contando actualmente con una versión preliminar del segundo reporte de avance en Política Pública para 2025, la cual está pendiente de revisión y ajuste con el objetivo de adelantar su publicación.
Por otro lado, y como parte del proceso de actualización del reporte, se desarrollaron recursos cartográficos a partir de la información relacionada con el avance registrado por las áreas misionales del Instituto. para representar territorialmente el avance de varios de los indicadores de productos y forman parte integral de este segundo reporte trimestral de avance e indicadores.</t>
  </si>
  <si>
    <t>AVANCE: Durante el mes de junio se generó la versión final del Reporte No. 20 de avance de los indicadores de la Política Publica de Protección y Bienestar Animal. El reporte presenta avances cuantitativos y cualitativos en cada uno de los 3 ejes de la Política Publica: 1) Cultura de respeto, protección, convivencia y buen trato; 2) Capacidad de respuesta institucional; 3) Gestión del conocimiento. Asimismo, incluye el avance en cada una de las líneas de acción de la Política, junto con el impacto en el territorio, a partir de la información acumulada del primer trimestre de 2025, presentada mediante recursos geográficos.</t>
  </si>
  <si>
    <t>AVANCES: Se organizó compiló y dispuso la información base para la actualización del tercer reporte trimestral de avance indicadores. También se dispuso la información geográfica de territorialización tanto para la subdirección de atención a la fauna como para la subdirección de cultura ciudadana. Finalmente, se realizó un diagnóstico del avance de los indicadores durante los últimos años, y se compilaron los hallazgos e inconsistencias identificadas.</t>
  </si>
  <si>
    <t>Número de Productos de investigación generados que contribuyen a ampliar el conocimiento sobre temas de PYBA en la ciudad.</t>
  </si>
  <si>
    <t>Sumatoria de productos de investigación generados que contribuyen a ampliar el conocimiento sobre temas de PYBA en la ciudad.</t>
  </si>
  <si>
    <t>Establecer el anteproyecto de la iniciativa de investigación</t>
  </si>
  <si>
    <t>Anteproyecto de investigación</t>
  </si>
  <si>
    <t>AVANCE: Se inició la elaboración del anteproyecto de investigación en la línea de ciencia animal. Se exploran diversas alternativas dentro de las cuales se encuentra un estudio para robustecer el conocimiento de la entidad frente a la distribución territorial de las esterilizaciones, con el objetivo de aportar a la toma de decisiones de la Subdirección de Atención a la Fauna. Se adelanta un estudio preliminar para comprender el alcance de dicha iniciativa.</t>
  </si>
  <si>
    <t> AVANCE: Se generaron los dos (2) anteproyectos de investigación de los productos con los que contara el Observatorio durante la vigencia. En la línea de ciencia animal se cuenta con la propuesta titulada “Priorización de zonas para la Implementación de Programas de Protección y Bienestar Animal en Bogotá” y en la línea de relación humano-animal “Fundamentación conceptual de la categoría “Éticas interespecie” las dos propuestas cuentan con su correspondiente justificación, alcances y cronograma, con el objetivo de poder contar con producto al finalizar la vigencia 2025.</t>
  </si>
  <si>
    <t> No se programaron acciones para esta tarea</t>
  </si>
  <si>
    <t>  No se programaron acciones para esta tarea</t>
  </si>
  <si>
    <t>Realizar la implementación y el seguimiento a los procesos de investigación</t>
  </si>
  <si>
    <t>Documentos e insumos de avance de investigación</t>
  </si>
  <si>
    <t> Para este mes no fue programada la actividad</t>
  </si>
  <si>
    <t> AVANCE: Se avanzo en un estudio para la identificación de las localidades prioritarias para ser beneficiadas del servicio de esterilizaciones, este estudio inicial permitió conocer el alcance de la información generada en la toma de decisiones institucional, así como los tiempos aproximados en la generación, tratamiento y análisis de los datos con los que se cuenta para la identificación de territorios a priorizar.</t>
  </si>
  <si>
    <t> AVANCES: En el marco de la línea de Investigacion de ciencia animal “Componente Biotico” durante el mes de abril de 2025, se efectuó el análisis sobre que entidades a nivel distrital pueden tener información vinculada a la investigación para poder efectuar las cartas correspondientes y poder conseguir una base de datos completa de forma oportuna y de calidad, a su vez se inició con el procesamiento de la base de maltrato junto con sus diferentes variables y los datos de territorialización del año 2024, evidenciando que se trabajarán también con las variables relacionadas con animales sinantrópicos, brigadas médicas y urgencias veterinarias.
Igualmente, en el marco de la línea de investigación relacion Humano - Animal “Enfoques Interespecie”, durante el mes de abril de 2025, en la primera parte del estado de la cuestión se aproximó a una definición de “enfoque” para en otra entrega, aproximar a una definición de “interespecie”. Del mismo modo se indica un listado bibliográfico dividido en cuatro campos de estudio para dar cuenta del estado de la cuestión alrededor del enfoque interespecie: estudios críticos animales, ética animal, posthumanismo y ecofeminismo.</t>
  </si>
  <si>
    <t>AVANCE: Durante el mes de mayo en el marco de la investigación del componente biótico, se realizó el análisis de los datos de la base de maltrato del IDPYBA correspondiente el año 2024, respecto a las solicitudes con tipologías medias y altas. Como resultado se analizaron 1968 solicitudes, las cuales fueron categorizadas de acuerdo con las variables: maltrato físico, maltrato emocional, negligencia, abandono, abuso sexual, sobreexplotación comercial, tenencia ilegal, muerte por presunto maltrato, vigilancia, indeterminado y convivencia.
Asimismo, a partir de las variables seleccionadas para cada caso, se incorporaron observaciones específicas con el fin de detallar aún más cada situación, esto con el fin de que cuando se sintetice toda la información se puedan establecer: zonas de la ciudad donde se identificaron animales en condición de vulnerabilidad, número de casos por localidad y por tipología, con el fin de brindar recomendaciones para identificar en qué casos debería ir otra tipología para dar mayor prontitud en la atención y definir qué campaña de educación son prioritarias por zona.
Por otro lado, en el marco de la investigación sobre enfoques interespecie, esta segunda parte del estado de la cuestión abordará una aproximación a la definición de “interespecie”, como complemento a la definición de “enfoque” presentada en la primera entrega. De igual manera, y tal como se indicó anteriormente, se adjunta un listado bibliográfico que incluye referencias clave en los campos de la Antrozoología, la Ciencia Política y el Derecho. El listado bibliográfico que aquí se describe, junto con el que fue referenciado en la primera entrega, está siendo consultado por completo para hacer la primera entrega de análisis narrativo de la información en el mes de junio, según lo estipulado en el cronograma de anteproyecto.</t>
  </si>
  <si>
    <t>AVANCES: en el marco de la investigación del componente biótico, durante el mes de junio se generó el borrador del informe técnico relacionado con la variable de maltrato, en cuanto a procesamiento de datos, análisis de resultados y uso de herramientas geográficas para visualizar los resultados de manera más clara y sintetizada. A su vez, se realizó el procesamiento de la variable de urgencias médicas del año 2024 y se establecieron las categorías las cuales serán analizadas en el informe correspondiente.
En cuanto a la investigación de enfoques interespecie, se desarrolló la tercera parte del estado de la cuestión, según lo previsto en el cronograma inicial, sin ninguna afectación. Esta tercera parte se aproxima al primer momento del “Análisis crítico y reflexivo del estado del arte (Parte 1)”, de igual forma, se están organizando los equipos de trabajo para los demás capítulos, liderados por el equipo de profesionales de ciencias básicas y de ciencias medico veterinarias.</t>
  </si>
  <si>
    <t xml:space="preserve"> AVANCES: Durante el mes de julio en la investigación del componente biótico, se generó la versión final del informe técnico sobre todo lo relacionado con la variable de maltrato, en cuanto a procesamiento de datos, análisis de resultados y uso de herramientas geográficas para visualizar los resultados de una manera más clara y sintetizada, el cual está siendo revisado por el área correspondiente para poder solventar inquietudes y trabajar en equipo entre las dependencias del instituto. A su vez se realizó el procesamiento de la variable de sinantrópicos del año 2024 y se establecieron las categorías las cuales serán analizadas en el informe correspondiente.
En cuanto a la investigación relacionada con enfoque interespecie, se avanzó en la elaboración del estado de la cuestión en su fase de “Análisis crítico y reflexivo del estado del arte (Parte 1)” en lo referente a las aproximaciones filosóficas al enfoque interespecie, conforme al cronograma establecido. De igual forma, se ha venido avanzando en el componente biótico para la aproximación al enfoque interespecie desde una perspectiva ecológica y biológica. En ese último sentido se viene avanzando en el estado de la cuestión y contrastación de fuentes.</t>
  </si>
  <si>
    <t>Realizar la revisión y publicación del producto de investigación</t>
  </si>
  <si>
    <t>Producto de investigación</t>
  </si>
  <si>
    <t>  Para este mes no fue programada la actividad</t>
  </si>
  <si>
    <t>Número de Alianzas estratégicas establecidas para el fortalecimiento de la gestión del conocimiento en la entidad.</t>
  </si>
  <si>
    <t>Sumatoria de alianzas estratégicas  establecidas</t>
  </si>
  <si>
    <t>Identificar las instituciones que potencialmente puedan aportar a la gestión del conocimiento en PYBA</t>
  </si>
  <si>
    <t>Análisis de los alcances y potencialidades que brindaría cada institución</t>
  </si>
  <si>
    <t>AVANCE: Se realizó una reunión con el equipo del Instituto de Protección y Bienestar Animal de Cundinamarca, en la cual se exploró la posibilidad de establecer una alianza estratégica para el desarrollo de investigaciones conjuntas en las temáticas de baterías de indicadores. También se iniciaron acercamiento con la directora del Observatorio Colombiano de Salud y Bienestar Animal, adscrito a la Universidad de La Salle, para tratar las temáticas de actualización avances e intereses sobre protección y bienestar animal. Finalmente, se estableció un canal de comunicación con la Facultad de Estudios Ambientales y rurales de la Universidad Javeriana, para abordar una investigación sobre impacto de perros y gatos de tenencia sobre la fauna silvestre de la ciudad.</t>
  </si>
  <si>
    <t> AVANCE: En marzo se realizaron acercamientos con diferentes instituciones, las cuales tiene un carácter relacionado a la protección y bienestar animal. Estas son el Observatorio Colombiano de Salud y Bienestar Animal (OCSBA), de la Universidad de La Salle, con quienes se propone el trabajo en conjunto para la generación de un pool de indicadores de ciudad con sus respectiva valoración, métricas y validación. Sumado a la posible participación de eventos de índole académico e investigativo. Todo esto aún con una agenda por trabajar. 
También se ha tenido reunión con el equipo del observatorio de protección y bienestar animal del Instituto de Protección y Bienestar Animal de Cundinamarca (IPYBAC), construyendo una agenda en común de temas en común. Los cuales son: Estimativo poblacional de perros de ambulantes, ferales y semiferales, revisión técnica de conceptos sobre Animales sinantrópicos y especies invasoras. También la construcción en común de un glosario técnico y por último la creación de una ruta a la temática de atropellamiento y abandono de animales en localidades limítrofes entre las dos jurisdicciones.</t>
  </si>
  <si>
    <t xml:space="preserve">AVANCES: En el mes de abril se realizó la reunión entre los equipos de los observatorios de protección y bienestar animal de las entidades IDPYBA e IPYBAC, en la cual se adelantó la agenda del acuerdo de voluntades para los temas de: 
Desarollo, denición,  métricas, validación de indicadores  y estimativo poblacional de perros deambulantes en algunas localidades de Bogotá (Bosa, Ciudad Bolívar) y el municipio de Soacha en Cundinamarca. </t>
  </si>
  <si>
    <t>AVANCES: Durante el mes de mayo se realizó reunión entre los equipos de los observatorios de protección y bienestar animal de las entidades IDPYBA e IPYBAC, en la cual se adelantó el documento: “ACUERDO DE VOLUNTADES EN EL MARCO DE GESTIÓN DEL CONOCIMIENTO ENTRE EL OBSERVATORIO DE PROTECCIÓN Y BIENESTAR ANIMAL DE CUNDINAMARCA DEL INSTITUTO DE PROTECCIÓN Y BIENESTAR ANIMAL DE CUNDINAMARCA (OPYBAC - IPYBAC) Y EL OBSERVATORIO DE PROTECCIÓN Y BIENESTAR ANIMAL DEL INSTITUTO DISTRITAL DE PROTECCIÓN Y BIENESTAR ANIMAL (OPyBA - IDPYBA)”. El documento quedó para revisión por parte de los supervisores y los equipos de jurídica de ambas instituciones, específicamente en lo relacionado con los ítems de fecha de inicio y de propiedad intelectual.</t>
  </si>
  <si>
    <t>AVANCES: En el mes de junio se ha venido adelantando la revisión por parte de las subdirecciones jurídicas de ambas instituciones del “Acuerdo de Voluntades en el Marco de Gestión del Conocimiento entre el Observatorio de Protección y Bienestar Animal de Cundinamarca del Instituto de Protección y Bienestar Animal de Cundinamarca (Opybac - Ipybac) Y el Observatorio de Protección y Bienestar Animal del Instituto Distrital de Protección y Bienestar Animal (Opyba - Idpyba)”, se está a la espera de comentarios, sugerencias y/o correcciones.</t>
  </si>
  <si>
    <t>Elaborar y proyectar los alcances, condiciones y estrategias de acción de la articulación estratégica e iniciar su implementación</t>
  </si>
  <si>
    <t>Términos donde se establece los acuerdos de la articulación y su implementación</t>
  </si>
  <si>
    <t>AVANCE: El alcance en la implementación de las alianzas estratégicas, se enmarca en las siguientes líneas de acción: investigación, desarrollo de capacidades y transferencia de conocimiento e intercambio de información. Esto nos permite proponer establecer herramientas y procedimientos para intercambiar información que sean útiles para la misionalidad del IDPYBA. 
Todo esto previa articulación de las partes, quienes podrán acompañar, participar y apoyar espacios de encuentro en común. Lo que será útil a las temáticas relacionadas con protección y bienestar animal en el ámbito de la ciencia participativa, inspección y vigilancia, semilleros de investigación, cátedras, ciclos de formación, conversatorios o demás escenarios de formación y/o discusión.</t>
  </si>
  <si>
    <t>AVANCES: se realizó el documento: "Alianza estratégica para el fortalecimiento de la gestión del conocimiento y el intercambio de información en materia de protección y bienestar animal entre el observatorio colombiano de salud y bienestar animal (OCSBA) de la Universidad La Salle y el Observatorio del Instituto Distrital de Protección y Bienestar Animal (IDPYBA). En aras de adelantar una alianza estratégica con temas de trabajo por definir. 
Por último, se confirmó la participación del OPYBA en el 3º Encuentro Nacional e Internacional "Un Bienestar, Una Salud, Una Educación, Experiencias formativas y de Investigación, realizado por UniAgraria, en el marco la de la alianza establecida previamente. Se participará con las siguientes ponencias: 
-	“¿Sigue siendo eficiente el bienestarismo para afrontar los desafíos socioecológicos del presente? Una propuesta desde el enfoque interespecie”.  
-	Priorización de localidades para la ejecución del programa de esterilizaciones 2025 en la ciudad de Bogotá: Análisis multivariado para la toma de decisiones en el Instituto de Protección y Bienestar Animal. 
-	Análisis técnico de zonas seguras para animales de compañía en Bogotá. 
-	Violencias interrelacionadas</t>
  </si>
  <si>
    <t>AVANCES: En el mes de mayo se realizó la participación, gestión y apoyo en el 3º Encuentro Nacional e Internacional "Un Bienestar, Una Salud, Una Educación, Experiencias formativas y de Investigación” realizado por el programa de Especialización en Bienestar Animal y Etología de la  UniAgraria los días 8 y 9 de mayo, en el marco la de la alianza establecida con dicha institución. En este espacio se presentaron las siguientes ponencias:
a) Priorización de localidades para la ejecución del programa de esterilizaciones 2025 en la ciudad de Bogotá: Análisis multivariado para la toma de decisiones en el Instituto de Protección y Bienestar Animal.
b) Análisis técnico de zonas seguras para animales de compañía en Bogotá.
c) Violencias interrelacionadas
Adicionalmente, en el marco del convenio con la Secretaría de la Mujer, se recibió respuesta a la gestión de información, en la cual se solicitaron los resultados y datos colectados de la encuesta OMEG de la línea base del Sistema Distrital de Cuidado – SIDICU.
Actualmente, se encuentra en trámite el proceso de acceso al drive institucional de la Secretaria de la Mujer, con la siguiente información: Base de datos solicitada.csv, Base de datos variables solicitadas.dta  y Diccionario de datos solicitud.xlsx</t>
  </si>
  <si>
    <t>Se participó en el evento “Global Big Day” organizado por el SENA con una ponencia presencial a cargo del equipo del OPyBA – IDPYBA.
Se propuso la participación del IDPYBA en las publicaciones seriadas del SENA, dejando la agenda de publicación abierta al interés de las dos instituciones.
Se realizó una revisión de la actividad que ha tenido la mesa sectorial pecuaria del SENA Mosquera, explorando posibles formas de articulación del IDPYBA en temáticas como buenas prácticas ganaderas y divulgación tecnológica.
Se propuso realizar una revisión de la “Norma de competencias de paseadores de perros”, en la cual se espera revisar la normativa propuesta por el SENA y los criterios de aprobación de la norma por parte del IDPYBA. Para ello, se solicitó el acceso a la información de inscritos y certificados.
Por último, el SENA hace una invitación al IDPYBA para acceder y hacer uso de su plataforma digital, en la cual se ofrecen eventos virtuales abarcando temáticas relacionadas con divulgación, normatividad, técnicas o de investigación.</t>
  </si>
  <si>
    <t>AVANCES: En el mes de julio se realizó reunión entre los equipos del IDPYBA y el SENA, en el marco de la: “Alianza estratégica para desarrollo de capacidades y transferencia de conocimiento entre el observatorio de protección y bienestar animal del instituto distrital de protección y bienestar animal (IDPYBA) y el sistema de investigación, innovación y desarrollo tecnológico (SENOVA) adscrito al servicio nacional de aprendizaje (SENA, sede Mosquera, Cundinamarca)”, en la cual se concretaron diferentes actividades y compromisos: 
- Por parte del SENA – IDPYBA, se realizará la creación de mesas de trabajo para abordar el tema de bienestar animal, aprovechando la experiencia del Centro de Biotecnología Agropecuaria – CBA. 
- Se aplicará el protocolo de la CONVOCATORIA COMPETITIVIDAD Y DESARROLLO TECNOLÓGICO: TÉRMINOS DE REFERENCIA VIGENCIA 2025 del SENA, con el fin de articular la línea de investigación teniendo en cuenta las ideas presentadas por el SENA y las consideraciones del observatorio del IDPYBA
 -Se realizarán dos Eventos de Divulgación Tecnológica - EDT´s - en el marco de la alianza para el segundo semestre del presente año, el primero con enfoque general en bienestar animal y el segundo de acuerdo con las necesidades y el desarrollo del primer evento.
En cuanto al “Acuerdo de Voluntades en el Marco de Gestión del Conocimiento entre el Observatorio de Protección y Bienestar Animal de Cundinamarca del Instituto de Protección y Bienestar Animal de Cundinamarca (OPYBAC - IPYBAC) Y el Observatorio de Protección y Bienestar Animal del Instituto Distrital de Protección y Bienestar Animal (OPYBA - IDPYBA)”, este se encuentra aún en la fase de revisión por parte de las subdirecciones jurídicas de ambas instituciones, en espera de comentarios, sugerencias y/o correcciones.
Finalmente, con respecto al “Acuerdo de Voluntades para el fortalecimiento de la gestión del conocimiento y el intercambio de información en materia de protección y bienestar animal entre la Facultad de Ciencias Agrarias de la Fundación Universitaria Agraria de Colombia (Uniagraria) y IDPYBA”, se realizó un intercambio de comunicaciones para explorar la posibilidad de participación del observatorio en el Congreso de protección y bienestar animal, que realizara la universidad en octubre, así como la participación de Uniagraria en la Semana de protección y bienestar animal del IDPYBA que se realizara en el mismo mes.</t>
  </si>
  <si>
    <t>Realizar el seguimiento a las alianzas estrategicas formalizada</t>
  </si>
  <si>
    <t>Documentos e insumos de los avances de cada alianza formalizada</t>
  </si>
  <si>
    <t> AVANCE: En el marco del acuerdo de voluntades establecido con Uniagraria, se está preparando la participación del equipo del observatorio de protección y bienestar animal del IDPYBA en el 3º Encuentro Nacional e Internacional "Un Bienestar, Una Salud, Una Educación, Experiencias formativas y de Investigación", organizado por Uniagraria.
También en el marco de la alianza estratégica establecida con el SENA – Mosquera se realizó la participación del IDPYBA en el establecimiento de la “Mesa Pecuaria”, organizada por el SENA.</t>
  </si>
  <si>
    <t>No se programaron acciones para esta tarea</t>
  </si>
  <si>
    <t>AVANCE: En el mes de junio se llevó a cabo una reunión entre los equipos del IDPYBA y el SENA, en el marco de la “Alianza estratégica para el desarrollo de capacidades y la transferencia de conocimiento entre el Observatorio de Protección y Bienestar Animal del Instituto Distrital de Protección y Bienestar Animal (IDPYBA) y el Sistema de Investigación, Innovación y Desarrollo Tecnológico (SENOVA), adscrito al Servicio Nacional de Aprendizaje (SENA, sede Mosquera, Cundinamarca)”.
Se avanzó en la elaboración del informe de seguimiento a las alianzas estratégicas, en el marco del fortalecimiento de los procesos de gestión del conocimiento.</t>
  </si>
  <si>
    <t>Semillero de investigación implementado en PYBA con enfoque de género y territorial para vincular a la ciudadanía de manera incidente en los procesos de gestión del conocimiento.</t>
  </si>
  <si>
    <t xml:space="preserve"> Sumatoria Semilleros de Investigación implementados</t>
  </si>
  <si>
    <t>Diseñar la propuesta pedagógica del semillero</t>
  </si>
  <si>
    <t>Documento técnico de implementación del Semillero en PYBA</t>
  </si>
  <si>
    <t>RETRASO: Durante el periodo, no se contó con el recurso humano para el cumplimiento de la actividad proyectada.
SOLUCIÓN: La actividad que se tenía programada para el mes de enero se subsanará en su totalidad durante el primer trimestre del año, de manera prioritaria, una vez se cuente con el personal técnico requerido.</t>
  </si>
  <si>
    <t>RETRASO: Durante el periodo, no se pudo contratar al talento humano requerido debido a los lineamientos establecidos por la Secretatría Distrital de Hacienda mediante Circular 002 de 2025 "Plan de Austeridad del Gasto 2025-2027". 
AVANCES: Se avanzó en lo referente al seguimiento y reporte mensual del Proyecto de Inversión del Observatorio de protección y bienestar animal, mantenido una comunicación constante con la Oficina Asesora de Planeación y garantizando la correcta alimentación de los aplicativos y herramientas de planeación definidas por la institución y el Distrito.
Adicionalmente, se ha avanzado en la consolidación de los Informes de Gestión del proyecto 7930, asegurando la calidad y oportunidad de la información. En cuanto a los Indicadores PMR, se ha efectuado el reporte correspondiente para la Subdirección de Cultura Ciudadana y Gestión del Conocimiento y paralelamente, se ha trabajado en la formulación y seguimiento de los Planes de Mejoramiento y el Mapa de Riesgos del proyecto de Inversión. Así mismo, se ha atendido los requerimientos y derechos de petición asociados a la meta del semillero de investigación.</t>
  </si>
  <si>
    <t xml:space="preserve">AVANCES: Durante el mes de julio se diseñó la ficha técnica del semillero de investigación en protección y bienestar animal, en la cual se estableció el objetivo principal, las temáticas a desarrollar en nueve sesiones hasta el mes de noviembre y los productos de investigación a desarrollar por parte de los semilleristas. En esta ficha se evidencia metodológicamente como se transversalizarán los enfoques de género, territorial, diferencial e interespecie. 
Adicionalmente, se adelantó gestión interinstitucional con el Museo de Bogotá para llevar a cabo un taller presencial con los Semilleristas en el marco de la exposición Pabellón Libertad, lo cual permitirá un espacio de reflexión y trabajo en torno a la discusión sobre otras formas de justicia. </t>
  </si>
  <si>
    <t>Convocatoria de semilleros</t>
  </si>
  <si>
    <t>Diseño de pieza gráfica y apertura de convocatoria al semillero de PYBA</t>
  </si>
  <si>
    <t>RETRASO: Durante el periodo, no se contó con el recurso humano para el cumplimiento de la actividad proyectada.
SOLUCIÓN: La actividad que se tenía programada para el mes de enero se subsanara en su totalidad durante el primer trimestre del año, de manera prioritaria, una vez se cuente con el personal técnico requerido.</t>
  </si>
  <si>
    <t>RETRASO: Durante el periodo, no se contó con el recurso humano para el cumplimiento de la actividad proyectada.
SOLUCIÓN: La actividad que se tenía programada para el mes de enero se subsanara en su totalidad durante el primer trimestre del año, de manera prioritaria, una vez se cuente con el personal técnico requerido.</t>
  </si>
  <si>
    <t xml:space="preserve">AVANCES: Durante el mes de julio se diseñó la convocatoria para el semillero de investigación, la cual fue lanzada el 7 de julio a través de las redes sociales del IDPYBA, obteniendo una buena acogida, con aproximadamente 470 inscritos hasta la fecha. 
Se consolido el listado de semilleristas para la cohorte 2025-II, los cuales participarán en el proceso durante todo el segundo semestre del 2025, con la posibilidad de contar con acompañamiento para la generación de productos de investigación. </t>
  </si>
  <si>
    <t>Implementar el diseño metodológico y temático del semillero</t>
  </si>
  <si>
    <t>Documentos insumos y evidencias de la implementación del semillero</t>
  </si>
  <si>
    <t> Para este mes no fue programada la actividad.</t>
  </si>
  <si>
    <t>  Para este mes no fue programada la actividad.</t>
  </si>
  <si>
    <t>Retraso: Durante el periodo, no se pudo contratar la totalidad del talento humano requerido debido a los lineamientos establecidos por la Secretatría Distrital de Hacienda mediante Circular 002 de 2025 "Plan de Austeridad del Gasto 2025-2027".
Solución: El rezago será abordado a lo largo de la vigencia, con el fin de garantizar su cumplimiento</t>
  </si>
  <si>
    <t>Retraso: Durante el periodo, no se pudo contratar la totalidad del talento humano requerido debido a los lineamientos establecidos por la Secretatría Distrital de Hacienda mediante Circular 002 de 2025 "Plan de Austeridad del Gasto 2025-2027".
Solución: El rezago será abordado a lo largo de la vigencia, con el fin de garantizar el cumplimiento de los objetivos establecidos.</t>
  </si>
  <si>
    <t>Retraso: Durante el periodo, no se pudo contratar la totalidad del talento humano requerido debido a los lineamientos establecidos por la Secretatría Distrital de Hacienda mediante Circular 002 de 2025 "Plan de Austeridad del Gasto 2025-2027".
Solución: El rezago será abordado a lo largo de la vigencia, con el fin de garantizar el cumplimiento de las metas establecidas.</t>
  </si>
  <si>
    <t>Batería de herramientas metodológicas implementada para el tratamiento, análisis y disposición de la información, así como para fortalecer la gestión del conocimiento y la calidad de los productos.</t>
  </si>
  <si>
    <t xml:space="preserve">Sumatoria de Batería de herramientas Implementadas </t>
  </si>
  <si>
    <t>Implementar una batería de herramientas</t>
  </si>
  <si>
    <t>Herramientas implementadas</t>
  </si>
  <si>
    <t> AVANCE: Conceptos técnicos para 5 proyectos de acuerdo que se proponen desde el concejo de Bogotá. También como una manera de generar herramientas de apoyo se conforma un nuevo tablero de control en el que se visualizan a los animales en actividades productivas. Así mismo como complemento de la estrategia de comunicaciones se inicia el cumplimiento del plan de trabajo para el desarrollo del micrositio del observatorio,  en el cual se establecen las diferentes secciones requeridas para una correcta comunicación y apropiación del conocimiento, por último se genera acompañamiento técnico constante en las sesiones del consejo dónde se debaten  los diferentes proyectos de acuerdo que para esta ocasión involucran a los animales de compañía en los proyectos de acuerdo referentes al registro único y la gestión de las excretas provenientes de los animales de compañía.</t>
  </si>
  <si>
    <t> AVANCE: Se avanzó en el análisis de las bases de datos de urgencias veterinarias para generar la capacidad instalada, creando una primera versión de los tableros de control, que fue compartida con los líderes de área. También se inició la articulación del equipo para desarrollar el informe descriptivo de este proceso, así como una ruta de trabajo para abordar los análisis desde el área del escuadrón anti-crueldad. Paralelamente, se iniciará el proceso de regulación, además de llevar a cabo un análisis crítico del censo de animales domiciliados de la Secretaría de Salud. Adicionalmente, se realizan acompañamientos técnicos para la creación de lineamientos sobre el manejo de animales de compañía en sistemas de transporte masivo y escenarios culturales con el objetivo de ser zonas seguras. Igualmente, se apoya la recopilación de datos sobre la presencia y comportamiento animal antes, durante y después del festival Estéreo Picnic. Con el fin de fomentar la apropiación del conocimiento, se lleva a cabo una capacitación en la Universidad San Martín sobre el beneficio del bienestar animal en animales domésticos y su impacto en la biodiversidad. Finalmente, se presenta la primera versión del documento de batería de herramientas.</t>
  </si>
  <si>
    <t>AVANCES: En la implementación de la bateria de herramientas se avanzo en el tablero de control de Urgencias veterinarias, se inició revisión de bases de datos de Maltrato y Regulación, esto como parte de la avanzada para dejar capacidad instalada en los diferentes equipos de trabajo para la toma de decisiones. 
Se genero un primer informe parcial de las variables identificadas en las bases de datos. Como apropiación social del conocimiento se participa en el conversatorio sobre animales de experimentación, también se realiza el encuentro de guardianes de la fauna silvestre, el cual es apoyado con una charla de anfibios de Bogotá. 
Se realiza acompañamiento técnico para el desarrollo de la aplicación de animales encontrados y perdidos y se apoya la elaboración de conceptos técnicos para 3 proyectos de ley.</t>
  </si>
  <si>
    <t>AVANCES: Durante el mes de mayo se presenta en la meta de Batería de herramientas se tuvieron los siguientes avances
1. En la capacidad instalada: se realizó la entrega del tablero de control de urgencias veterinarias al área correspondiente. Asimismo, se llevaron a cabo reuniones técnicas con el fin de iniciar la recopilación de bases de datos para las áreas de maltrato, esterilizaciones e inspección y vigilancia. En esta última, se generó una primera versión del tablero de control. También se avanzó en la elaboración preliminar del análisis de variables asociadas.
2. En la apropiación social del conocimiento: se elaboró un documento de apoyo para la presentación del grupo taxonómico "peces", dentro de la estrategia para apropiación de conocimiento dirigida a niños denominada - guardianes de los animales silvestres-. Adicionalmente se realizó el acompañamiento de observación de fauna y ciencia participativa en el marco de la campaña “Mirar y no tocar es amar” para el global big day en el parque ecológico Sorata. Se construyó una segunda versión de la propuesta para el Segundo Congreso de Protección y Bienestar Animal, y se desarrolló una charla sobre la metodología e historia del Global Big Day y el October Big Day.
3. Divulgación de productos: en articulación con la Secretaría de la Mujer, se llevó a cabo el lanzamiento del producto Violencias interrelacionadas, en el marco de la Feria del Libro. También se participó en el encuentro de “Una Sola Salud un solo bienestar y una educación”, realizado por la Universidad Agraria de Colombia con 3 charlas centradas en la experiencia de articulación con la secretaría de la mujer para el desarrollo de un producto de violencia es interrelacionadas, el análisis multivariado de las esterilizaciones en Bogotá para la toma de decisiones, y la propuesta de creación de zonas seguras para animales de compañía en la ciudad de Bogotá.
4. Adicionalmente, se realizó un taller con expertos para avanzar en el estudio de los impactos de los eventos masivos en el Parque Simón Bolívar sobre la avifauna, con el fin de identificar posibles riesgos para las especies presentes. Finalmente, se conceptualizaron seis nuevas propuestas normativas, entre acuerdos y leyes, que abordan diferentes aspectos relacionados con la protección y el bienestar animal.</t>
  </si>
  <si>
    <t xml:space="preserve"> AVANCES: Durante el mes de junio, se logró un significativo avance en la batería de herramientas del documento metodológico del plan de desarrollo, destacándose los siguientes puntos:
1. Capacidad Instalada
• Tableros de control: Se finalizó la entrega del tablero de control para urgencias, incorporando los ajustes necesarios. Adicionalmente, se presentó una versión terminada para el área de esterilizaciones.
• Optimización de bases de datos: Se realizaron varias reuniones para definir aspectos clave en la base de datos, con el objetivo de construir nuevos tableros de control y ajustar el proceso de recopilación de información para las áreas de maltrato e inspección y vigilancia. En esta última, se revisaron tres tableros de control.
• Análisis de variables: Se avanzó en el análisis de las variables correspondientes a cada conjunto de datos.
• Herramienta de toma de decisiones: Se generó un tablero de control que integra estimados poblacionales de animales de compañía, funcionando como una herramienta clave para la toma de decisiones.
2. Apropiación Social del Conocimiento
• Guardianes de los Animales Silvestres: Se brindó acompañamiento en la estrategia de apropiación de conocimiento sobre fauna en niños, denominada "Guardianes de los Animales Silvestres".
• Observación de fauna y ciencia participativa: Se acompañó la observación de fauna y la ciencia participativa bajo el lema "Mirar y no tocar es amar" en el Parque Cantarrana, Soratana, Parque Distrital San Cristóbal y Parque El Renacimiento.
• Congreso de Protección y Bienestar Animal: Se realizó un cambio en la propuesta del Segundo Congreso de Protección y Bienestar Animal, articulado con la Oficina Asesora Jurídica.
• Cumbre Ambiental: Se elaboró una propuesta de agenda para participar con charlas y un panel en la Cumbre Ambiental, programada para el mes de septiembre.
3. Divulgación de Productos
• Espacios de difusión: Se gestionaron espacios con el área de participación ciudadana en diversas localidades para difundir los productos generados.
• Podcast Observatorio PYBA: Se apoyó la creación de un documento para la implementación de un podcast que relatará el pasado, presente y futuro del Observatorio de Protección y Bienestar Animal (PYBA).
• Expopet: Se propusieron dos charlas para participar en la agenda académica de Expogestión.
4. Acompañamiento y Monitoreo
• Mesas de veeduría: Se participó en mesas de veeduría, brindando apoyo técnico a la Secretaría Distrital de Ambiente (SDA) en relación con el impacto de eventos masivos en el Parque Simón Bolívar sobre la avifauna, con el fin de determinar posibles riesgos para la fauna local. En este marco, se realizó el monitoreo de aves durante el evento Rock al Parque 2025.
• Manejo de excretas: Se colaboró en la recolección de información para la articulación de la estrategia institucional de manejo de excretas de animales de compañía.
5. Recopilación de Información
• Formulario para ciudadanos: Se creó un formulario para recopilar información de los ciudadanos que asisten a los festivales en los parques, abordando temas como la tenencia de animales, la disponibilidad para adoptar, y la cercanía y conocimiento sobre el concepto de "familia interespecie".</t>
  </si>
  <si>
    <t>AVANCES: Durante el mes de julio, se lograron avances significativos en la batería de herramientas del documento metodológico del plan de desarrollo. A continuación, se detallan los principales logros:
1. Capacidad Instalada: Se creó un tablero de control con estimados poblacionales de animales de compañía en el distrito, como herramienta clave para la toma de decisiones, también se desarrollaron tableros de control sobre siniestros viales, utilizando datos de urgencias veterinarias, se ajustaron y actualizaron los tableros de control de esterilizaciones, y se llevaron a cabo reuniones con las áreas de regulación y maltrato para comprender la lógica detrás de sus bases de datos y desarrollar tableros preliminares.
2. Apropiación Social del Conocimiento: Se acompañó la estrategia de educación para niños denominada "Guardianes de los animales silvestres", con el objetivo de fomentar la apropiación del conocimiento sobre la fauna, se brindó apoyo a las actividades de observación de fauna y ciencia participativa, en el marco de la campaña "Mirar y no tocar es amar" en el Parque Tamiza y los Cerros Orientales de la localidad de Usaquén. Tambien se elaboró una propuesta para un nuevo congreso y se preparó una propuesta de agenda para participar con charlas en un evento de innovación ambiental organizado por la Secretaría de Ambiente, que se llevará a cabo en el último trimestre del año.
3. Divulgación de Productos: Se iniciaron gestiones para abrir espacios de divulgación sobre el producto de violencias interrelacionadas en las localidades, en colaboración con los enlaces territoriales del IDPYBA.
4. Acompañamiento y Monitoreo: Se finalizó la sección correspondiente al Instituto de Protección y Bienestar Animal en el informe de hallazgos y resultados del monitoreo del Festival Estéreo Picnic. Este trabajo se centró en la riqueza y abundancia de la fauna silvestre y cómo aplicar el bienestar animal en estos contextos. Asimismo, se colaboró en la construcción y validación de talleres para generar lineamientos que orienten la judicialización por maltrato de la fauna silvestre, en el marco del Acuerdo 861.
5. Recopilación de Información: Se recibió y organizó la información de la Encuesta de Cuidado de la Secretaría de la Mujer, así como de la Encuesta de Cuidado Ambiental 2024, realizada por la Secretaría de Cultura.</t>
  </si>
  <si>
    <t>Realizar seguimiento y actualización a la implementación</t>
  </si>
  <si>
    <t>Informe técnico de la implementación</t>
  </si>
  <si>
    <t> AVANCE: Se realizó seguimiento a la implementación de la Batería de Herramientas y se estableció la siguiente ruta de trabajo para el próximo trimestre: una vez abordado el proceso de urgencias veterinarias, se procederá al análisis de la información del proceso de Maltrato – Escuadrón anti-crueldad y paralelamente se iniciará con el proceso de regulación.</t>
  </si>
  <si>
    <t xml:space="preserve"> AVANCE: Se realizó seguimiento a la implementación de la Batería de Herramientas y se avanzó en la construcción del informe de gestión de la meta. Este informe describe cada una de las estrategias de apoyo a la gestión del conocimiento a partir de la implementación de las herramientas desarrolladas, entre las cuales se incluyen la avanzada de capacidad instalada, los análisis estadísticos y las acciones de apropiación social del conocimiento.</t>
  </si>
  <si>
    <t>7936-Fortalecimiento de la apropiación de la cultura ciudadana para la convivencia  interespecie armónica, la protección y el bienestar de los animales en Bogotá D.C.</t>
  </si>
  <si>
    <t>Sumatoria de personas vinculadas en acciones de educación en temas de protección y bienestar animal</t>
  </si>
  <si>
    <t>Implementar acciones y estrategias de sensibilización y formación del ámbito comunitario como parte de la aplicación de la estrategia de educación en protección y bienestar animal</t>
  </si>
  <si>
    <t>Listado de participantes, validación de participantes, conteo masivo. 
Informe de eventos pedagógicos</t>
  </si>
  <si>
    <t xml:space="preserve">En ámbito comunitario se desarrollaron 11 acciones de apropiación de la cultura ciudadana, impactando a 398 ciudadanos y ciudadanas.
Acciones que se realizaron de la siguiente manera:
**Huellitas de calle con 1 jornada y 5 personas sensibilizadas.
**Ruralidad con 2 jornadas y 14 personas sensibilizadas.
**Otras acciones de apropiación de la cultura ciudadana en ámbito comunitario con 8 intervenciones y 379 
personas vinculadas.
</t>
  </si>
  <si>
    <t>En ámbito comunitario se desarrollaron 8 acciones de apropiación de la cultura ciudadana, impactando a 966 ciudadanos y ciudadanas.
Acciones que se realizaron de la siguiente manera:
**Ruralidad con 1 jornada y 5 personas sensibilizadas.
**Otras acciones de apropiación de la cultura ciudadana en ámbito comunitario con 7 jornadas y 961 personas vinculadas.</t>
  </si>
  <si>
    <t>En ámbito comunitario se desarrollaron 39 acciones de apropiación de la cultura ciudadana, impactando a 1477 ciudadanos y ciudadanas. Acciones que se realizaron de la siguiente manera: 
**Ruralidad con 8 jornadas y 62 personas sensibilizadas. 
** Pisa el freno con 1 jornada y 305 personas sensibilizadas
**Mirar y No Tocar con 5 jornadas y 113 personas vinculadas
**Huellitas de la Calle con 8 jornadas y 36 personas vinculadas
**Otras acciones de apropiación de la cultura ciudadana en ámbito comunitario con 17 jornadas y 961 personas vinculada</t>
  </si>
  <si>
    <t>En ámbito comunitario se desarrollaron 48 acciones de apropiación de la cultura ciudadana, impactando a 4573 ciudadanos y ciudadanas. 
Acciones que se realizaron de la siguiente manera: 
- Ruralidad con 6 jornadas y 68 personas sensibilizadas. 
- Pisa el freno con 1 jornada y 103 personas sensibilizadas
- Mirar y No Tocar con 3 jornadas y 31 personas vinculadas
- Huellitas de la Calle con 6 jornadas y 61 personas vinculadas
- Otras acciones de apropiación de la cultura ciudadana en ámbito comunitario con 32 jornadas y 4310 personas vinculadas.</t>
  </si>
  <si>
    <t> En ámbito comunitario se desarrollaron 33 acciones de apropiación de la cultura ciudadana, impactando a 1026 ciudadanos y ciudadanas. Estas acciones se realizaron de la siguiente manera:
- Ruralidad con 4 jornadas y 88 personas sensibilizadas.
- Pisa el freno con 1 jornada y 126 personas sensibilizadas
- Mirar y No Tocar con 1 jornada y 4 personas vinculadas
- Huellitas de la Calle con 3 jornadas y 5 personas vinculadas
- Otras acciones de apropiación de la cultura ciudadana en ámbito comunitario con 24 jornadas y 803 personas vinculadas.</t>
  </si>
  <si>
    <t>En ámbito comunitario se desarrollaron 30 acciones de apropiación de la cultura ciudadana, impactando a 1771 ciudadanos y ciudadanas. Estas acciones se realizaron de la siguiente manera:
- Ruralidad con 7 jornadas y 48 personas sensibilizadas.
- Mirar y No Tocar con 4 jornada y 23 personas vinculadas
- Huellitas de la Calle con 4 jornadas y 12 personas vinculadas
- Otras acciones de apropiación de la cultura ciudadana en ámbito comunitario con 15 jornadas y 1688 personas vinculadas.</t>
  </si>
  <si>
    <t>En ámbito comunitario se desarrollaron 36 acciones de apropiación de la cultura ciudadana en territorio, impactando a 547 ciudadanos y ciudadanas. Estas acciones se realizaron de la siguiente manera:
- Ruralidad con 10 jornadas y 66 personas sensibilizadas.
- Mirar y No Tocar con 2 jornadas y 15 personas vinculadas
- Huellitas de la Calle con 9 jornadas y 51 personas vinculadas
- Otras acciones de apropiación de la cultura ciudadana en ámbito comunitario con 15  jornadas y 415 personas vinculadas.
Adicionalmente, se realizaron otras acciones de gestión en este ámbito: 4 actividades virtuales, 4 recorridos para dar a conocer los servicios del IDPYBA dentro de las manzanas del cuidado, 2 recorridos para identificación de problemáticas en territorio rural, 1 recorrido para entrega de alimento, 4 sensibilizaciones en ferias de servicios y 3 sensibilizaciones cortas en eventos masivos.</t>
  </si>
  <si>
    <t>Implementar acciones y estrategias de sensibilización y formación del ámbito educativo como parte  de la aplicación de la estrategia de educación en protección y bienestar animal.</t>
  </si>
  <si>
    <t>Validación de participantes, actas de reunión.
Informe de eventos pedagógicos</t>
  </si>
  <si>
    <t>Durante el mes de enero no se adelantaron  acciones en el ámbito educativo, teniendo en cuenta que los colegios y universidades están en receso</t>
  </si>
  <si>
    <t>Durante febrero se realizaron tres sesiones virtuales informativas dirigidas a la ciudadania con el objetivo de socializar el proceso de inscripción al programa de servicio social estudiantil obligatorio.</t>
  </si>
  <si>
    <t xml:space="preserve">El el ámbto educativo se desarrollaron 8 intervenciones, vinculando a 715 personas. </t>
  </si>
  <si>
    <t>El el ámbito educativo se desarrollaron 5 intervenciones, vinculando a 262 personas.</t>
  </si>
  <si>
    <t> El el ámbito educativo se desarrollaron 10 intervenciones, vinculando a 669 personas.</t>
  </si>
  <si>
    <t> El el ámbito educativo se desarrollaron 5  intervenciones, vinculando a 169 personas.</t>
  </si>
  <si>
    <t>En el ámbito educativo se desarrollaron 6 intervenciones en territorio, vinculando a 198 personas.
Adicionalmente, se realizaron otras acciones de gestión en este ámbito: 1 actividad virtual y 2 sensibilizaciones cortas en eventos masivos.</t>
  </si>
  <si>
    <t>Implementar acciones de sensibilización y formación de los ámbitos institucional y recreodeportivo como parte  de la aplicación de la estrategia de educación en protección y bienestar animal.</t>
  </si>
  <si>
    <t>Listado de participantes, validación de participantes.
Informe de eventos pedagógicos</t>
  </si>
  <si>
    <t>⁠En ámbito recreodeportivo se desarrollaron 3 acciones de apropiación de la cultura, impactando a 23 ciudadanos y ciudadanas.</t>
  </si>
  <si>
    <t>En ámbito recreodeportivo se desarrollaron 3 acciones de apropiación de la cultura ciudadana, impactando a 62 personas</t>
  </si>
  <si>
    <t>En el ámbito institucional se desarrollo 1 acción de apropiación de la cultura ciudadana, impactando a 96 personas.
En el ámbito recreodeportivo se desarrollaron 12 acciones de apropiación de la cultura ciudadana, impactando a 646 personas.</t>
  </si>
  <si>
    <t>En el ámbito institucional se desarrollo 3 acciones de apropiación de la cultura ciudadana, impactando a 109 personas.
En el ámbito recreodeportivo se desarrollaron 6 acciones de apropiación de la cultura ciudadana, impactando a 147 personas.</t>
  </si>
  <si>
    <t>En el ámbito institucional se desarrollaron 5 acciones de apropiación de la cultura ciudadana impactando a 161 personas.
En el ámbito recreodeportivo se desarrollaron 15 acciones de apropiación de la cultura ciudadana impactando a 595 personas.</t>
  </si>
  <si>
    <t>En el ámbito institucional se desarrollaron 5 acciones de apropiación de la cultura ciudadana, impactando a 217 personas.
En el ámbito recreodeportivo se desarrollaron 10 acciones de apropiación de la cultura ciudadana, impactando a 218 personas.</t>
  </si>
  <si>
    <t>En el ámbito institucional se desarrollaron 2 acciones de apropiación de la cultura ciudadana en territorio, impactando a 91 personas.
En el ámbito recreodeportivo se desarrollaron 5 acciones de apropiación de la cultura ciudadana en territorio, impactando a 86 personas.
Adicionalmente, se realizaron otras acciones de gestión en este ámbito: 4 actividades virtuales.</t>
  </si>
  <si>
    <t xml:space="preserve">Número de estrategias de participación ciudadana implementadas para la apropiación social del conocimiento en protección y bienestar animal en el Distrito Capital. </t>
  </si>
  <si>
    <t xml:space="preserve">Sumatoria de avance de la estrategia de participación ciudadana para la apropiación social del conocimiento en protección y bienestar animal en el Distrito Capital </t>
  </si>
  <si>
    <t>Consolidar el Plan de la estrategia de participación y movilización ciudadana en protección y bienestar animal</t>
  </si>
  <si>
    <t>Documento de Estrategia y Plan de participación y movilización ciudadana en protección y bienestar animal 2025.</t>
  </si>
  <si>
    <t>Se elaboró la Estrategia y Plan de Participación y Movilización Ciudadana en Protección y Bienestar Animal para el año 2025. Este documento se encuentra disponible para su consulta en la sede electrónica del Instituto, a través del siguiente enlace:https://animalesbog.gov.co:8443/sites/default/files/imagenes/20250131-estrategia-pai-participacion-ciudadana-2025.pdf</t>
  </si>
  <si>
    <t>En enero de 2025, se elaboró la Estrategia y Plan de Participación y Movilización Ciudadana en Protección y Bienestar Animal para el año 2025. Este documento aprobado por el Comité de Gestión y desempeño se encuentra disponible en: https://animalesbog.gov.co:8443/sites/default/files/imagenes/20250131-estrategia-pai-participacion-ciudadana-2025.pdf</t>
  </si>
  <si>
    <t>Durante el mes de marzo no se programaron actividades para el desarrollo de esta tarea.</t>
  </si>
  <si>
    <t>Implementar las actividades y acciones programadas en el plan de la estrategia de participación y movilización ciudadana en protección y bienestar animal</t>
  </si>
  <si>
    <t>Archivo excel Seguimiento del Plan Instititucional de Participación Ciudadana 2025.</t>
  </si>
  <si>
    <t>Durante el mes se ejecutaron las siguientes acciones en el marco de la estrategia de participación y movilización ciudadana:
•Programa de copropiedad: Se llevaron a cabo 4 intervenciones (1 charla virtual y 3 charlas presenciales) vinculando a un total de 62 ciudadanos y ciudadanas.
•Red de aliados: Se llevó a cabo una feria de emprendimiento en el parque La Rábida en Santa Isabel, apoyando a 6 aliados.
•Instancias de Participación: Durante el mes acompañamos las sesiones de mesas locales PYBA de las siguientes localidades: Bosa, Candelaria, Engativá, Fontibón, Mártires, Santa Fe, Sumapaz y Teusaquillo. Asimismo, acompañamos las sesiones de Consejos locales PYBA de Rafael Uribe Uribe y Suba.</t>
  </si>
  <si>
    <t>En febrero se ejecutaron las siguientes acciones en el marco de la estrategia de participación y movilización ciudadana.
Programa de copropiedad: Se abrió un espacio virtual dentro del programa Vecino Zoolidario, al cual se conectaron únicamente dos ciudadanas;  Red de aliados: Se realizaron gestiones para la organización de ferias de emprendimientos en colaboración con la Fundación Animal Voices; Instancias de participación: El grupo de participación acompañó las sesiones de las mesas locales PYBA en las localidades: Kennedy, San Cristóbal, Bosa, Fontibón y Barrios Unidos. Asimismo, se inició la organización de la primera sesión del Consejo Distrital de Protección y Bienestar Animal de la vigencia 2025. Adicionalmente, se realizaron mesas de trabajo con el IDPAC y la Secretaría de Gobierno para socializar recomendaciones de la conformación de los Consejos Locales de Protección y Bienestar Animal, acorde con la normativa vigente;  Espacios de participación: El 26 de febrero, se llevó a cabo el primer Diálogo Zoolidario del 2025, con una asistencia de 78 personas. También se iniciaron mesas de trabajo del ciclo de capacitaciones en temas PYBA a funcionarios y contratistas de las casas de justicia de las localidades; Voluntariado: En el marco del voluntariado organizacional, se inició el cronograma de trabajo con las universidades Sergio Arboleda, la Corporación Unificada Nacional de Educación Superior (CUN) y la Fundación Universitaria Agraria de Colombia (Uniagraria).</t>
  </si>
  <si>
    <t>Durante el mes de marzo, se ejecutaron las siguientes acciones en el marco de la estrategia de participación y movilización ciudadana:
•Programa de copropiedad: se llevaron a cabo 5 intervenciones presenciales vinculando a un total de 104 ciudadanos y ciudadanas.
• Red de aliados: Se llevó a cabo una feria de emprendimiento y adopciones en la Universidad de América apoyando a 9 aliados y una jornada de adopción en Animal´s de Suba, beneficiando una organización. También se adelantaron gestiones para posibles articulaciones con Secretaría Distrital de Gobierno, EXPOPET, Binner y Maloka.
•Instancias de participación: Durante el mes acompañamos las sesiones de las mesas locales PYBA en las siguientes localidades: Engativá, San Cristóbal, Antonio Nariño, Sumapaz y Fontibón. Asimismo, se acompañaron las sesiones de los Consejos Locales PYBA en las siguientes localidades: Puente Aranda, Bosa, Usme, Suba y Rafael Uribe Uribe. Adicionalmente, se realizaron reuniones informativas a junto con el IDPAC y la Secretaría de Gobierno dirigido a funcionarios de las Alcaldías Locales y comunidad en general para socializar los procesos de conformación de los Consejos Locales de Protección y Bienestar Animal, acorde a la normativa vigente.
También se se llevó a cabo la primera sesión del Consejo Distrital PYBA donde se aprobó el plan de acción 2025 y se acordó el cronograma de sesiones ordinarias
•Espacios de participación:  Durante el mes de marzo, se acompañó la realización de dos diálogos con la ciudadanía en la Universidad Nacional, específicamente los días 13 y 19 de abril. Adicionalmente, se continuó el trabajo para realizar capacitaciones sobre temas de PYBA dirigidas a funcionarios y contratistas de las Casas de Justicia en diversas localidades.
• Voluntariado: En el marco del voluntariado organizacional, se inició el cronograma de charlas con las universidades EAN y la Fundación Universitaria Agraria de Colombia (Uniagraria).</t>
  </si>
  <si>
    <t>Durante el mes de abril se ejecutaron las siguientes acciones en el marco de la estrategia de participación y movilización ciudadana:
• Programa de copropiedad: se llevaron a cabo 6 intervenciones (1 Charla Virtual y 5 Presenciales) vinculando a un total de 63 Ciudadanos y ciudadanas.
• Instancias de participación: Durante el mes acompañamos las sesiones de las mesas locales PYBA en las siguientes localidades: Kennedy, Barrios Unidos, Sumapaz, Engativá, Candelaria, San Cristóbal y Antonio Nariño. Asimismo, se acompañaron las sesiones de los Consejos Locales PYBA en las siguientes localidades: Puente Aranda, Usme, Suba, Bosa y Rafel Uribe Uribe. Por ultimo se acompaño el proceso de conteo de votos de la elección de consejeros no institucionales para el Consejo Local de Protección y Bienestar Animal de la localidad de Los Mártires.
• Red de Aliados: CLING: Evento organizado con la Universidad de los Andes para fortalecer la participación de la red de aliados a través de ferias de emprendimiento y jornadas de adopción, se realiza el taller de enriquecimiento ambiental para gatos y se comienza con la articulación con la SDS en temas de salud menta.
• Voluntariado Organizacional: Inicio a la sesión (9 y 30 de abril) de charlas para los estudiantes del voluntariado sergista, también se continúa con las gestiones adelantadas con la UNAL y con la Universidad Los Libertadores</t>
  </si>
  <si>
    <t>Durante el mes de mayo se ejecutaron las siguientes acciones en el marco de la estrategia de participación y movilización ciudadana:
* Programa de copropiedad: se llevaron a cabo 4 intervenciones (Charlas Presenciales) vinculando a un total de 238 Ciudadanos y ciudadanas.
* Instancias de participación: Durante el mes acompañamos las sesiones de las mesas locales PYBA en las siguientes localidades: Kennedy, Barrios Unidos, Sumapaz, Engativá, Candelaria, San Cristóbal y Antonio Nariño. Asimismo, se acompañaron las sesiones de los Consejos Locales PYBA en las siguientes localidades: Puente Aranda, Usme, Suba, Bosa y Rafel Uribe Uribe.
*Voluntariado Organizacional: finalizan las sesiones de charlas para los estudiantes del voluntariado sergista. Además, se continuaron las gestiones adelantadas con la UNAL, la UNIAGRARIA y con la Universidad Los Libertadores
*Alianzas: se iniciaron gestiones con Asosalud para realizar una alianza en voluntariado organizacional para los colaboradores de la empresa.
*Red de aliados: se realizaron 3 ferias de emprendimientos, feria en Citi bank con 3 organizaciones, feria en la UDCA con 7 organizaciones, feria en el CEFE con 10 organizaciones</t>
  </si>
  <si>
    <t>Durante el mes de junio se ejecutaron las siguientes acciones en el marco de la estrategia de participación y movilización ciudadana:
* Programa de copropiedad: se llevaron a cabo 8 intervenciones (Charlas Presenciales) y una charla virtual distrital vinculando a un total de 159 ciudadanos y ciudadanas.
* Instancias de participación: Durante el mes acompañaron las sesiones de las mesas locales PYBA en las siguientes localidades: Puente Aranda, Kennedy, Barrios Unidos, Tunjuelito, Candelaria, Engativá, San Cristóbal, Antonio Nariño, Fontibón y Sumapaz. Asimismo, se acompañaron las sesiones de los Consejos Locales PYBA en las siguientes localidades: Usme, Suba, Bosa y Rafael Uribe Uribe y Los mártires. Por último, se acompañó la instalación de los Consejos locales de protección y Bienestar Animal de Barrios Unidos y Ciudad Bolívar.
*Red de Aliados: durante el mes de junio se llevaron a cabo 4 ferias de emprendimiento en la Plaza cultural la Santa María con 11 organizaciones, en el Fondo Nacional de ahorro con 3 organizaciones, en la Secretaría de Gobierno con 5 organizaciones y en las Residencias Tequendama con 10 organizaciones.
*Alianzas: Inician acercamientos con la Caja de Vivienda Popular para establecer alianzas que fortalezcan las acciones dirigidas a la comunidad de asentamientos humanos en la localidad de San Cristóbal. Asimismo, se iniciaron gestiones con el SENA para brindar espacios de formación y participación a la red de aliados, aprovechando la oferta de capacitaciones anuales de la entidad.
*Voluntariado Organizacional: Se entregaron constancias de participación a los estudiantes del voluntariado Sergista que asistieron a las charlas programadas en alianza con la Universidad Sergio Arboleda.</t>
  </si>
  <si>
    <t>Realizar la consolidación de los resultados de la implementación de la estrategia de participación y movilización ciudadana en protección y bienestar animal</t>
  </si>
  <si>
    <t>Informe de la estrategia implementada
Seguimiento  del Plan Institucional de Participación.</t>
  </si>
  <si>
    <t>Se realizó la consolidación de evidencias de las actividades implementadas en el marco de la estrategia de participación y movilización ciudadana</t>
  </si>
  <si>
    <t>Durante el mes de febrero no se programaron actividades para el desarrollo de esta tarea.</t>
  </si>
  <si>
    <t>Se realizó la consolidación de evidencias de las actividades implementadas en el marco de la estrategia de participación y movilización ciudadana. Asimismo se está elaborando el informe trimestral de gestión.</t>
  </si>
  <si>
    <t>Se realizó la consolidación de evidencias de las actividades implementadas en el marco de la estrategia de participación y movilización ciudadana. Asimismo se está elaborando el informe de gestión.</t>
  </si>
  <si>
    <t>Se realizó la consolidación de evidencias de las actividades implementadas en el marco de la estrategia de participación y movilización ciudadana. Asimismo, se está elaborando el informe de gestión.</t>
  </si>
  <si>
    <t>Se consolidaron las evidencias de las actividades implementadas en el marco de la estrategia de participación y movilización ciudadana. Asimismo, se encuentra en elaboración el informe de gestión.</t>
  </si>
  <si>
    <t>Avance en la implementación de la estrategia de regulación en protección y el bienestar animal para los prestadores de servicios con y para animales en Bogotá.</t>
  </si>
  <si>
    <t>Sumatoria del avance de una estrategia de regulación, en protección y bienestar animal para los prestadores de servicios con y para animales en  Bogotá</t>
  </si>
  <si>
    <t>Formular la estrategia de Regulación en PYBA para los prestadores de servicios para y con animales en Bogotá</t>
  </si>
  <si>
    <t>Documento de la Estrategia de regulación en protección y bienestar animal.</t>
  </si>
  <si>
    <t>AVANCE: Se realiza la recopilación y organización de información de diferentes fuentes internas y externas sobre prestadores de servicios para y con animales, con el fin de actualizar la estretegia de regulación conforme a esta.
SOLUCION: La actividad que se tenía programada para el mes de enero se subsanara en su totalidad durante el primer trimestre del año, de manera prioritaria, una vez se cuente con el personal técnico requerido.</t>
  </si>
  <si>
    <t>AVANCE: Elaboración de diagnóstico con base en la recopilación de la información condensada por el área de Regulación y elaboración de un documento base denominado "Estrategia de Regulación 2025" y Cronograma para su implementación.</t>
  </si>
  <si>
    <t xml:space="preserve">Esta actividad no se adelantó en el perioodo </t>
  </si>
  <si>
    <t> No se tiene programado avance este mes</t>
  </si>
  <si>
    <t>No se programaron tareas para este mes</t>
  </si>
  <si>
    <t>Implementar la estrategia de Regulación en PYBA para los prestadores de servicios para y con animales en Bogotá</t>
  </si>
  <si>
    <t>Actas
Listados de asistencia y demás documentos relacionados a los procesos de la Subdirección de Cultura Ciudadana y Gestión del Conocimiento.
Informes mensuales de la Estrategia de regulación implementada.</t>
  </si>
  <si>
    <t>AVANCE: Durante el periodo del informe se desarrollaron las siguientes actividades según cronograma 2025:
- Línea Normativa:
* Paseadores Caninos: Gestiones con el gremio para actualización de documento
* Protocolo para servicios veterinarios(nombre temporal): Gestiones con el gremio para actualización de documento
* Protocolo para servicios de crianza de animales domésticos - caninos (nombre temporal): Gestiones con el gremio para actualización de documento
* Procedimiento de Visitas de Inspección y Vigilancia del área de Regulación: Propuesta de flujograma, documento, formatos
* Guía de actividades de apropiación del conocimiento a Prestadores de Servicios para y con animales del área de Regulación:  Articulación con planeación y otras áreas para ajustes finales.
* Procedimiento de Elaboración de documentos para la Regulación asociada a la PYBA para y con animales: Articulación con planeación y otras áreas para ajustes finales.
- Línea Apropiación del conocimiento
* Sesiones de socialización a prestadores de servicios de paseo canino sobre Resolución 061 de 2019 con la participación de 5 personas.
-Línea Visitas de inspección y vigilancia:
* Realización de visitas de inspección y vigilancia a establecimientos y prestadores de servicios que trabajan para y con animales específicamente hasta el mes de febrero se han realizado 12 visitas por radicado y/o oficio (42% empresas de vigilancia y seguridad privada, 33.3% servicio de exhibición y paseo, 18% atención veterinaria).</t>
  </si>
  <si>
    <t>Durante marzo, se adelanron las siguientes actividades según cronograma: 
- Línea Normativa: Protocolo técnico de condiciones de bienestar para la prestación de servicio de colegios, guarderías y hoteles caninos; se realizó ajuste del contenido técnico y forma del documento.
* Buenas prácticas para la comercialización y el manejo de peces ornamentales: Se realizó el índice temático general, revisión infográfica y consulta técnica a expertos del tema.
*Paseadores Caninos: Elaboración de la propuesta técnica y revisión infográfica.
* Protocolo para servicios veterinarios (nombre temporal): Gestiones con el gremio para actualización de documento.
* Protocolo para servicios de crianza de animales domésticos - caninos (nombre temporal): Gestiones con el gremio para actualización de documento.
* Procedimiento de Visitas de Inspección y Vigilancia del área de Regulación: Se realizó ajuste de formatos.
* Guía de actividades de apropiación del conocimiento a Prestadores de Servicios para y con animales del área de Regulación:  Se encuentra en fase de revisión por parte de la líder del proceso.
* Procedimiento de Elaboración de documentos para la Regulación asociada a la PYBA para y con animales: Se encuentra en fase de revisión por parte de la líder del proceso.
- Línea Actividades de apropiación del conocimiento en regulación PYBA
* Sesiones de socialización a prestadores que ofrecen servicios de vigilancia y seguridad privada mediante el empleo de caninos en el Distrito capital concordante con la Resolución 286 de 2022 con la participación de 27 personas.
* Sesiones de socialización a prestadores de servicios comercialización de animales domésticos en el Distrito capital concordante con la Resolución 287 de 2022 con la participación de 13 personas.
* Sesiones de socialización a prestadores de servicios de paseo canino - bienestar animal - Resolución 061 de 2019 con la participación de 23 personas.
-Línea Visitas de inspección y vigilancia: 
Se realizaron 68 de visitas de inspección y vigilancia a establecimientos y prestadores de servicios que trabajan para y con animales en el mes de marzo, visitas por radicado y/o oficio dentro de la estrategia.
Se consolida la información relacionada con las actividades y tareas propuestas en la estrategia de Regulación 2025 en un informe actualizado al 31 de marzo del presente año. 
RETRASO: Para la vigencia 2025, el cumplimiento de la meta se ha visto afectado por el retraso en la ejecución del recurso que permita contar con el equipo técnico completo y los insumos requeridos, que fueron programados para el cumplimiento de la misma. Esta situación está impactando el desarrollo oportuno de las actividades planificadas, generando un desfase en la programación. 
SOLUCIÓN: La magnitud restante se abordará en el transcurso del 2025, ajustando la planeación conforme a la disponibilidad efectiva de los recursos.</t>
  </si>
  <si>
    <t>Durante el periodo del informe se desarrollaron las siguientes actividades según cronograma: 
- Línea Normativa: 
* Protocolo técnico de condiciones de bienestar para la prestación de servicio de colegios, guarderías y hoteles caninos: Se realizó ajuste del contenido técnico y forma del documento
* Buenas prácticas para la comercialización y el manejo de peces ornamentales: Se realizó el índice temático general, revisión infográfica y consulta técnica a expertos del tema.
*Paseadores Caninos: Elaboración de la propuesta técnica y revisión infográfica.
* Protocolo para servicios veterinarios(nombre temporal): Se realizaron gestiones con el gremio para actualización de documento.
* Protocolo para servicios de crianza de animales domésticos - caninos (nombre temporal): Se realizaron gestiones con el gremio para actualización de documento.
* Procedimiento de Visitas de Inspección y Vigilancia del área de Regulación: Se realizó ajuste de formatos.
* Guía de actividades de apropiación del conocimiento a Prestadores de Servicios para y con animales del área de Regulación:  Se realizó versión preiliminar y se encuentra en fase de revisión por parte de la líder del proceso.
* Procedimiento de Elaboración de documentos para la Regulación asociada a la PYBA para y con animales:  Se realizó versión preiliminar y se encuentra en fase de revisión por parte de la líder del proceso.
- Línea Actividades de apropiación del conocimiento en regulación PYBA: 3 sesiones
* Socialización a prestadores que ofrecen servicios de vigilancia y seguridad privada mediante el empleo de caninos en el Distrito capital concordante con la Resolución 286 de 2022 con la participación de 27 personas.
* Socialización a prestadores de servicios comercialización de animales domésticos en el Distrito capital concordante con la Resolución 287 de 2022 con la participación de 13 personas.
* Socialización a prestadores de servicios de paseo canino - bienestar animal - Resolución 061 de 2019 con la participación de 23 personas.
-Línea Visitas de inspección y vigilancia: 
* Realización de visitas de inspección y vigilancia a establecimientos y prestadores de servicios que trabajan para y con animales específicamente de abril se han realizado 68 visitas por radicado y/o oficio dentro de la estrategia (25% empresas de vigilancia y seguridad privada, 21% atención veterinaria, 22% establecimientos de cuidado animal, 9% servicio de exhibición y paseo, 12% a establecimientos de comercio de animales y 12 % a establecimientos de estética para animales).</t>
  </si>
  <si>
    <t>Durante el periodo del informe se desarrollaron las siguientes actividades según cronograma:
- Línea Normativa:
* Protocolo de Buenas prácticas para la comercialización y el manejo de peces ornamentales: Se gestionó el apoyo interinstitucional para el desarrollo técnico del documento por su complejidad. Se continúa trabajando en la conceptualización de la propuesta técnica.
*Protocolo de Paseadores Caninos: Se realizaron ajustes en la organización del contenido del documento para su aplicabilidad. Actualmente, está pendiente de aprobación por parte de la líder del proceso. Asimismo, se realizaron ajustes al cronograma, conforme a instrucciones directivas.
* Protocolo para servicios veterinarios: Se adelantaron mesas con el gremio veterinario y se consolidó un informe técnico con insumos clave. El avance ha sido limitado debido a la ausencia de normativa específica y retos técnicos en la formulación.
* Protocolo para servicios de crianza de animales domésticos - caninos (nombre temporal): Se revisaron proyectos normativos nacionales e internacionales para consolidar lineamientos que servirán de base técnica y normativa.
* Procedimiento de Visitas de Inspección y Vigilancia del área de Regulación: Se avanzó en documentos preliminares y formatos. Asimismo, se realizaron mesas de trabajo con la Oficina Asesora de Planeación para realizar ajustes.
- Línea Actividades de apropiación del conocimiento en regulación PYBA:
Se realizaron 5 sesiones de formación y socialización con prestadores de servicio así:
* 1 sesión dirigida a prestadores de servicios de comercialización de animales domésticos en el Distrito capital, en concordancia con la Resolución 287 de 2022, con la participación de 02 prestadores.
* 1 sesión a prestadores de servicios de Guarderías / Hoteles / Colegios caninos - bienestar animal con la participación de 23 prestadores.
* 4 sesiones a prestadores de servicios médico veterinarios, con la participación de 24 prestadores.
-Línea Visitas de inspección y vigilancia:
* En el mes de junio se realizaron 87 visitas por radicado y/o oficio dentro de la estrategia (25% empresas de vigilancia y seguridad privada, 21% atención médico -veterinaria, 21% establecimientos de cuidado animal, 21% a establecimientos de comercio de animales, 10% a establecimientos de estética para animales, 2% otros prestadores).
RETRASOS: Para la vigencia 2025, el cumplimiento de las tareas se ha visto afectado por la conformación incompleta del equipo técnico y la falta de insumos requeridos, previamente programados para su ejecución. Esta situación está impactando el desarrollo oportuno de las actividades planificadas, generando un desfase en la programación.
SOLUCIONES: La magnitud restante se abordará en el transcurso del 2025, ajustando la planeación conforme a la disponibilidad efectiva de los recursos.</t>
  </si>
  <si>
    <t>Realizar informe de la implementación de la estrategia de  Regulación en PYBA para los prestadores de servicios para y con animales en Bogotá</t>
  </si>
  <si>
    <t>Informe de la estrategia de regulación en PYBA</t>
  </si>
  <si>
    <t>Se consolida la información relacionada con las actividades y tareas propuestas en la estrategia de Regulación 2025 en un informe actualizado al 31 de marzo del presente año.</t>
  </si>
  <si>
    <t xml:space="preserve">Se consolida la información relacionada con las actividades y tareas propuestas en la estrategia de Regulación 2025, en un informe actualizado al 30 de junio del presente año. </t>
  </si>
  <si>
    <t>7933-Optimización de los servicios para la atención integral y bienestar de animales  domésticos, de granja y especies no convencionales en Bogotá D.C.</t>
  </si>
  <si>
    <t>Número de animales atendidos por los programas de brigadas médicas, urgencias veterinarias, adopciones y que ingresan por entidades externas bajo custodia de IDPYBA</t>
  </si>
  <si>
    <t>Sumatoria de Animales atendidos por los programas de brigadas médicas, urgencias veterinarias, adopciones y que ingresan por entidades externas bajo custodia de IDPYBA</t>
  </si>
  <si>
    <t>Atender Animales  por Urgencias Veterinarias</t>
  </si>
  <si>
    <t>Base de solicitud de atención para caninos y felinos en estado de urgencias.
Informe de gestión mensual.
Matriz de seguimiento de ingreso al programa de urgencias veterinarias.</t>
  </si>
  <si>
    <t xml:space="preserve">En el mes de enero de 2025, se lle vo a cabo la atención de 220 perros y gatos de calle en situación de urgencia vital, recibieron atención por el programa de Urgencias Veterinarias.
</t>
  </si>
  <si>
    <t>Nombre: Sin identificar
Rol: Enlace Atención a la Fauna</t>
  </si>
  <si>
    <r>
      <rPr>
        <sz val="10"/>
        <color rgb="FF000000"/>
        <rFont val="Arial"/>
        <family val="2"/>
      </rPr>
      <t xml:space="preserve">En el mes de febrero de 2025, se lle vo a cabo la atención de </t>
    </r>
    <r>
      <rPr>
        <b/>
        <sz val="10"/>
        <color rgb="FF000000"/>
        <rFont val="Arial"/>
        <family val="2"/>
      </rPr>
      <t>97</t>
    </r>
    <r>
      <rPr>
        <sz val="10"/>
        <color rgb="FF000000"/>
        <rFont val="Arial"/>
        <family val="2"/>
      </rPr>
      <t xml:space="preserve"> perros y gatos de calle en situación de urgencia vital, recibieron atención por el programa de Urgencias Veterinarias.</t>
    </r>
  </si>
  <si>
    <r>
      <rPr>
        <sz val="10"/>
        <color rgb="FF000000"/>
        <rFont val="Arial"/>
        <family val="2"/>
      </rPr>
      <t xml:space="preserve">En el mes de marzo de 2025, se lle vo a cabo la atención de </t>
    </r>
    <r>
      <rPr>
        <b/>
        <sz val="10"/>
        <color rgb="FF000000"/>
        <rFont val="Arial"/>
        <family val="2"/>
      </rPr>
      <t xml:space="preserve">168 </t>
    </r>
    <r>
      <rPr>
        <sz val="10"/>
        <color rgb="FF000000"/>
        <rFont val="Arial"/>
        <family val="2"/>
      </rPr>
      <t>perros y gatos de calle en situación de urgencia vital, recibieron atención por el programa de Urgencias Veterinarias.</t>
    </r>
  </si>
  <si>
    <r>
      <rPr>
        <sz val="10"/>
        <color rgb="FF000000"/>
        <rFont val="Arial"/>
        <family val="2"/>
      </rPr>
      <t xml:space="preserve">En el mes de abril de 2025, se lle vo a cabo la atención de </t>
    </r>
    <r>
      <rPr>
        <b/>
        <sz val="10"/>
        <color rgb="FF000000"/>
        <rFont val="Arial"/>
        <family val="2"/>
      </rPr>
      <t>195</t>
    </r>
    <r>
      <rPr>
        <sz val="10"/>
        <color rgb="FF000000"/>
        <rFont val="Arial"/>
        <family val="2"/>
      </rPr>
      <t xml:space="preserve"> perros y gatos de calle en situación de urgencia vital, recibieron atención por el programa de Urgencias Veterinarias.</t>
    </r>
  </si>
  <si>
    <r>
      <rPr>
        <sz val="10"/>
        <color rgb="FF000000"/>
        <rFont val="Arial"/>
        <family val="2"/>
      </rPr>
      <t xml:space="preserve">En el mes de mayo de 2025, se lle vo a cabo la atención de </t>
    </r>
    <r>
      <rPr>
        <b/>
        <sz val="10"/>
        <color rgb="FF000000"/>
        <rFont val="Arial"/>
        <family val="2"/>
      </rPr>
      <t>199</t>
    </r>
    <r>
      <rPr>
        <sz val="10"/>
        <color rgb="FF000000"/>
        <rFont val="Arial"/>
        <family val="2"/>
      </rPr>
      <t xml:space="preserve"> perros y gatos de calle en situación de urgencia vital, recibieron atención por el programa de Urgencias Veterinarias.</t>
    </r>
  </si>
  <si>
    <r>
      <rPr>
        <sz val="10"/>
        <color rgb="FF000000"/>
        <rFont val="Arial"/>
        <family val="2"/>
      </rPr>
      <t xml:space="preserve">En el mes de junio de 2025, se lle vo a cabo la atención de </t>
    </r>
    <r>
      <rPr>
        <b/>
        <sz val="10"/>
        <color rgb="FF000000"/>
        <rFont val="Arial"/>
        <family val="2"/>
      </rPr>
      <t>99</t>
    </r>
    <r>
      <rPr>
        <sz val="10"/>
        <color rgb="FF000000"/>
        <rFont val="Arial"/>
        <family val="2"/>
      </rPr>
      <t xml:space="preserve"> perros y gatos de calle en situación de urgencia vital, recibieron atención por el programa de Urgencias Veterinarias.</t>
    </r>
  </si>
  <si>
    <t>En el mes de julio de 2025, se lle vo a cabo la atención de 92 perros y gatos de calle en situación de urgencia vital, recibieron atención por el programa de Urgencias Veterinarias.</t>
  </si>
  <si>
    <t>Atender animales  por Brigadas Médicas</t>
  </si>
  <si>
    <t>Base de datos de Animales Atendidos por brigadas médicas.
Informe de gestión mensual.
Matriz de seguimiento de solicitudes de Plataforma Televet.
Base de datos atendidos a través del Sistema distrital de cuidado</t>
  </si>
  <si>
    <r>
      <rPr>
        <sz val="10"/>
        <color rgb="FF000000"/>
        <rFont val="Arial"/>
        <family val="2"/>
      </rPr>
      <t xml:space="preserve">En el mes de enero de 2025, </t>
    </r>
    <r>
      <rPr>
        <b/>
        <sz val="10"/>
        <color rgb="FF000000"/>
        <rFont val="Arial"/>
        <family val="2"/>
      </rPr>
      <t>515</t>
    </r>
    <r>
      <rPr>
        <sz val="10"/>
        <color rgb="FF000000"/>
        <rFont val="Arial"/>
        <family val="2"/>
      </rPr>
      <t xml:space="preserve"> perros y gatos  bajo el cuidado de ciudadanos habitantes de calle, en riesgo de habitabilidad de calle, y bajo el cuidado de ciudadanos residentes en estratos 0,1,2 y 3 recibieron atención médica por Brigadas Médicas.</t>
    </r>
  </si>
  <si>
    <r>
      <rPr>
        <sz val="10"/>
        <color rgb="FF000000"/>
        <rFont val="Arial"/>
        <family val="2"/>
      </rPr>
      <t xml:space="preserve">En el mes de febrero de 2025, </t>
    </r>
    <r>
      <rPr>
        <b/>
        <sz val="10"/>
        <color rgb="FF000000"/>
        <rFont val="Arial"/>
        <family val="2"/>
      </rPr>
      <t>129</t>
    </r>
    <r>
      <rPr>
        <sz val="10"/>
        <color rgb="FF000000"/>
        <rFont val="Arial"/>
        <family val="2"/>
      </rPr>
      <t xml:space="preserve"> perros y gatos  bajo el cuidado de ciudadanos habitantes de calle, en riesgo de habitabilidad de calle, y bajo el cuidado de ciudadanos residentes en estratos 0,1,2 y 3 recibieron atención médica por Brigadas Médicas.</t>
    </r>
  </si>
  <si>
    <r>
      <rPr>
        <sz val="10"/>
        <color rgb="FF000000"/>
        <rFont val="Arial"/>
        <family val="2"/>
      </rPr>
      <t xml:space="preserve">En el mes de marzo de 2025, </t>
    </r>
    <r>
      <rPr>
        <b/>
        <sz val="10"/>
        <color rgb="FF000000"/>
        <rFont val="Arial"/>
        <family val="2"/>
      </rPr>
      <t>848</t>
    </r>
    <r>
      <rPr>
        <sz val="10"/>
        <color rgb="FF000000"/>
        <rFont val="Arial"/>
        <family val="2"/>
      </rPr>
      <t xml:space="preserve"> perros y gatos  bajo el cuidado de ciudadanos habitantes de calle, en riesgo de habitabilidad de calle, y bajo el cuidado de ciudadanos residentes en estratos 0,1,2 y 3 recibieron atención médica por Brigadas Médicas.</t>
    </r>
  </si>
  <si>
    <r>
      <rPr>
        <sz val="10"/>
        <color rgb="FF000000"/>
        <rFont val="Arial"/>
        <family val="2"/>
      </rPr>
      <t xml:space="preserve">En el mes de abril  de 2025, </t>
    </r>
    <r>
      <rPr>
        <b/>
        <sz val="10"/>
        <color rgb="FF000000"/>
        <rFont val="Arial"/>
        <family val="2"/>
      </rPr>
      <t>1,123</t>
    </r>
    <r>
      <rPr>
        <sz val="10"/>
        <color rgb="FF000000"/>
        <rFont val="Arial"/>
        <family val="2"/>
      </rPr>
      <t xml:space="preserve"> perros y gatos  bajo el cuidado de ciudadanos habitantes de calle, en riesgo de habitabilidad de calle, y bajo el cuidado de ciudadanos residentes en estratos 0,1,2 y 3 recibieron atención médica por Brigadas Médicas.</t>
    </r>
  </si>
  <si>
    <r>
      <rPr>
        <sz val="10"/>
        <color rgb="FF000000"/>
        <rFont val="Arial"/>
        <family val="2"/>
      </rPr>
      <t xml:space="preserve">En el mes de mayo  de 2025, </t>
    </r>
    <r>
      <rPr>
        <b/>
        <sz val="10"/>
        <color rgb="FF000000"/>
        <rFont val="Arial"/>
        <family val="2"/>
      </rPr>
      <t>1.155</t>
    </r>
    <r>
      <rPr>
        <sz val="10"/>
        <color rgb="FF000000"/>
        <rFont val="Arial"/>
        <family val="2"/>
      </rPr>
      <t xml:space="preserve"> perros y gatos  bajo el cuidado de ciudadanos habitantes de calle, en riesgo de habitabilidad de calle, y bajo el cuidado de ciudadanos residentes en estratos 0,1,2 y 3 recibieron atención médica por Brigadas Médicas.</t>
    </r>
  </si>
  <si>
    <r>
      <rPr>
        <sz val="10"/>
        <color rgb="FF000000"/>
        <rFont val="Arial"/>
        <family val="2"/>
      </rPr>
      <t xml:space="preserve">En el mes de junio de 2025, </t>
    </r>
    <r>
      <rPr>
        <b/>
        <sz val="10"/>
        <color rgb="FF000000"/>
        <rFont val="Arial"/>
        <family val="2"/>
      </rPr>
      <t>957</t>
    </r>
    <r>
      <rPr>
        <sz val="10"/>
        <color rgb="FF000000"/>
        <rFont val="Arial"/>
        <family val="2"/>
      </rPr>
      <t xml:space="preserve"> perros y gatos  bajo el cuidado de ciudadanos habitantes de calle, en riesgo de habitabilidad de calle, y bajo el cuidado de ciudadanos residentes en estratos 0,1,2 y 3 recibieron atención médica por Brigadas Médicas.</t>
    </r>
  </si>
  <si>
    <t>En el mes de julio de 2025, 1.051 perros y gatos  bajo el cuidado de ciudadanos habitantes de calle, en riesgo de habitabilidad de calle, y bajo el cuidado de ciudadanos residentes en estratos 0,1,2 y 3 recibieron atención médica por Brigadas Médicas.</t>
  </si>
  <si>
    <t>Atender integralmente  a caninos y felinos que sean remitidos por otras entidades en la Unidad de Cuidado Animal</t>
  </si>
  <si>
    <t>Base de datos de Ingreso de perros y gatos a la Unidad de Cuidado Animal.
Informe de gestión Mensual.</t>
  </si>
  <si>
    <r>
      <rPr>
        <sz val="10"/>
        <color rgb="FF000000"/>
        <rFont val="Arial"/>
        <family val="2"/>
      </rPr>
      <t xml:space="preserve">En el mes de enero de 2025, </t>
    </r>
    <r>
      <rPr>
        <b/>
        <sz val="10"/>
        <color rgb="FF000000"/>
        <rFont val="Arial"/>
        <family val="2"/>
      </rPr>
      <t>16</t>
    </r>
    <r>
      <rPr>
        <sz val="10"/>
        <color rgb="FF000000"/>
        <rFont val="Arial"/>
        <family val="2"/>
      </rPr>
      <t xml:space="preserve"> perros y gatos remitidos de entidades externas a la entidad, ingresarón a la Unidad de cuidado Animal para su atención, resguardo, custodia y recuperación.</t>
    </r>
  </si>
  <si>
    <r>
      <rPr>
        <sz val="10"/>
        <color rgb="FF000000"/>
        <rFont val="Arial"/>
        <family val="2"/>
      </rPr>
      <t xml:space="preserve">En el mes de febrero de 2025, </t>
    </r>
    <r>
      <rPr>
        <b/>
        <sz val="10"/>
        <color rgb="FF000000"/>
        <rFont val="Arial"/>
        <family val="2"/>
      </rPr>
      <t xml:space="preserve">4 </t>
    </r>
    <r>
      <rPr>
        <sz val="10"/>
        <color rgb="FF000000"/>
        <rFont val="Arial"/>
        <family val="2"/>
      </rPr>
      <t>perros y gatos remitidos de entidades externas a la entidad, ingresarón a la Unidad de cuidado Animal para su atención, resguardo, custodia y recuperación.</t>
    </r>
  </si>
  <si>
    <r>
      <rPr>
        <sz val="10"/>
        <color rgb="FF000000"/>
        <rFont val="Arial"/>
        <family val="2"/>
      </rPr>
      <t xml:space="preserve">En el mes de marzo de 2025, </t>
    </r>
    <r>
      <rPr>
        <b/>
        <sz val="10"/>
        <color rgb="FF000000"/>
        <rFont val="Arial"/>
        <family val="2"/>
      </rPr>
      <t xml:space="preserve">13 </t>
    </r>
    <r>
      <rPr>
        <sz val="10"/>
        <color rgb="FF000000"/>
        <rFont val="Arial"/>
        <family val="2"/>
      </rPr>
      <t>perros y gatos remitidos de entidades externas a la entidad, ingresarón a la Unidad de cuidado Animal para su atención, resguardo, custodia y recuperación.</t>
    </r>
  </si>
  <si>
    <r>
      <rPr>
        <sz val="10"/>
        <color rgb="FF000000"/>
        <rFont val="Arial"/>
        <family val="2"/>
      </rPr>
      <t xml:space="preserve">En el mes de abril de 2025, </t>
    </r>
    <r>
      <rPr>
        <b/>
        <sz val="10"/>
        <color rgb="FF000000"/>
        <rFont val="Arial"/>
        <family val="2"/>
      </rPr>
      <t xml:space="preserve">16 </t>
    </r>
    <r>
      <rPr>
        <sz val="10"/>
        <color rgb="FF000000"/>
        <rFont val="Arial"/>
        <family val="2"/>
      </rPr>
      <t xml:space="preserve">perros y gatos remitidos de entidades externas a la entidad, ingresarón a la Unidad de cuidado Animal para su atención, resguardo, custodia y recuperación.
</t>
    </r>
    <r>
      <rPr>
        <b/>
        <sz val="10"/>
        <color rgb="FF000000"/>
        <rFont val="Arial"/>
        <family val="2"/>
      </rPr>
      <t>RETRASOS</t>
    </r>
    <r>
      <rPr>
        <sz val="10"/>
        <color rgb="FF000000"/>
        <rFont val="Arial"/>
        <family val="2"/>
      </rPr>
      <t xml:space="preserve">:En este periodo se presentaron retrasos para el ingreso de animales a través de entidades externas a la Unidad debido a la baja demanda del servicio. 
</t>
    </r>
    <r>
      <rPr>
        <b/>
        <sz val="10"/>
        <color rgb="FF000000"/>
        <rFont val="Arial"/>
        <family val="2"/>
      </rPr>
      <t>SOLUCIONES</t>
    </r>
    <r>
      <rPr>
        <sz val="10"/>
        <color rgb="FF000000"/>
        <rFont val="Arial"/>
        <family val="2"/>
      </rPr>
      <t>: La actividades retrazadas se subsanaran en su totalidad durante el segundo trimestre del año.</t>
    </r>
  </si>
  <si>
    <r>
      <rPr>
        <sz val="10"/>
        <color rgb="FF000000"/>
        <rFont val="Arial"/>
        <family val="2"/>
      </rPr>
      <t xml:space="preserve">En el mes de mayo de 2025, </t>
    </r>
    <r>
      <rPr>
        <b/>
        <sz val="10"/>
        <color rgb="FF000000"/>
        <rFont val="Arial"/>
        <family val="2"/>
      </rPr>
      <t xml:space="preserve">13 </t>
    </r>
    <r>
      <rPr>
        <sz val="10"/>
        <color rgb="FF000000"/>
        <rFont val="Arial"/>
        <family val="2"/>
      </rPr>
      <t xml:space="preserve">perros y gatos remitidos de entidades externas a la entidad, ingresarón a la Unidad de cuidado Animal para su atención, resguardo, custodia y recuperación.
</t>
    </r>
    <r>
      <rPr>
        <b/>
        <sz val="10"/>
        <color rgb="FF000000"/>
        <rFont val="Arial"/>
        <family val="2"/>
      </rPr>
      <t>RETRASOS</t>
    </r>
    <r>
      <rPr>
        <sz val="10"/>
        <color rgb="FF000000"/>
        <rFont val="Arial"/>
        <family val="2"/>
      </rPr>
      <t xml:space="preserve">:En este periodo se presentaron retrasos para el ingreso de animales a través de entidades externas a la Unidad debido a la baja demanda del servicio. 
</t>
    </r>
    <r>
      <rPr>
        <b/>
        <sz val="10"/>
        <color rgb="FF000000"/>
        <rFont val="Arial"/>
        <family val="2"/>
      </rPr>
      <t>SOLUCIONES</t>
    </r>
    <r>
      <rPr>
        <sz val="10"/>
        <color rgb="FF000000"/>
        <rFont val="Arial"/>
        <family val="2"/>
      </rPr>
      <t>: La actividades retrazadas se subsanaran en su totalidad durante el segundo trimestre del año.</t>
    </r>
  </si>
  <si>
    <r>
      <rPr>
        <sz val="10"/>
        <color rgb="FF000000"/>
        <rFont val="Arial"/>
        <family val="2"/>
      </rPr>
      <t xml:space="preserve">En el mes de junio de 2025, </t>
    </r>
    <r>
      <rPr>
        <b/>
        <sz val="10"/>
        <color rgb="FF000000"/>
        <rFont val="Arial"/>
        <family val="2"/>
      </rPr>
      <t xml:space="preserve">7 </t>
    </r>
    <r>
      <rPr>
        <sz val="10"/>
        <color rgb="FF000000"/>
        <rFont val="Arial"/>
        <family val="2"/>
      </rPr>
      <t xml:space="preserve">perros y gatos remitidos de entidades externas a la entidad, ingresarón a la Unidad de cuidado Animal para su atención, resguardo, custodia y recuperación.
</t>
    </r>
    <r>
      <rPr>
        <b/>
        <sz val="10"/>
        <color rgb="FF000000"/>
        <rFont val="Arial"/>
        <family val="2"/>
      </rPr>
      <t>RETRASOS</t>
    </r>
    <r>
      <rPr>
        <sz val="10"/>
        <color rgb="FF000000"/>
        <rFont val="Arial"/>
        <family val="2"/>
      </rPr>
      <t xml:space="preserve">:En este periodo se presentaron retrasos  debido a la disponibilidad insuficiente de talento humano, producto de las restricciones presupuestales impuestas por las medidas de austeridad del gasto, limitó la contratación de personal médico-veterinario y de apoyo operativo y operatividad de la Unidad de Cuidado Animal. Adicionalmente,  pesar de la implementación de campañas de promoción, jornadas de adopción y estrategias de sensibilización, se evidenció una disminución en las cifras de adopciones durante el semestre. Esta situación incidió indirectamente en la capacidad de rotación de animales dentro del sistema de custodia y albergue, impactando la disponibilidad de espacios para nuevos ingresos
</t>
    </r>
    <r>
      <rPr>
        <b/>
        <sz val="10"/>
        <color rgb="FF000000"/>
        <rFont val="Arial"/>
        <family val="2"/>
      </rPr>
      <t>SOLUCIONES</t>
    </r>
    <r>
      <rPr>
        <sz val="10"/>
        <color rgb="FF000000"/>
        <rFont val="Arial"/>
        <family val="2"/>
      </rPr>
      <t>: La actividades retrazadas se subsanaran en su totalidad durante el segundo semestre del año.</t>
    </r>
  </si>
  <si>
    <t>En el mes de julio de 2025, 10 perros y gatos remitidos de entidades externas a la entidad, ingresarón a la Unidad de cuidado Animal para su atención, resguardo, custodia y recuperación.
RETRASOS:En este periodo se presentaron retrasos  debido a la disponibilidad insuficiente de talento humano, producto de las restricciones presupuestales impuestas por las medidas de austeridad del gasto, limitó la contratación de personal médico-veterinario y de apoyo operativo y operatividad de la Unidad de Cuidado Animal. Adicionalmente,  pesar de la implementación de campañas de promoción, jornadas de adopción y estrategias de sensibilización, se evidenció una disminución en las cifras de adopciones durante el semestre. Esta situación incidió indirectamente en la capacidad de rotación de animales dentro del sistema de custodia y albergue, impactando la disponibilidad de espacios para nuevos ingresos
SOLUCIONES: La actividades retrazadas se subsanaran en su totalidad durante el segundo semestre del año.</t>
  </si>
  <si>
    <t>Dar en adopción a caninos y felinos bajo custodia de la entidad.</t>
  </si>
  <si>
    <t>Base de datos territorializados Animales Adoptados.
Base de datos territorializada de Hogares de Paso.
Cronograma de jornadas de adopción.</t>
  </si>
  <si>
    <r>
      <rPr>
        <sz val="10"/>
        <color rgb="FF000000"/>
        <rFont val="Arial"/>
        <family val="2"/>
      </rPr>
      <t xml:space="preserve">En el mes de enero de 2025, </t>
    </r>
    <r>
      <rPr>
        <b/>
        <sz val="10"/>
        <color rgb="FF000000"/>
        <rFont val="Arial"/>
        <family val="2"/>
      </rPr>
      <t>33</t>
    </r>
    <r>
      <rPr>
        <sz val="10"/>
        <color rgb="FF000000"/>
        <rFont val="Arial"/>
        <family val="2"/>
      </rPr>
      <t xml:space="preserve"> perros y gatos encontraron un hogar para toda la vida.</t>
    </r>
  </si>
  <si>
    <r>
      <rPr>
        <sz val="10"/>
        <color rgb="FF000000"/>
        <rFont val="Arial"/>
        <family val="2"/>
      </rPr>
      <t xml:space="preserve">En el mes de febrero de 2025, </t>
    </r>
    <r>
      <rPr>
        <b/>
        <sz val="10"/>
        <color rgb="FF000000"/>
        <rFont val="Arial"/>
        <family val="2"/>
      </rPr>
      <t>16</t>
    </r>
    <r>
      <rPr>
        <sz val="10"/>
        <color rgb="FF000000"/>
        <rFont val="Arial"/>
        <family val="2"/>
      </rPr>
      <t xml:space="preserve"> perros y gatos encontraron un hogar para toda la vida.</t>
    </r>
  </si>
  <si>
    <r>
      <rPr>
        <sz val="10"/>
        <color rgb="FF000000"/>
        <rFont val="Arial"/>
        <family val="2"/>
      </rPr>
      <t xml:space="preserve">En el mes de marzo de 2025, </t>
    </r>
    <r>
      <rPr>
        <b/>
        <sz val="10"/>
        <color rgb="FF000000"/>
        <rFont val="Arial"/>
        <family val="2"/>
      </rPr>
      <t>41</t>
    </r>
    <r>
      <rPr>
        <sz val="10"/>
        <color rgb="FF000000"/>
        <rFont val="Arial"/>
        <family val="2"/>
      </rPr>
      <t xml:space="preserve"> perros y gatos encontraron un hogar para toda la vida.</t>
    </r>
  </si>
  <si>
    <r>
      <rPr>
        <sz val="10"/>
        <color rgb="FF000000"/>
        <rFont val="Arial"/>
        <family val="2"/>
      </rPr>
      <t xml:space="preserve">En el mes de abril de 2025, </t>
    </r>
    <r>
      <rPr>
        <b/>
        <sz val="10"/>
        <color rgb="FF000000"/>
        <rFont val="Arial"/>
        <family val="2"/>
      </rPr>
      <t>22</t>
    </r>
    <r>
      <rPr>
        <sz val="10"/>
        <color rgb="FF000000"/>
        <rFont val="Arial"/>
        <family val="2"/>
      </rPr>
      <t xml:space="preserve"> perros y gatos encontraron un hogar para toda la vida.
RETRASOS:En este periodo se presentaron una baja en las adopciones debido a la falta de demanada del servicio y falta de talento humano.
SOLUCIONES: La actividades retrazadas se subsanaran en su totalidad durante el segundo trimestre del año.</t>
    </r>
  </si>
  <si>
    <r>
      <rPr>
        <sz val="10"/>
        <color rgb="FF000000"/>
        <rFont val="Arial"/>
        <family val="2"/>
      </rPr>
      <t xml:space="preserve">En el mes de mayo de 2025, </t>
    </r>
    <r>
      <rPr>
        <b/>
        <sz val="10"/>
        <color rgb="FF000000"/>
        <rFont val="Arial"/>
        <family val="2"/>
      </rPr>
      <t>53</t>
    </r>
    <r>
      <rPr>
        <sz val="10"/>
        <color rgb="FF000000"/>
        <rFont val="Arial"/>
        <family val="2"/>
      </rPr>
      <t xml:space="preserve"> perros y gatos encontraron un hogar para toda la vida.
</t>
    </r>
    <r>
      <rPr>
        <b/>
        <sz val="10"/>
        <color rgb="FF000000"/>
        <rFont val="Arial"/>
        <family val="2"/>
      </rPr>
      <t>RETRASOS</t>
    </r>
    <r>
      <rPr>
        <sz val="10"/>
        <color rgb="FF000000"/>
        <rFont val="Arial"/>
        <family val="2"/>
      </rPr>
      <t xml:space="preserve">:En este periodo se presentaron una baja en las adopciones debido a la falta de demanada del servicio y falta de talento humano.
</t>
    </r>
    <r>
      <rPr>
        <b/>
        <sz val="10"/>
        <color rgb="FF000000"/>
        <rFont val="Arial"/>
        <family val="2"/>
      </rPr>
      <t>SOLUCIONES:</t>
    </r>
    <r>
      <rPr>
        <sz val="10"/>
        <color rgb="FF000000"/>
        <rFont val="Arial"/>
        <family val="2"/>
      </rPr>
      <t xml:space="preserve"> La actividades retrazadas se subsanaran en su totalidad durante el segundo trimestre del año.</t>
    </r>
  </si>
  <si>
    <r>
      <rPr>
        <sz val="10"/>
        <color rgb="FF000000"/>
        <rFont val="Arial"/>
        <family val="2"/>
      </rPr>
      <t xml:space="preserve">En el mes de junio de 2025, </t>
    </r>
    <r>
      <rPr>
        <b/>
        <sz val="10"/>
        <color rgb="FF000000"/>
        <rFont val="Arial"/>
        <family val="2"/>
      </rPr>
      <t>33</t>
    </r>
    <r>
      <rPr>
        <sz val="10"/>
        <color rgb="FF000000"/>
        <rFont val="Arial"/>
        <family val="2"/>
      </rPr>
      <t xml:space="preserve"> perros y gatos encontraron un hogar para toda la vida.
</t>
    </r>
    <r>
      <rPr>
        <b/>
        <sz val="10"/>
        <color rgb="FF000000"/>
        <rFont val="Arial"/>
        <family val="2"/>
      </rPr>
      <t>RETRASOS</t>
    </r>
    <r>
      <rPr>
        <sz val="10"/>
        <color rgb="FF000000"/>
        <rFont val="Arial"/>
        <family val="2"/>
      </rPr>
      <t xml:space="preserve">:En este perriodo se presentaron retrazos debido a la disponibilidad insuficiente de talento humano, producto de las restricciones presupuestales impuestas por las medidas de austeridad del gasto, limitó la contratación de personal médico-veterinario y de apoyo operativo de las adopciones y hogares de paso asi como.
</t>
    </r>
    <r>
      <rPr>
        <b/>
        <sz val="10"/>
        <color rgb="FF000000"/>
        <rFont val="Arial"/>
        <family val="2"/>
      </rPr>
      <t>SOLUCIONES:</t>
    </r>
    <r>
      <rPr>
        <sz val="10"/>
        <color rgb="FF000000"/>
        <rFont val="Arial"/>
        <family val="2"/>
      </rPr>
      <t xml:space="preserve"> La actividades retrazadas se subsanaran en su totalidad durante el segundo trimestre del año.</t>
    </r>
  </si>
  <si>
    <t>En el mes de julio de 2025, 39 perros y gatos encontraron un hogar para toda la vida.
RETRASOS:En este perriodo se presentaron retrazos debido a la disponibilidad insuficiente de talento humano, producto de las restricciones presupuestales impuestas por las medidas de austeridad del gasto, limitó la contratación de personal médico-veterinario y de apoyo operativo de las adopciones y hogares de paso asi como.
SOLUCIONES: La actividades retrazadas se subsanaran en su totalidad durante el segundo trimestre del año.</t>
  </si>
  <si>
    <t>Número de animales  bajo el cuidado de proteccionistas y animalistas  atendidos por el programa de brigadas médicas</t>
  </si>
  <si>
    <t>Sumatoria de Animales  bajo el  cuidado de proteccionistas  atendidos por el programa de brigadas médicas</t>
  </si>
  <si>
    <t>Atender animales bajo el cuidado de animalistas y proteccionistas en el Distrito Capital</t>
  </si>
  <si>
    <t>Base de datos de Animales Atendidos por brigadas médicas.
Informe de gestión mensual.
Cronograma de jornadas.</t>
  </si>
  <si>
    <r>
      <rPr>
        <sz val="10"/>
        <color rgb="FF000000"/>
        <rFont val="Arial"/>
        <family val="2"/>
      </rPr>
      <t xml:space="preserve">En el mes de enero de 2025, </t>
    </r>
    <r>
      <rPr>
        <b/>
        <sz val="10"/>
        <color rgb="FF000000"/>
        <rFont val="Arial"/>
        <family val="2"/>
      </rPr>
      <t>76</t>
    </r>
    <r>
      <rPr>
        <sz val="10"/>
        <color rgb="FF000000"/>
        <rFont val="Arial"/>
        <family val="2"/>
      </rPr>
      <t xml:space="preserve"> perros y gatos bajo el cuidado de rescatistas y proteccionistas en las 20 localidades de Bogotá.</t>
    </r>
  </si>
  <si>
    <r>
      <rPr>
        <sz val="10"/>
        <color rgb="FF000000"/>
        <rFont val="Arial"/>
        <family val="2"/>
      </rPr>
      <t xml:space="preserve">En el mes de febrero de 2025,  </t>
    </r>
    <r>
      <rPr>
        <b/>
        <sz val="10"/>
        <color rgb="FF000000"/>
        <rFont val="Arial"/>
        <family val="2"/>
      </rPr>
      <t>69</t>
    </r>
    <r>
      <rPr>
        <sz val="10"/>
        <color rgb="FF000000"/>
        <rFont val="Arial"/>
        <family val="2"/>
      </rPr>
      <t xml:space="preserve"> perros y gatos bajo el cuidado de rescatistas y proteccionistas en las 20 localidades de Bogotá.</t>
    </r>
  </si>
  <si>
    <r>
      <rPr>
        <sz val="10"/>
        <color rgb="FF000000"/>
        <rFont val="Arial"/>
        <family val="2"/>
      </rPr>
      <t xml:space="preserve">En el mes de marzo de 2025,  </t>
    </r>
    <r>
      <rPr>
        <b/>
        <sz val="10"/>
        <color rgb="FF000000"/>
        <rFont val="Arial"/>
        <family val="2"/>
      </rPr>
      <t>100</t>
    </r>
    <r>
      <rPr>
        <sz val="10"/>
        <color rgb="FF000000"/>
        <rFont val="Arial"/>
        <family val="2"/>
      </rPr>
      <t xml:space="preserve"> perros y gatos bajo el cuidado de rescatistas y proteccionistas en las localidades de Usaquén, San Cristóbal, Bosa, Fontibón, Suba y Ciudad Bolívar).</t>
    </r>
  </si>
  <si>
    <r>
      <rPr>
        <sz val="10"/>
        <color rgb="FF000000"/>
        <rFont val="Arial"/>
        <family val="2"/>
      </rPr>
      <t xml:space="preserve">En el mes de abril de 2025,  </t>
    </r>
    <r>
      <rPr>
        <b/>
        <sz val="10"/>
        <color rgb="FF000000"/>
        <rFont val="Arial"/>
        <family val="2"/>
      </rPr>
      <t>41</t>
    </r>
    <r>
      <rPr>
        <sz val="10"/>
        <color rgb="FF000000"/>
        <rFont val="Arial"/>
        <family val="2"/>
      </rPr>
      <t xml:space="preserve"> perros y gatos bajo el cuidado de rescatistas y proteccionistas en las localidades de Usaquén, San Cristóbal, Bosa, Fontibón, Suba y Ciudad Bolívar.
</t>
    </r>
    <r>
      <rPr>
        <b/>
        <sz val="10"/>
        <color rgb="FF000000"/>
        <rFont val="Arial"/>
        <family val="2"/>
      </rPr>
      <t>RETRASOS:</t>
    </r>
    <r>
      <rPr>
        <sz val="10"/>
        <color rgb="FF000000"/>
        <rFont val="Arial"/>
        <family val="2"/>
      </rPr>
      <t xml:space="preserve">En este periodo se presentó una disminución de las atenciones debido a que el servicio se enfoco en intervenciones de jornadas masivas.
</t>
    </r>
    <r>
      <rPr>
        <b/>
        <sz val="10"/>
        <color rgb="FF000000"/>
        <rFont val="Arial"/>
        <family val="2"/>
      </rPr>
      <t xml:space="preserve">SOLUCIONES: </t>
    </r>
    <r>
      <rPr>
        <sz val="10"/>
        <color rgb="FF000000"/>
        <rFont val="Arial"/>
        <family val="2"/>
      </rPr>
      <t>La actividades retrazadas se subsanaran en su totalidad durante el segundo trimestre del año.</t>
    </r>
  </si>
  <si>
    <r>
      <rPr>
        <sz val="10"/>
        <color rgb="FF000000"/>
        <rFont val="Arial"/>
        <family val="2"/>
      </rPr>
      <t xml:space="preserve">En el mes de mayo de 2025,  </t>
    </r>
    <r>
      <rPr>
        <b/>
        <sz val="10"/>
        <color rgb="FF000000"/>
        <rFont val="Arial"/>
        <family val="2"/>
      </rPr>
      <t>58</t>
    </r>
    <r>
      <rPr>
        <sz val="10"/>
        <color rgb="FF000000"/>
        <rFont val="Arial"/>
        <family val="2"/>
      </rPr>
      <t xml:space="preserve"> perros y gatos bajo el cuidado de rescatistas y proteccionistas en las localidades de Usaquén, San Cristóbal, Bosa, Fontibón, Suba y Ciudad Bolívar.
</t>
    </r>
    <r>
      <rPr>
        <b/>
        <sz val="10"/>
        <color rgb="FF000000"/>
        <rFont val="Arial"/>
        <family val="2"/>
      </rPr>
      <t>RETRASOS:</t>
    </r>
    <r>
      <rPr>
        <sz val="10"/>
        <color rgb="FF000000"/>
        <rFont val="Arial"/>
        <family val="2"/>
      </rPr>
      <t xml:space="preserve">En este periodo se presentó una disminución de las atenciones debido a que el servicio se enfoco en intervenciones de jornadas masivas.
</t>
    </r>
    <r>
      <rPr>
        <b/>
        <sz val="10"/>
        <color rgb="FF000000"/>
        <rFont val="Arial"/>
        <family val="2"/>
      </rPr>
      <t xml:space="preserve">SOLUCIONES: </t>
    </r>
    <r>
      <rPr>
        <sz val="10"/>
        <color rgb="FF000000"/>
        <rFont val="Arial"/>
        <family val="2"/>
      </rPr>
      <t>La actividades retrazadas se subsanaran en su totalidad durante el segundo trimestre del año.</t>
    </r>
  </si>
  <si>
    <r>
      <rPr>
        <sz val="10"/>
        <color rgb="FF000000"/>
        <rFont val="Arial"/>
        <family val="2"/>
      </rPr>
      <t xml:space="preserve">En el mes de junio de 2025,  </t>
    </r>
    <r>
      <rPr>
        <b/>
        <sz val="10"/>
        <color rgb="FF000000"/>
        <rFont val="Arial"/>
        <family val="2"/>
      </rPr>
      <t xml:space="preserve">79 </t>
    </r>
    <r>
      <rPr>
        <sz val="10"/>
        <color rgb="FF000000"/>
        <rFont val="Arial"/>
        <family val="2"/>
      </rPr>
      <t xml:space="preserve">perros y gatos bajo el cuidado de rescatistas y proteccionistas en las localidades de Fontibón, Suba, Kennedy y Ciudad Bolivar
</t>
    </r>
    <r>
      <rPr>
        <b/>
        <sz val="10"/>
        <color rgb="FF000000"/>
        <rFont val="Arial"/>
        <family val="2"/>
      </rPr>
      <t xml:space="preserve">RETRASOS: </t>
    </r>
    <r>
      <rPr>
        <sz val="10"/>
        <color rgb="FF000000"/>
        <rFont val="Arial"/>
        <family val="2"/>
      </rPr>
      <t xml:space="preserve">En este perriodo se presentaron retrazos debido a la disponibilidad insuficiente de talento humano, producto de las restricciones presupuestales impuestas por las medidas de austeridad del gasto, limitó la contratación de personal médico-veterinario y de apoyo operativo de las adopciones y hogares de paso asi como.
</t>
    </r>
    <r>
      <rPr>
        <b/>
        <sz val="10"/>
        <color rgb="FF000000"/>
        <rFont val="Arial"/>
        <family val="2"/>
      </rPr>
      <t xml:space="preserve">SOLUCIONES: </t>
    </r>
    <r>
      <rPr>
        <sz val="10"/>
        <color rgb="FF000000"/>
        <rFont val="Arial"/>
        <family val="2"/>
      </rPr>
      <t>La actividades retrazadas se subsanaran en su totalidad durante el segundo semestre del año.</t>
    </r>
  </si>
  <si>
    <t>En el mes de julio de 2025,  118 perros y gatos bajo el cuidado de rescatistas y proteccionistas en las localidades de Fontibón, Suba, Kennedy y Ciudad Bolivar
RETRASOS: En este perriodo se presentaron retrazos debido a la disponibilidad insuficiente de talento humano, producto de las restricciones presupuestales impuestas por las medidas de austeridad del gasto, limitó la contratación de personal médico-veterinario y de apoyo operativo de las adopciones y hogares de paso asi como.
SOLUCIONES: La actividades retrazadas se subsanaran en su totalidad durante el segundo semestre del año.</t>
  </si>
  <si>
    <t>Número de animales atendidos por casos de presunto maltrato animal</t>
  </si>
  <si>
    <t>Sumatoria de animales atendidos por casos de presunto maltrato animal</t>
  </si>
  <si>
    <t>Atender animales por presunto maltrato</t>
  </si>
  <si>
    <t>Matriz seguimiento Escuadrón Anticrueldad</t>
  </si>
  <si>
    <r>
      <rPr>
        <sz val="10"/>
        <color rgb="FF000000"/>
        <rFont val="Arial"/>
        <family val="2"/>
      </rPr>
      <t xml:space="preserve">En el mes de enero de 2025, el Escuadrón Anticrueldad y el equipo de Granja y especies No convencionales, atendieron </t>
    </r>
    <r>
      <rPr>
        <b/>
        <sz val="10"/>
        <color rgb="FF000000"/>
        <rFont val="Arial"/>
        <family val="2"/>
      </rPr>
      <t>230</t>
    </r>
    <r>
      <rPr>
        <sz val="10"/>
        <color rgb="FF000000"/>
        <rFont val="Arial"/>
        <family val="2"/>
      </rPr>
      <t xml:space="preserve"> animales en visitas de verificación por presunto maltrato animal.</t>
    </r>
  </si>
  <si>
    <r>
      <rPr>
        <sz val="10"/>
        <color rgb="FF000000"/>
        <rFont val="Arial"/>
        <family val="2"/>
      </rPr>
      <t xml:space="preserve">En el mes de febrero de 2025, el Escuadrón Anticrueldad y el equipo de Granja y especies No convencionales, atendieron </t>
    </r>
    <r>
      <rPr>
        <b/>
        <sz val="10"/>
        <color rgb="FF000000"/>
        <rFont val="Arial"/>
        <family val="2"/>
      </rPr>
      <t>568</t>
    </r>
    <r>
      <rPr>
        <sz val="10"/>
        <color rgb="FF000000"/>
        <rFont val="Arial"/>
        <family val="2"/>
      </rPr>
      <t xml:space="preserve"> animales en visitas de verificación por presunto maltrato animal.</t>
    </r>
  </si>
  <si>
    <r>
      <rPr>
        <sz val="10"/>
        <color rgb="FF000000"/>
        <rFont val="Arial"/>
        <family val="2"/>
      </rPr>
      <t xml:space="preserve">En el mes de marzo de 2025, el Escuadrón Anticrueldad y el equipo de Granja y especies No convencionales, atendieron </t>
    </r>
    <r>
      <rPr>
        <b/>
        <sz val="10"/>
        <color rgb="FF000000"/>
        <rFont val="Arial"/>
        <family val="2"/>
      </rPr>
      <t>536</t>
    </r>
    <r>
      <rPr>
        <sz val="10"/>
        <color rgb="FF000000"/>
        <rFont val="Arial"/>
        <family val="2"/>
      </rPr>
      <t xml:space="preserve"> animales en visitas de verificación por presunto maltrato animal.</t>
    </r>
  </si>
  <si>
    <r>
      <rPr>
        <sz val="10"/>
        <color rgb="FF000000"/>
        <rFont val="Arial"/>
        <family val="2"/>
      </rPr>
      <t xml:space="preserve">En el mes de abril de 2025, el Escuadrón Anticrueldad y el equipo de Granja y especies No convencionales, atendieron </t>
    </r>
    <r>
      <rPr>
        <b/>
        <sz val="10"/>
        <color rgb="FF000000"/>
        <rFont val="Arial"/>
        <family val="2"/>
      </rPr>
      <t>239</t>
    </r>
    <r>
      <rPr>
        <sz val="10"/>
        <color rgb="FF000000"/>
        <rFont val="Arial"/>
        <family val="2"/>
      </rPr>
      <t xml:space="preserve"> animales en visitas de verificación por presunto maltrato animal.
</t>
    </r>
    <r>
      <rPr>
        <b/>
        <sz val="10"/>
        <color rgb="FF000000"/>
        <rFont val="Arial"/>
        <family val="2"/>
      </rPr>
      <t>RETRASOS</t>
    </r>
    <r>
      <rPr>
        <sz val="10"/>
        <color rgb="FF000000"/>
        <rFont val="Arial"/>
        <family val="2"/>
      </rPr>
      <t xml:space="preserve">:En este periodo se presentó una disminución de las atenciones debido a que se presentaron demoras en la contratación de vehiculoes necesarios para la prestación del servicio
</t>
    </r>
    <r>
      <rPr>
        <b/>
        <sz val="10"/>
        <color rgb="FF000000"/>
        <rFont val="Arial"/>
        <family val="2"/>
      </rPr>
      <t>SOLUCIONES:</t>
    </r>
    <r>
      <rPr>
        <sz val="10"/>
        <color rgb="FF000000"/>
        <rFont val="Arial"/>
        <family val="2"/>
      </rPr>
      <t xml:space="preserve"> La actividades retrazadas se subsanaran en su totalidad durante el segundo trimestre del año.</t>
    </r>
  </si>
  <si>
    <r>
      <rPr>
        <sz val="10"/>
        <color rgb="FF000000"/>
        <rFont val="Arial"/>
        <family val="2"/>
      </rPr>
      <t xml:space="preserve">En el mes de mayo de 2025, el Escuadrón Anticrueldad y el equipo de Granja y especies No convencionales, atendieron </t>
    </r>
    <r>
      <rPr>
        <b/>
        <sz val="10"/>
        <color rgb="FF000000"/>
        <rFont val="Arial"/>
        <family val="2"/>
      </rPr>
      <t xml:space="preserve">674 </t>
    </r>
    <r>
      <rPr>
        <sz val="10"/>
        <color rgb="FF000000"/>
        <rFont val="Arial"/>
        <family val="2"/>
      </rPr>
      <t xml:space="preserve">animales en visitas de verificación por presunto maltrato animal.
</t>
    </r>
    <r>
      <rPr>
        <b/>
        <sz val="10"/>
        <color rgb="FF000000"/>
        <rFont val="Arial"/>
        <family val="2"/>
      </rPr>
      <t>RETRASOS</t>
    </r>
    <r>
      <rPr>
        <sz val="10"/>
        <color rgb="FF000000"/>
        <rFont val="Arial"/>
        <family val="2"/>
      </rPr>
      <t xml:space="preserve">:En este periodo se presentó una disminución de las atenciones debido a que se presentaron demoras en la contratación de vehiculoes necesarios para la prestación del servicio
</t>
    </r>
    <r>
      <rPr>
        <b/>
        <sz val="10"/>
        <color rgb="FF000000"/>
        <rFont val="Arial"/>
        <family val="2"/>
      </rPr>
      <t>SOLUCIONES:</t>
    </r>
    <r>
      <rPr>
        <sz val="10"/>
        <color rgb="FF000000"/>
        <rFont val="Arial"/>
        <family val="2"/>
      </rPr>
      <t xml:space="preserve"> La actividades retrazadas se subsanaran en su totalidad durante el segundo trimestre del año.</t>
    </r>
  </si>
  <si>
    <r>
      <rPr>
        <sz val="10"/>
        <color rgb="FF000000"/>
        <rFont val="Arial"/>
        <family val="2"/>
      </rPr>
      <t>En el mes de junio de 2025, el Escuadrón Anticrueldad y el equipo de Granja y especies No convencionales, atendieron</t>
    </r>
    <r>
      <rPr>
        <b/>
        <sz val="10"/>
        <color rgb="FF000000"/>
        <rFont val="Arial"/>
        <family val="2"/>
      </rPr>
      <t xml:space="preserve"> 374 </t>
    </r>
    <r>
      <rPr>
        <sz val="10"/>
        <color rgb="FF000000"/>
        <rFont val="Arial"/>
        <family val="2"/>
      </rPr>
      <t xml:space="preserve">animales en visitas de verificación por presunto maltrato animal.
</t>
    </r>
    <r>
      <rPr>
        <b/>
        <sz val="10"/>
        <color rgb="FF000000"/>
        <rFont val="Arial"/>
        <family val="2"/>
      </rPr>
      <t>RETRASOS</t>
    </r>
    <r>
      <rPr>
        <sz val="10"/>
        <color rgb="FF000000"/>
        <rFont val="Arial"/>
        <family val="2"/>
      </rPr>
      <t xml:space="preserve">:En este perriodo se presentaron retrazos debido a la disponibilidad insuficiente de talento humano, producto de las restricciones presupuestales impuestas por las medidas de austeridad del gasto, limitó la contratación de personal médico-veterinario y de apoyo operativo del escuadrón anticrueldad, adicionalmente se presentaron dificultades con la disponibilidad de transporte lo que dificulto su ejecución
</t>
    </r>
    <r>
      <rPr>
        <b/>
        <sz val="10"/>
        <color rgb="FF000000"/>
        <rFont val="Arial"/>
        <family val="2"/>
      </rPr>
      <t>SOLUCIONES:</t>
    </r>
    <r>
      <rPr>
        <sz val="10"/>
        <color rgb="FF000000"/>
        <rFont val="Arial"/>
        <family val="2"/>
      </rPr>
      <t xml:space="preserve"> La actividades retrazadas se subsanaran en su totalidad durante el segundo semestre del año.</t>
    </r>
  </si>
  <si>
    <t>En el mes de julio de 2025, el Escuadrón Anticrueldad y el equipo de Granja y especies No convencionales, atendieron 623 animales en visitas de verificación por presunto maltrato animal.
RETRASOS:En este perriodo se presentaron retrazos debido a la disponibilidad insuficiente de talento humano, producto de las restricciones presupuestales impuestas por las medidas de austeridad del gasto, limitó la contratación de personal médico-veterinario y de apoyo operativo del escuadrón anticrueldad, adicionalmente se presentaron dificultades con la disponibilidad de transporte lo que dificulto su ejecución
SOLUCIONES: La actividades retrazadas se subsanaran en su totalidad durante el segundo semestre del año.</t>
  </si>
  <si>
    <t xml:space="preserve">Realizar el 100% visitas de condiciones de bienestar por presunto maltrato y clasificar de acuerdo al resultado. </t>
  </si>
  <si>
    <r>
      <rPr>
        <sz val="10"/>
        <color rgb="FF000000"/>
        <rFont val="Arial"/>
        <family val="2"/>
      </rPr>
      <t xml:space="preserve">En el mes de enero de 2025, el Escuadrón Anticrueldad y el equipo de Granja y especies No convencionales, efectuaron  </t>
    </r>
    <r>
      <rPr>
        <b/>
        <sz val="10"/>
        <color rgb="FF000000"/>
        <rFont val="Arial"/>
        <family val="2"/>
      </rPr>
      <t>191</t>
    </r>
    <r>
      <rPr>
        <sz val="10"/>
        <color rgb="FF000000"/>
        <rFont val="Arial"/>
        <family val="2"/>
      </rPr>
      <t xml:space="preserve">  visitas de verificación por presunto maltrato animal.</t>
    </r>
  </si>
  <si>
    <r>
      <rPr>
        <sz val="10"/>
        <color rgb="FF000000"/>
        <rFont val="Arial"/>
        <family val="2"/>
      </rPr>
      <t xml:space="preserve">En el mes de febrero de 2025, el Escuadrón Anticrueldad y el equipo de Granja y especies No convencionales, efectuaron  </t>
    </r>
    <r>
      <rPr>
        <b/>
        <sz val="10"/>
        <color rgb="FF000000"/>
        <rFont val="Arial"/>
        <family val="2"/>
      </rPr>
      <t>1284</t>
    </r>
    <r>
      <rPr>
        <sz val="10"/>
        <color rgb="FF000000"/>
        <rFont val="Arial"/>
        <family val="2"/>
      </rPr>
      <t xml:space="preserve">  visitas de verificación por presunto maltrato animal.</t>
    </r>
  </si>
  <si>
    <r>
      <rPr>
        <sz val="10"/>
        <color rgb="FF000000"/>
        <rFont val="Arial"/>
        <family val="2"/>
      </rPr>
      <t xml:space="preserve">En el mes de marzo de 2025, el Escuadrón Anticrueldad y el equipo de Granja y especies No convencionales, efectuaron  </t>
    </r>
    <r>
      <rPr>
        <b/>
        <sz val="10"/>
        <color rgb="FF000000"/>
        <rFont val="Arial"/>
        <family val="2"/>
      </rPr>
      <t xml:space="preserve">513 </t>
    </r>
    <r>
      <rPr>
        <sz val="10"/>
        <color rgb="FF000000"/>
        <rFont val="Arial"/>
        <family val="2"/>
      </rPr>
      <t xml:space="preserve"> visitas de verificación por presunto maltrato animal.</t>
    </r>
  </si>
  <si>
    <r>
      <rPr>
        <sz val="10"/>
        <color rgb="FF000000"/>
        <rFont val="Arial"/>
        <family val="2"/>
      </rPr>
      <t xml:space="preserve">En el mes de abril de 2025, el Escuadrón Anticrueldad y el equipo de Granja y especies No convencionales, efectuaron  </t>
    </r>
    <r>
      <rPr>
        <b/>
        <sz val="10"/>
        <color rgb="FF000000"/>
        <rFont val="Arial"/>
        <family val="2"/>
      </rPr>
      <t xml:space="preserve">282 </t>
    </r>
    <r>
      <rPr>
        <sz val="10"/>
        <color rgb="FF000000"/>
        <rFont val="Arial"/>
        <family val="2"/>
      </rPr>
      <t xml:space="preserve"> visitas de verificación por presunto maltrato animal.</t>
    </r>
  </si>
  <si>
    <r>
      <rPr>
        <sz val="10"/>
        <color rgb="FF000000"/>
        <rFont val="Arial"/>
        <family val="2"/>
      </rPr>
      <t xml:space="preserve">En el mes de mayo de 2025, el Escuadrón Anticrueldad y el equipo de Granja y especies No convencionales, efectuaron  </t>
    </r>
    <r>
      <rPr>
        <b/>
        <sz val="10"/>
        <color rgb="FF000000"/>
        <rFont val="Arial"/>
        <family val="2"/>
      </rPr>
      <t xml:space="preserve">418 </t>
    </r>
    <r>
      <rPr>
        <sz val="10"/>
        <color rgb="FF000000"/>
        <rFont val="Arial"/>
        <family val="2"/>
      </rPr>
      <t xml:space="preserve"> visitas de verificación por presunto maltrato animal.</t>
    </r>
  </si>
  <si>
    <r>
      <rPr>
        <sz val="10"/>
        <color rgb="FF000000"/>
        <rFont val="Arial"/>
        <family val="2"/>
      </rPr>
      <t xml:space="preserve">En el mes de junio de 2025, el Escuadrón Anticrueldad y el equipo de Granja y especies No convencionales, efectuaron  </t>
    </r>
    <r>
      <rPr>
        <b/>
        <sz val="10"/>
        <color rgb="FF000000"/>
        <rFont val="Arial"/>
        <family val="2"/>
      </rPr>
      <t xml:space="preserve">480 </t>
    </r>
    <r>
      <rPr>
        <sz val="10"/>
        <color rgb="FF000000"/>
        <rFont val="Arial"/>
        <family val="2"/>
      </rPr>
      <t xml:space="preserve"> visitas de verificación por presunto maltrato animal.</t>
    </r>
  </si>
  <si>
    <t>En el mes de julio de 2025, el Escuadrón Anticrueldad y el equipo de Granja y especies No convencionales, efectuaron  442 visitas de verificación por presunto maltrato animal.</t>
  </si>
  <si>
    <t>Fortalecer la línea unica contra el maltrato Animal ( 601) 439 9801 - Antigua 018000115161</t>
  </si>
  <si>
    <t>Informe de gestión mensual.
Soicitud y/o piezas de omunicación.</t>
  </si>
  <si>
    <t>En el mes de enero de 2025, se recepcionaron y trasladaron el 100% de las llamadas que ingresarón a traves de la Línea Única Contra el Maltrato Animal.</t>
  </si>
  <si>
    <r>
      <rPr>
        <sz val="10"/>
        <color rgb="FF000000"/>
        <rFont val="Arial"/>
        <family val="2"/>
      </rPr>
      <t xml:space="preserve">En el mes de febrero de 2025, se recepcionaron y trasladaron el </t>
    </r>
    <r>
      <rPr>
        <b/>
        <sz val="10"/>
        <color rgb="FF000000"/>
        <rFont val="Arial"/>
        <family val="2"/>
      </rPr>
      <t>332</t>
    </r>
    <r>
      <rPr>
        <sz val="10"/>
        <color rgb="FF000000"/>
        <rFont val="Arial"/>
        <family val="2"/>
      </rPr>
      <t xml:space="preserve"> llamadas que ingresarón a traves de la Línea Única Contra el Maltrato Animal.</t>
    </r>
  </si>
  <si>
    <r>
      <rPr>
        <sz val="10"/>
        <color rgb="FF000000"/>
        <rFont val="Arial"/>
        <family val="2"/>
      </rPr>
      <t xml:space="preserve">En el mes de marzo de 2025, se recepcionaron y trasladaron el </t>
    </r>
    <r>
      <rPr>
        <b/>
        <sz val="10"/>
        <color rgb="FF000000"/>
        <rFont val="Arial"/>
        <family val="2"/>
      </rPr>
      <t>629</t>
    </r>
    <r>
      <rPr>
        <sz val="10"/>
        <color rgb="FF000000"/>
        <rFont val="Arial"/>
        <family val="2"/>
      </rPr>
      <t xml:space="preserve"> llamadas que ingresarón a traves de la Línea Única Contra el Maltrato Animal.</t>
    </r>
  </si>
  <si>
    <r>
      <rPr>
        <sz val="10"/>
        <color rgb="FF000000"/>
        <rFont val="Arial"/>
        <family val="2"/>
      </rPr>
      <t xml:space="preserve">En el mes de abril de 2025, se recepcionaron y trasladaron el </t>
    </r>
    <r>
      <rPr>
        <b/>
        <sz val="10"/>
        <color rgb="FF000000"/>
        <rFont val="Arial"/>
        <family val="2"/>
      </rPr>
      <t>633</t>
    </r>
    <r>
      <rPr>
        <sz val="10"/>
        <color rgb="FF000000"/>
        <rFont val="Arial"/>
        <family val="2"/>
      </rPr>
      <t xml:space="preserve"> llamadas que ingresarón a traves de la Línea Única Contra el Maltrato Animal.</t>
    </r>
  </si>
  <si>
    <r>
      <rPr>
        <sz val="10"/>
        <color rgb="FF000000"/>
        <rFont val="Arial"/>
        <family val="2"/>
      </rPr>
      <t xml:space="preserve">En el mes de mayo de 2025, se recepcionaron y trasladaron el </t>
    </r>
    <r>
      <rPr>
        <b/>
        <sz val="10"/>
        <color rgb="FF000000"/>
        <rFont val="Arial"/>
        <family val="2"/>
      </rPr>
      <t>674</t>
    </r>
    <r>
      <rPr>
        <sz val="10"/>
        <color rgb="FF000000"/>
        <rFont val="Arial"/>
        <family val="2"/>
      </rPr>
      <t xml:space="preserve"> llamadas que ingresarón a traves de la Línea Única Contra el Maltrato Animal.</t>
    </r>
  </si>
  <si>
    <r>
      <rPr>
        <sz val="10"/>
        <color rgb="FF000000"/>
        <rFont val="Arial"/>
        <family val="2"/>
      </rPr>
      <t xml:space="preserve">En el mes de junio de 2025, se recepcionaron y trasladaron el </t>
    </r>
    <r>
      <rPr>
        <b/>
        <sz val="10"/>
        <color rgb="FF000000"/>
        <rFont val="Arial"/>
        <family val="2"/>
      </rPr>
      <t>600</t>
    </r>
    <r>
      <rPr>
        <sz val="10"/>
        <color rgb="FF000000"/>
        <rFont val="Arial"/>
        <family val="2"/>
      </rPr>
      <t xml:space="preserve"> llamadas que ingresarón a traves de la Línea Única Contra el Maltrato Animal.</t>
    </r>
  </si>
  <si>
    <t>En el mes de julio de 2025, se recepcionaron y trasladaron el 306 llamadas que ingresarón a traves de la Línea Única Contra el Maltrato Animal.</t>
  </si>
  <si>
    <t>Número de perros y gatos esterilizados por el IDPYBA</t>
  </si>
  <si>
    <t>Sumatoria de animales esterilizados a través de jornadas de esterilización quirúrgica, priorizando aquellos que se encuentren en situación de vulnerabilidad y habitabilidad de calle en puntos de alta concentración de sobrepoblación identificados.</t>
  </si>
  <si>
    <t>Realizar jornadas de esterilizaciones  en las 20 localidades de el Distrito Capital</t>
  </si>
  <si>
    <t>Cronograma de Jornadas</t>
  </si>
  <si>
    <t>En el mes de enero de 2025, se ejecutaron el 100% de las jornadas de esterilización programadas a través de Unidades Móviles Quirurgicas, Punto Fijo en la Unidad de Cuidado Animal y Convenio con la Universidad Nacional de Colombia</t>
  </si>
  <si>
    <r>
      <rPr>
        <sz val="10"/>
        <color rgb="FF000000"/>
        <rFont val="Arial"/>
        <family val="2"/>
      </rPr>
      <t xml:space="preserve">En el mes de febrero de 2025, se ejecutaron </t>
    </r>
    <r>
      <rPr>
        <b/>
        <sz val="10"/>
        <color rgb="FF000000"/>
        <rFont val="Arial"/>
        <family val="2"/>
      </rPr>
      <t>21</t>
    </r>
    <r>
      <rPr>
        <sz val="10"/>
        <color rgb="FF000000"/>
        <rFont val="Arial"/>
        <family val="2"/>
      </rPr>
      <t xml:space="preserve"> jornadas programadas a través de Unidades Móviles Quirurgicas 11 dirigidas animales con cuidador y 10 a través de la estrategia CES a animales en condición de vulnerabilidad.</t>
    </r>
  </si>
  <si>
    <r>
      <rPr>
        <sz val="10"/>
        <color rgb="FF000000"/>
        <rFont val="Arial"/>
        <family val="2"/>
      </rPr>
      <t xml:space="preserve">En el mes de marzo de 2025, se ejecutaron </t>
    </r>
    <r>
      <rPr>
        <b/>
        <sz val="10"/>
        <color rgb="FF000000"/>
        <rFont val="Arial"/>
        <family val="2"/>
      </rPr>
      <t>41</t>
    </r>
    <r>
      <rPr>
        <sz val="10"/>
        <color rgb="FF000000"/>
        <rFont val="Arial"/>
        <family val="2"/>
      </rPr>
      <t xml:space="preserve"> jornadas programadas a través de Unidades Móviles Quirurgicas </t>
    </r>
    <r>
      <rPr>
        <b/>
        <sz val="10"/>
        <color rgb="FF000000"/>
        <rFont val="Arial"/>
        <family val="2"/>
      </rPr>
      <t>16</t>
    </r>
    <r>
      <rPr>
        <sz val="10"/>
        <color rgb="FF000000"/>
        <rFont val="Arial"/>
        <family val="2"/>
      </rPr>
      <t xml:space="preserve"> dirigidas animales con cuidador,  </t>
    </r>
    <r>
      <rPr>
        <b/>
        <sz val="10"/>
        <color rgb="FF000000"/>
        <rFont val="Arial"/>
        <family val="2"/>
      </rPr>
      <t xml:space="preserve">8 </t>
    </r>
    <r>
      <rPr>
        <sz val="10"/>
        <color rgb="FF000000"/>
        <rFont val="Arial"/>
        <family val="2"/>
      </rPr>
      <t xml:space="preserve">a través de la estrategia CES a animales en condición de vulnerabilidad y </t>
    </r>
    <r>
      <rPr>
        <b/>
        <sz val="10"/>
        <color rgb="FF000000"/>
        <rFont val="Arial"/>
        <family val="2"/>
      </rPr>
      <t>17</t>
    </r>
    <r>
      <rPr>
        <sz val="10"/>
        <color rgb="FF000000"/>
        <rFont val="Arial"/>
        <family val="2"/>
      </rPr>
      <t xml:space="preserve"> a través del Punto fijo Ubicado en la Unidad de Cuidado Animal</t>
    </r>
  </si>
  <si>
    <r>
      <rPr>
        <sz val="10"/>
        <color rgb="FF000000"/>
        <rFont val="Arial"/>
        <family val="2"/>
      </rPr>
      <t xml:space="preserve">En el mes de abril de 2025, se ejecutaron </t>
    </r>
    <r>
      <rPr>
        <b/>
        <sz val="10"/>
        <color rgb="FF000000"/>
        <rFont val="Arial"/>
        <family val="2"/>
      </rPr>
      <t>39</t>
    </r>
    <r>
      <rPr>
        <sz val="10"/>
        <color rgb="FF000000"/>
        <rFont val="Arial"/>
        <family val="2"/>
      </rPr>
      <t xml:space="preserve"> jornadas programadas a través de Unidades Móviles Quirurgicas 21dirigidas animales con cuidador y </t>
    </r>
    <r>
      <rPr>
        <b/>
        <sz val="10"/>
        <color rgb="FF000000"/>
        <rFont val="Arial"/>
        <family val="2"/>
      </rPr>
      <t>18</t>
    </r>
    <r>
      <rPr>
        <sz val="10"/>
        <color rgb="FF000000"/>
        <rFont val="Arial"/>
        <family val="2"/>
      </rPr>
      <t xml:space="preserve"> a través del Punto fijo Ubicado en la Unidad de Cuidado Animal.
</t>
    </r>
    <r>
      <rPr>
        <b/>
        <sz val="10"/>
        <color rgb="FF000000"/>
        <rFont val="Arial"/>
        <family val="2"/>
      </rPr>
      <t xml:space="preserve">RETRASOS:
</t>
    </r>
    <r>
      <rPr>
        <sz val="10"/>
        <color rgb="FF000000"/>
        <rFont val="Arial"/>
        <family val="2"/>
      </rPr>
      <t xml:space="preserve">En este periodo se presentaron retrasos para la realización de 2 jormnadas programadas debido a dificultades para la consecución de las cotizaciones necesarias en el proceso precontractual, lo cual afectó la contratación del servicio tercerizado de unidades móviles y del convenio correspondiente.
</t>
    </r>
    <r>
      <rPr>
        <b/>
        <sz val="10"/>
        <color rgb="FF000000"/>
        <rFont val="Arial"/>
        <family val="2"/>
      </rPr>
      <t>SOLUCIONES:</t>
    </r>
    <r>
      <rPr>
        <sz val="10"/>
        <color rgb="FF000000"/>
        <rFont val="Arial"/>
        <family val="2"/>
      </rPr>
      <t xml:space="preserve"> La actividades retrazadas se subsanaran en su totalidad durante el segundo trimestre del año, una vez se cuente con los contratos requeridos.</t>
    </r>
  </si>
  <si>
    <r>
      <rPr>
        <sz val="10"/>
        <color rgb="FF000000"/>
        <rFont val="Arial"/>
        <family val="2"/>
      </rPr>
      <t xml:space="preserve">En el mes de mayo de 2025, se ejecutaron </t>
    </r>
    <r>
      <rPr>
        <b/>
        <sz val="10"/>
        <color rgb="FF000000"/>
        <rFont val="Arial"/>
        <family val="2"/>
      </rPr>
      <t>38</t>
    </r>
    <r>
      <rPr>
        <sz val="10"/>
        <color rgb="FF000000"/>
        <rFont val="Arial"/>
        <family val="2"/>
      </rPr>
      <t xml:space="preserve"> jornadas programadas a través de Unidades Móviles Quirurgicas </t>
    </r>
    <r>
      <rPr>
        <b/>
        <sz val="10"/>
        <color rgb="FF000000"/>
        <rFont val="Arial"/>
        <family val="2"/>
      </rPr>
      <t xml:space="preserve">19 </t>
    </r>
    <r>
      <rPr>
        <sz val="10"/>
        <color rgb="FF000000"/>
        <rFont val="Arial"/>
        <family val="2"/>
      </rPr>
      <t xml:space="preserve">dirigidas animales con cuidador y </t>
    </r>
    <r>
      <rPr>
        <b/>
        <sz val="10"/>
        <color rgb="FF000000"/>
        <rFont val="Arial"/>
        <family val="2"/>
      </rPr>
      <t>19</t>
    </r>
    <r>
      <rPr>
        <sz val="10"/>
        <color rgb="FF000000"/>
        <rFont val="Arial"/>
        <family val="2"/>
      </rPr>
      <t xml:space="preserve"> a través del Punto fijo Ubicado en la Unidad de Cuidado Animal.
</t>
    </r>
    <r>
      <rPr>
        <b/>
        <sz val="10"/>
        <color rgb="FF000000"/>
        <rFont val="Arial"/>
        <family val="2"/>
      </rPr>
      <t xml:space="preserve">RETRASOS:
</t>
    </r>
    <r>
      <rPr>
        <sz val="10"/>
        <color rgb="FF000000"/>
        <rFont val="Arial"/>
        <family val="2"/>
      </rPr>
      <t xml:space="preserve">En este periodo se presentaron retrasos para la realización de 2 jornadas programadas debido a dificultades para la consecución de las cotizaciones necesarias en el proceso precontractual, lo cual afectó la contratación del servicio tercerizado de unidades móviles y del convenio correspondiente.
</t>
    </r>
    <r>
      <rPr>
        <b/>
        <sz val="10"/>
        <color rgb="FF000000"/>
        <rFont val="Arial"/>
        <family val="2"/>
      </rPr>
      <t>SOLUCIONES:</t>
    </r>
    <r>
      <rPr>
        <sz val="10"/>
        <color rgb="FF000000"/>
        <rFont val="Arial"/>
        <family val="2"/>
      </rPr>
      <t xml:space="preserve"> La actividades retrazadas se subsanaran en su totalidad durante el segundo semestre del año, una vez se cuente con los contratos requeridos.</t>
    </r>
  </si>
  <si>
    <r>
      <rPr>
        <sz val="10"/>
        <color rgb="FF000000"/>
        <rFont val="Arial"/>
        <family val="2"/>
      </rPr>
      <t xml:space="preserve">En el mes de junio de 2025, se ejecutaron </t>
    </r>
    <r>
      <rPr>
        <b/>
        <sz val="10"/>
        <color rgb="FF000000"/>
        <rFont val="Arial"/>
        <family val="2"/>
      </rPr>
      <t>27</t>
    </r>
    <r>
      <rPr>
        <sz val="10"/>
        <color rgb="FF000000"/>
        <rFont val="Arial"/>
        <family val="2"/>
      </rPr>
      <t xml:space="preserve"> jornadas programadas a través de el convenio con la Universidad Nacional de Colombia </t>
    </r>
    <r>
      <rPr>
        <b/>
        <sz val="10"/>
        <color rgb="FF000000"/>
        <rFont val="Arial"/>
        <family val="2"/>
      </rPr>
      <t xml:space="preserve">9 </t>
    </r>
    <r>
      <rPr>
        <sz val="10"/>
        <color rgb="FF000000"/>
        <rFont val="Arial"/>
        <family val="2"/>
      </rPr>
      <t xml:space="preserve">dirigidas animales con cuidador y </t>
    </r>
    <r>
      <rPr>
        <b/>
        <sz val="10"/>
        <color rgb="FF000000"/>
        <rFont val="Arial"/>
        <family val="2"/>
      </rPr>
      <t>18</t>
    </r>
    <r>
      <rPr>
        <sz val="10"/>
        <color rgb="FF000000"/>
        <rFont val="Arial"/>
        <family val="2"/>
      </rPr>
      <t xml:space="preserve"> a través del Punto fijo Ubicado en la Unidad de Cuidado Animal.
</t>
    </r>
    <r>
      <rPr>
        <b/>
        <sz val="10"/>
        <color rgb="FF000000"/>
        <rFont val="Arial"/>
        <family val="2"/>
      </rPr>
      <t xml:space="preserve">RETRASOS:
</t>
    </r>
    <r>
      <rPr>
        <sz val="10"/>
        <color rgb="FF000000"/>
        <rFont val="Arial"/>
        <family val="2"/>
      </rPr>
      <t xml:space="preserve">En este periodo se presentaron retrasos para la realización de 14 jornadas programadas debido a dificultades para la consecución de las cotizaciones necesarias en el proceso precontractual, lo cual afectó la contratación del servicio tercerizado de unidades móviles.
</t>
    </r>
    <r>
      <rPr>
        <b/>
        <sz val="10"/>
        <color rgb="FF000000"/>
        <rFont val="Arial"/>
        <family val="2"/>
      </rPr>
      <t>SOLUCIONES:</t>
    </r>
    <r>
      <rPr>
        <sz val="10"/>
        <color rgb="FF000000"/>
        <rFont val="Arial"/>
        <family val="2"/>
      </rPr>
      <t xml:space="preserve"> La actividades retrazadas se subsanaran en su totalidad durante el segundo semestre del año, una vez se cuente con los contratos requeridos.</t>
    </r>
  </si>
  <si>
    <t>En el mes de julio de 2025, se ejecutaron 39 jornadas programadas a través de el convenio con la Universidad Nacional de Colombia 9 a través de Unidades Móviles Quirurgicas,  14 a través del Punto fijo Ubicado en la Unidad de Cuidado Animal y 16 a través del Convenio con la Universidad Nacional de Colombia.
RETRASOS:
En este periodo se presentaron retrasos para la realización de 2 jornadas programadas debido a dificultades para la adjudicación del contrato para la adquisición del microchips, el cual es fundamental para la ejecución de esterilizaciones en el Punto fijo de la Unidad de Cuidado Animal
SOLUCIONES: La actividades retrazadas se subsanaran en su totalidad durante el segundo semestre del año, una vez se cuente con los contratos requeridos.</t>
  </si>
  <si>
    <t>Esterilizar perros y gatos en el Distrito Capital</t>
  </si>
  <si>
    <t>Bases de datos seguimiento programa de esterilizaciones</t>
  </si>
  <si>
    <t>En el mes de enero de 2025, se realizó la esterilización de 2.314 perros y gatos, a través de: 
-	705 en Unidades Móviles Quirúrgicas en las 20 localidades de la ciudad.
-	653 en Punto Fijo ubicado en la Unidad de Cuidado Animal.
-	956 a través del Convenio con Universidad Nacional de Colombia</t>
  </si>
  <si>
    <r>
      <rPr>
        <sz val="10"/>
        <color rgb="FF000000"/>
        <rFont val="Arial"/>
        <family val="2"/>
      </rPr>
      <t xml:space="preserve">En el mes de febrero de 2025, se realizó la esterilización de </t>
    </r>
    <r>
      <rPr>
        <b/>
        <sz val="10"/>
        <color rgb="FF000000"/>
        <rFont val="Arial"/>
        <family val="2"/>
      </rPr>
      <t>2.083</t>
    </r>
    <r>
      <rPr>
        <sz val="10"/>
        <color rgb="FF000000"/>
        <rFont val="Arial"/>
        <family val="2"/>
      </rPr>
      <t xml:space="preserve"> perros y gatos, a través de las Unidades Móviles Quirúrgicas en las localidades de: San Cristóbal: 131, Usme: 409, Bosa: 275, Kennedy: 150, Fontibón: 81, Engativá: 148, Suba: 389, Antonio Nariño: 107, Puente Aranda: 104, Rafael Uribe Uribe: 104, y Ciudad Bolívar: 185</t>
    </r>
  </si>
  <si>
    <r>
      <rPr>
        <sz val="10"/>
        <color rgb="FF000000"/>
        <rFont val="Arial"/>
        <family val="2"/>
      </rPr>
      <t xml:space="preserve">En el mes de marzo de 2025, se realizó la esterilización de </t>
    </r>
    <r>
      <rPr>
        <b/>
        <sz val="10"/>
        <color rgb="FF000000"/>
        <rFont val="Arial"/>
        <family val="2"/>
      </rPr>
      <t>2.841</t>
    </r>
    <r>
      <rPr>
        <sz val="10"/>
        <color rgb="FF000000"/>
        <rFont val="Arial"/>
        <family val="2"/>
      </rPr>
      <t xml:space="preserve"> perros y gatos, en las localidades de: Usaquén: 79, San Cristóbal: 209, Usme: 174, Bosa: 167, Kennedy: 144, Fontibón: 109, Engativá: 173, Suba: 166, Los Mártires: 87, Puente Aranda: 66, La Candelaria: 85, Rafael Uribe Uribe: 197, Ciudad Bolívar: 277, y Punto Fijo UCA: 908</t>
    </r>
  </si>
  <si>
    <r>
      <rPr>
        <sz val="10"/>
        <color rgb="FF000000"/>
        <rFont val="Arial"/>
        <family val="2"/>
      </rPr>
      <t xml:space="preserve">En el mes de abril de 2025, se realizó la esterilización de </t>
    </r>
    <r>
      <rPr>
        <b/>
        <sz val="10"/>
        <color rgb="FF000000"/>
        <rFont val="Arial"/>
        <family val="2"/>
      </rPr>
      <t>2.409</t>
    </r>
    <r>
      <rPr>
        <sz val="10"/>
        <color rgb="FF000000"/>
        <rFont val="Arial"/>
        <family val="2"/>
      </rPr>
      <t xml:space="preserve"> perros y gatos, en las localidades de: Usaquén: 79, San Cristóbal: 209, Usme: 174, Bosa: 167, Kennedy: 144, Fontibón: 109, Engativá: 173, Suba: 166, Los Mártires: 87, Puente Aranda: 66, La Candelaria: 85, Rafael Uribe Uribe: 197, Ciudad Bolívar: 277, y Punto Fijo UCA: 908
</t>
    </r>
    <r>
      <rPr>
        <b/>
        <sz val="10"/>
        <color rgb="FF000000"/>
        <rFont val="Arial"/>
        <family val="2"/>
      </rPr>
      <t xml:space="preserve">RETRASOS::
</t>
    </r>
    <r>
      <rPr>
        <sz val="10"/>
        <color rgb="FF000000"/>
        <rFont val="Arial"/>
        <family val="2"/>
      </rPr>
      <t xml:space="preserve">En este periodo se presentaron retrasos para la realización de 3.241 esterilizaciones programadas debido a dificultades para la consecución de las cotizaciones necesarias en el proceso precontractual, lo cual afectó la contratación del servicio tercerizado de unidades móviles y del convenio correspondiente.
</t>
    </r>
    <r>
      <rPr>
        <b/>
        <sz val="10"/>
        <color rgb="FF000000"/>
        <rFont val="Arial"/>
        <family val="2"/>
      </rPr>
      <t>SOLUCIONES:</t>
    </r>
    <r>
      <rPr>
        <sz val="10"/>
        <color rgb="FF000000"/>
        <rFont val="Arial"/>
        <family val="2"/>
      </rPr>
      <t xml:space="preserve"> La actividades retrazadas se subsanaran en su totalidad durante el segundo trimestre del año, una vez se cuente con los contratos requeridos.</t>
    </r>
  </si>
  <si>
    <r>
      <rPr>
        <sz val="10"/>
        <color rgb="FF000000"/>
        <rFont val="Arial"/>
        <family val="2"/>
      </rPr>
      <t xml:space="preserve">En el mes de mayo de 2025, se realizó la esterilización de </t>
    </r>
    <r>
      <rPr>
        <b/>
        <sz val="10"/>
        <color rgb="FF000000"/>
        <rFont val="Arial"/>
        <family val="2"/>
      </rPr>
      <t>2.203</t>
    </r>
    <r>
      <rPr>
        <sz val="10"/>
        <color rgb="FF000000"/>
        <rFont val="Arial"/>
        <family val="2"/>
      </rPr>
      <t xml:space="preserve"> perros y gatos, en las localidades de:Santa Fé: 55, San Cristóbal: 54, Usme: 190, Bosa: 95, Kennedy: 45, Fontibón: 23, Engativá: 26, Suba: 205, Puente Aranda: 50, Rafael Uribe Uribe: 46, Ciudad Bolívar: 208, y Punto Fijo: 1206
</t>
    </r>
    <r>
      <rPr>
        <b/>
        <sz val="10"/>
        <color rgb="FF000000"/>
        <rFont val="Arial"/>
        <family val="2"/>
      </rPr>
      <t xml:space="preserve">RETRASOS::
</t>
    </r>
    <r>
      <rPr>
        <sz val="10"/>
        <color rgb="FF000000"/>
        <rFont val="Arial"/>
        <family val="2"/>
      </rPr>
      <t xml:space="preserve">En este periodo se presentaron retrasos para la realización de 3.497  esterilizaciones programadas debido a dificultades para la consecución de las cotizaciones necesarias en el proceso precontractual, lo cual afectó la contratación del servicio tercerizado de unidades móviles y del convenio correspondiente.
</t>
    </r>
    <r>
      <rPr>
        <b/>
        <sz val="10"/>
        <color rgb="FF000000"/>
        <rFont val="Arial"/>
        <family val="2"/>
      </rPr>
      <t>SOLUCIONES:</t>
    </r>
    <r>
      <rPr>
        <sz val="10"/>
        <color rgb="FF000000"/>
        <rFont val="Arial"/>
        <family val="2"/>
      </rPr>
      <t xml:space="preserve"> La actividades retrazadas se subsanaran en su totalidad durante el segundo trimestre del año, una vez se cuente con los contratos requeridos.</t>
    </r>
  </si>
  <si>
    <r>
      <rPr>
        <sz val="10"/>
        <color rgb="FF000000"/>
        <rFont val="Arial"/>
        <family val="2"/>
      </rPr>
      <t xml:space="preserve">En el mes de junio de 2025, se realizó la esterilización de </t>
    </r>
    <r>
      <rPr>
        <b/>
        <sz val="10"/>
        <color rgb="FF000000"/>
        <rFont val="Arial"/>
        <family val="2"/>
      </rPr>
      <t>1,118</t>
    </r>
    <r>
      <rPr>
        <sz val="10"/>
        <color rgb="FF000000"/>
        <rFont val="Arial"/>
        <family val="2"/>
      </rPr>
      <t xml:space="preserve"> perros y gatos, 525 en el Punto Fijo ubicado en la Unidad de Cuidado Animal y 593 a través del convenio con la Universidad Nacional de Colombia
</t>
    </r>
    <r>
      <rPr>
        <b/>
        <sz val="10"/>
        <color rgb="FF000000"/>
        <rFont val="Arial"/>
        <family val="2"/>
      </rPr>
      <t xml:space="preserve">RETRASOS::
</t>
    </r>
    <r>
      <rPr>
        <sz val="10"/>
        <color rgb="FF000000"/>
        <rFont val="Arial"/>
        <family val="2"/>
      </rPr>
      <t xml:space="preserve">En este periodo se presentaron retrasos para la realización de 4.582  esterilizaciones programadas debido a dificultades para la consecución de las cotizaciones necesarias en el proceso precontractual, lo cual afectó la contratación del servicio tercerizado de unidades móviles y del convenio correspondiente.
El incumplimiento de la meta se ha visto afectado por varios factores que han incidido directa e indirectamente en el ritmo de ejecución previsto. Entre los principales retrasos identificados se encuentran:
-La disponibilidad insuficiente de talento humano, producto de las restricciones presupuestales impuestas por las medidas de austeridad del gasto, limitó la contratación de personal médico-veterinario y de apoyo operativo, lo que a su vez afectó significativamente la capacidad de ejecución de las cirugías programadas, especialmente en las jornadas masivas y las intervenciones en campo.
-Diversos procesos estratégicos para la implementación del programa presentaron demoras considerables. Entre ellos se destaca: El proceso de licitación para el servicio de esterilizaciones a través de las unidades móviles quirúrgicas, La formalización del convenio interadministrativo con la Universidad Nacional, que incluye operación de puntos fijos y servicios complementarios. La adquisición de microchips, insumo fundamental para la trazabilidad e identificación de los animales intervenidos. Estas demoras afectaron directamente la continuidad y el alcance del servicio durante el primer semestre del año.
-Factores externos no controlables: Se identificó una baja afluencia de usuarios al punto fijo operado a través del convenio con la Universidad Nacional durante el mes de junio, lo cual disminuyó la productividad mensual esperada.
</t>
    </r>
    <r>
      <rPr>
        <b/>
        <sz val="10"/>
        <color rgb="FF000000"/>
        <rFont val="Arial"/>
        <family val="2"/>
      </rPr>
      <t>SOLUCIONES:</t>
    </r>
    <r>
      <rPr>
        <sz val="10"/>
        <color rgb="FF000000"/>
        <rFont val="Arial"/>
        <family val="2"/>
      </rPr>
      <t xml:space="preserve"> La actividades retrazadas se subsanaran en su totalidad durante el segundo semestre del año, una vez se cuente con los contratos requeridos.</t>
    </r>
  </si>
  <si>
    <t>En el mes de julio de 2025, se realizó la esterilización de 2.167 perros y gatos, 601 a través de las Unidades Móviles Quirurgicas, 338 en el Punto Fijo ubicado en la Unidad de Cuidado Animal y 1.178 a través del convenio con la Universidad Nacional de Colombia
RETRASOS::
En este periodo se presentaron retrasos para la realización de 3,536  esterilizaciones programadas debido a dificultades para la consecución de las cotizaciones necesarias en el proceso precontractual, lo cual afectó la contratación del servicio tercerizado de unidades móviles y del convenio correspondiente.
El incumplimiento de la meta se ha visto afectado por varios factores que han incidido directa e indirectamente en el ritmo de ejecución previsto. Entre los principales retrasos identificados se encuentran:
-La disponibilidad insuficiente de talento humano, producto de las restricciones presupuestales impuestas por las medidas de austeridad del gasto, limitó la contratación de personal médico-veterinario y de apoyo operativo, lo que a su vez afectó significativamente la capacidad de ejecución de las cirugías programadas, especialmente en las jornadas masivas y las intervenciones en campo.
-Diversos procesos estratégicos para la implementación del programa presentaron demoras considerables. Entre ellos se destaca: El proceso de licitación para el servicio de esterilizaciones a través de las unidades móviles quirúrgicas, La formalización del convenio interadministrativo con la Universidad Nacional, que incluye operación de puntos fijos y servicios complementarios. La adquisición de microchips, insumo fundamental para la trazabilidad e identificación de los animales intervenidos. Estas demoras afectaron directamente la continuidad y el alcance del servicio durante el primer semestre del año.
-Factores externos no controlables: Se identificó una baja afluencia de usuarios al punto fijo operado a través del convenio con la Universidad Nacional durante el mes de julio, lo cual disminuyó la productividad mensual esperada.
SOLUCIONES: La actividades retrazadas se subsanaran en su totalidad durante el segundo semestre del año, una vez se cuente con los contratos requeridos.</t>
  </si>
  <si>
    <t>Realizar el 100%  intervenciones  en puntos criticos de alta densidad poblacional de perros y gatos</t>
  </si>
  <si>
    <t>Base de datos Estrategia CES
Informe de Gestión mensual</t>
  </si>
  <si>
    <t>En el mes de enero de 2025, se realizó el 100% de las intervenciones programadas en puntos criticos de alta densidad poblacional de perros y gatos a través de la estrategia captura, esteriliza y suelta- CES-</t>
  </si>
  <si>
    <r>
      <rPr>
        <sz val="10"/>
        <color rgb="FF000000"/>
        <rFont val="Arial"/>
        <family val="2"/>
      </rPr>
      <t xml:space="preserve">En el mes de febrero de 2025, se realizarón </t>
    </r>
    <r>
      <rPr>
        <b/>
        <sz val="10"/>
        <color rgb="FF000000"/>
        <rFont val="Arial"/>
        <family val="2"/>
      </rPr>
      <t xml:space="preserve">15  </t>
    </r>
    <r>
      <rPr>
        <sz val="10"/>
        <color rgb="FF000000"/>
        <rFont val="Arial"/>
        <family val="2"/>
      </rPr>
      <t>intervenciones programadas en puntos criticos de alta densidad poblacional de perros y gatos a través de la estrategia captura, esteriliza y suelta- CES-</t>
    </r>
  </si>
  <si>
    <r>
      <rPr>
        <sz val="10"/>
        <color rgb="FF000000"/>
        <rFont val="Arial"/>
        <family val="2"/>
      </rPr>
      <t xml:space="preserve">En el mes de marzo  de 2025, se realizarón </t>
    </r>
    <r>
      <rPr>
        <b/>
        <sz val="10"/>
        <color rgb="FF000000"/>
        <rFont val="Arial"/>
        <family val="2"/>
      </rPr>
      <t xml:space="preserve">8  </t>
    </r>
    <r>
      <rPr>
        <sz val="10"/>
        <color rgb="FF000000"/>
        <rFont val="Arial"/>
        <family val="2"/>
      </rPr>
      <t>intervenciones programadas en puntos criticos de alta densidad poblacional de perros y gatos a través de la estrategia captura, esteriliza y suelta- CES-</t>
    </r>
  </si>
  <si>
    <r>
      <rPr>
        <sz val="10"/>
        <color rgb="FF000000"/>
        <rFont val="Arial"/>
        <family val="2"/>
      </rPr>
      <t xml:space="preserve">En el mes de abril  de 2025, se realizarón </t>
    </r>
    <r>
      <rPr>
        <b/>
        <sz val="10"/>
        <color rgb="FF000000"/>
        <rFont val="Arial"/>
        <family val="2"/>
      </rPr>
      <t xml:space="preserve">16  </t>
    </r>
    <r>
      <rPr>
        <sz val="10"/>
        <color rgb="FF000000"/>
        <rFont val="Arial"/>
        <family val="2"/>
      </rPr>
      <t>intervenciones programadas en puntos criticos de alta densidad poblacional de perros y gatos a través de la estrategia captura, esteriliza y suelta- CES-</t>
    </r>
  </si>
  <si>
    <r>
      <rPr>
        <sz val="10"/>
        <color rgb="FF000000"/>
        <rFont val="Arial"/>
        <family val="2"/>
      </rPr>
      <t xml:space="preserve">En el mes de mayo  de 2025, se realizarón </t>
    </r>
    <r>
      <rPr>
        <b/>
        <sz val="10"/>
        <color rgb="FF000000"/>
        <rFont val="Arial"/>
        <family val="2"/>
      </rPr>
      <t xml:space="preserve">10  </t>
    </r>
    <r>
      <rPr>
        <sz val="10"/>
        <color rgb="FF000000"/>
        <rFont val="Arial"/>
        <family val="2"/>
      </rPr>
      <t>intervenciones programadas en puntos criticos de alta densidad poblacional de perros y gatos a través de la estrategia captura, esteriliza y suelta- CES-</t>
    </r>
  </si>
  <si>
    <r>
      <rPr>
        <sz val="10"/>
        <color rgb="FF000000"/>
        <rFont val="Arial"/>
        <family val="2"/>
      </rPr>
      <t xml:space="preserve">En el mes de junio  de 2025, se realizarón </t>
    </r>
    <r>
      <rPr>
        <b/>
        <sz val="10"/>
        <color rgb="FF000000"/>
        <rFont val="Arial"/>
        <family val="2"/>
      </rPr>
      <t xml:space="preserve">10  </t>
    </r>
    <r>
      <rPr>
        <sz val="10"/>
        <color rgb="FF000000"/>
        <rFont val="Arial"/>
        <family val="2"/>
      </rPr>
      <t>intervenciones programadas en puntos criticos de alta densidad poblacional de perros y gatos a través de la estrategia captura, esteriliza y suelta- CES-</t>
    </r>
  </si>
  <si>
    <t>En el mes de julio  de 2025, se realizarón 10  intervenciones programadas en puntos criticos de alta densidad poblacional de perros y gatos a través de la estrategia captura, esteriliza y suelta- CES-</t>
  </si>
  <si>
    <t>Desarrollar dos programas para animales sinantropicos</t>
  </si>
  <si>
    <t>Sumatoria de avance del Número de programas implementados de atención a animales sinantrópicos/Sumatoria de avance del Número de  programas de atención a animales sinantrópicos programados*100</t>
  </si>
  <si>
    <t>Brindar atención integral y especializada a palomas de plaza (Columba livia)</t>
  </si>
  <si>
    <t>Base de datos de Palomas atendidas</t>
  </si>
  <si>
    <t>En el mes de enero de 2025, se realizó la atención médica de Palomas de Plaza (Columba livia) a través de Brigadas médicas in situ y en Clinica de Palomas</t>
  </si>
  <si>
    <r>
      <rPr>
        <sz val="10"/>
        <color rgb="FF000000"/>
        <rFont val="Arial"/>
        <family val="2"/>
      </rPr>
      <t xml:space="preserve">En el mes de febrero de 2025, se realizó la atención médica de </t>
    </r>
    <r>
      <rPr>
        <b/>
        <sz val="10"/>
        <color rgb="FF000000"/>
        <rFont val="Arial"/>
        <family val="2"/>
      </rPr>
      <t>82</t>
    </r>
    <r>
      <rPr>
        <sz val="10"/>
        <color rgb="FF000000"/>
        <rFont val="Arial"/>
        <family val="2"/>
      </rPr>
      <t xml:space="preserve"> Palomas de Plaza (Columba livia) a través de Brigadas médicas in situ y en Clinica de Palomas</t>
    </r>
  </si>
  <si>
    <r>
      <rPr>
        <sz val="10"/>
        <color rgb="FF000000"/>
        <rFont val="Arial"/>
        <family val="2"/>
      </rPr>
      <t xml:space="preserve">En el mes de marzo de 2025, se realizó la atención médica de </t>
    </r>
    <r>
      <rPr>
        <b/>
        <sz val="10"/>
        <color rgb="FF000000"/>
        <rFont val="Arial"/>
        <family val="2"/>
      </rPr>
      <t>33</t>
    </r>
    <r>
      <rPr>
        <sz val="10"/>
        <color rgb="FF000000"/>
        <rFont val="Arial"/>
        <family val="2"/>
      </rPr>
      <t xml:space="preserve"> Palomas de Plaza (Columba livia) a través de Brigadas médicas in situ y en Clinica de Palomas</t>
    </r>
  </si>
  <si>
    <r>
      <rPr>
        <sz val="10"/>
        <color rgb="FF000000"/>
        <rFont val="Arial"/>
        <family val="2"/>
      </rPr>
      <t xml:space="preserve">En el mes de abril de 2025, se realizó la atención médica de </t>
    </r>
    <r>
      <rPr>
        <b/>
        <sz val="10"/>
        <color rgb="FF000000"/>
        <rFont val="Arial"/>
        <family val="2"/>
      </rPr>
      <t xml:space="preserve">20 </t>
    </r>
    <r>
      <rPr>
        <sz val="10"/>
        <color rgb="FF000000"/>
        <rFont val="Arial"/>
        <family val="2"/>
      </rPr>
      <t xml:space="preserve">Palomas de Plaza (Columba livia) a través de Brigadas médicas in situ y en Clinica de Palomas
</t>
    </r>
    <r>
      <rPr>
        <b/>
        <sz val="10"/>
        <color rgb="FF000000"/>
        <rFont val="Arial"/>
        <family val="2"/>
      </rPr>
      <t xml:space="preserve">RETRASOS </t>
    </r>
    <r>
      <rPr>
        <sz val="10"/>
        <color rgb="FF000000"/>
        <rFont val="Arial"/>
        <family val="2"/>
      </rPr>
      <t xml:space="preserve">: Se presentó un retrazo  debido a  demoras en el proceso de contratación de talento humano necesario para la ejecución de las actividades programadas, adicionalmente aun no se cuenta con el Convenio interinstitucional para la atención especializada de palomas y abejas.
</t>
    </r>
    <r>
      <rPr>
        <b/>
        <sz val="10"/>
        <color rgb="FF000000"/>
        <rFont val="Arial"/>
        <family val="2"/>
      </rPr>
      <t xml:space="preserve">SOLUCIONES: </t>
    </r>
    <r>
      <rPr>
        <sz val="10"/>
        <color rgb="FF000000"/>
        <rFont val="Arial"/>
        <family val="2"/>
      </rPr>
      <t>La actividades retrazadas se subsanaran en su totalidad durante el segundo trimestre del año, una vez se cuente con los contratos requeridos tanto de talento humano como de servicio tercerizado para la atención especializada de palomas y abejas.</t>
    </r>
  </si>
  <si>
    <r>
      <rPr>
        <sz val="10"/>
        <color rgb="FF000000"/>
        <rFont val="Arial"/>
        <family val="2"/>
      </rPr>
      <t xml:space="preserve">En el mes de mayo de 2025, se realizó la atención médica de </t>
    </r>
    <r>
      <rPr>
        <b/>
        <sz val="10"/>
        <color rgb="FF000000"/>
        <rFont val="Arial"/>
        <family val="2"/>
      </rPr>
      <t xml:space="preserve">55 </t>
    </r>
    <r>
      <rPr>
        <sz val="10"/>
        <color rgb="FF000000"/>
        <rFont val="Arial"/>
        <family val="2"/>
      </rPr>
      <t xml:space="preserve">Palomas de Plaza (Columba livia) a través de Brigadas médicas in situ y en Clinica de Palomas
</t>
    </r>
    <r>
      <rPr>
        <b/>
        <sz val="10"/>
        <color rgb="FF000000"/>
        <rFont val="Arial"/>
        <family val="2"/>
      </rPr>
      <t xml:space="preserve">RETRASOS </t>
    </r>
    <r>
      <rPr>
        <sz val="10"/>
        <color rgb="FF000000"/>
        <rFont val="Arial"/>
        <family val="2"/>
      </rPr>
      <t xml:space="preserve">: Se presentó un retrazo  debido a  demoras en el proceso de contratación de talento humano necesario para la ejecución de las actividades programadas, adicionalmente aun no se cuenta con el Convenio interinstitucional para la atención especializada de palomas y abejas.
</t>
    </r>
    <r>
      <rPr>
        <b/>
        <sz val="10"/>
        <color rgb="FF000000"/>
        <rFont val="Arial"/>
        <family val="2"/>
      </rPr>
      <t xml:space="preserve">SOLUCIONES: </t>
    </r>
    <r>
      <rPr>
        <sz val="10"/>
        <color rgb="FF000000"/>
        <rFont val="Arial"/>
        <family val="2"/>
      </rPr>
      <t>La actividades retrazadas se subsanaran en su totalidad durante el segundo trimestre del año, una vez se cuente con los contratos requeridos tanto de talento humano como de servicio tercerizado para la atención especializada de palomas y abejas.</t>
    </r>
  </si>
  <si>
    <r>
      <rPr>
        <sz val="10"/>
        <color rgb="FF000000"/>
        <rFont val="Arial"/>
        <family val="2"/>
      </rPr>
      <t xml:space="preserve">En el mes de junio de 2025, se realizó la atención médica de </t>
    </r>
    <r>
      <rPr>
        <b/>
        <sz val="10"/>
        <color rgb="FF000000"/>
        <rFont val="Arial"/>
        <family val="2"/>
      </rPr>
      <t xml:space="preserve">57 </t>
    </r>
    <r>
      <rPr>
        <sz val="10"/>
        <color rgb="FF000000"/>
        <rFont val="Arial"/>
        <family val="2"/>
      </rPr>
      <t xml:space="preserve">Palomas de Plaza (Columba livia) a través de Brigadas médicas in situ y en Clinica de Palomas
</t>
    </r>
    <r>
      <rPr>
        <b/>
        <sz val="10"/>
        <color rgb="FF000000"/>
        <rFont val="Arial"/>
        <family val="2"/>
      </rPr>
      <t xml:space="preserve">RETRASOS </t>
    </r>
    <r>
      <rPr>
        <sz val="10"/>
        <color rgb="FF000000"/>
        <rFont val="Arial"/>
        <family val="2"/>
      </rPr>
      <t xml:space="preserve">: Se presentó un retrazo  debido a La disponibilidad insuficiente de talento humano, producto de las restricciones presupuestales impuestas por las medidas de austeridad del gasto, limitó la contratación de personal médico-veterinario y de apoyo operativo.
-La atención especializada de especies como palomas de plaza y enjambres de abejas depende de la contratación de operadores externos con conocimientos y técnicas adecuadas para su manejo. Durante el primer semestre se presentaron retrasos en la contratación de estos servicios tercerizados, lo cual afectó la capacidad de respuesta oportuna frente a los reportes ciudadanos y la ejecución de actividades de control poblacional, reubicación y educación. Esta situación generó un rezago acumulado en la atención de estos casos, particularmente en localidades con alta incidencia.
</t>
    </r>
    <r>
      <rPr>
        <b/>
        <sz val="10"/>
        <color rgb="FF000000"/>
        <rFont val="Arial"/>
        <family val="2"/>
      </rPr>
      <t xml:space="preserve">SOLUCIONES: </t>
    </r>
    <r>
      <rPr>
        <sz val="10"/>
        <color rgb="FF000000"/>
        <rFont val="Arial"/>
        <family val="2"/>
      </rPr>
      <t>La actividades retrazadas se subsanaran en su totalidad durante el segundo semestre del año, una vez se cuente con los contratos requeridos tanto de talento humano como de servicio tercerizado para la atención especializada de palomas y abejas.</t>
    </r>
  </si>
  <si>
    <t>En el mes de julio de 2025, se realizó la atención médica de 51 Palomas de Plaza (Columba livia) a través de Brigadas médicas in situ .
RETRASOS : Se presentó un retrazo  debido a La disponibilidad insuficiente de talento humano, producto de las restricciones presupuestales impuestas por las medidas de austeridad del gasto, limitó la contratación de personal médico-veterinario y de apoyo operativo.
-La atención especializada de especies como palomas de plaza y enjambres de abejas depende de la contratación de operadores externos con conocimientos y técnicas adecuadas para su manejo. Durante el primer semestre se presentaron retrasos en la contratación de estos servicios tercerizados, lo cual afectó la capacidad de respuesta oportuna frente a los reportes ciudadanos y la ejecución de actividades de control poblacional, reubicación y educación. Esta situación generó un rezago acumulado en la atención de estos casos, particularmente en localidades con alta incidencia.
SOLUCIONES: La actividades retrazadas se subsanaran en su totalidad durante el segundo semestre del año, una vez se cuente con los contratos requeridos tanto de talento humano como de servicio tercerizado para la atención especializada de palomas y abejas.</t>
  </si>
  <si>
    <t xml:space="preserve">  Realizar censos poblacionales  y georreferenciación de puntos críticos identificados de palomas de plaza (Columba livia)</t>
  </si>
  <si>
    <t>Base de datos georreferenciados
Historias Clinicas</t>
  </si>
  <si>
    <t>En el mes de enero de 2025, se realizarón censos poblacionales de la especie Palomas de Plaza (Columba livia)  en puntos de alta concentración.</t>
  </si>
  <si>
    <r>
      <rPr>
        <sz val="10"/>
        <color rgb="FF000000"/>
        <rFont val="Arial"/>
        <family val="2"/>
      </rPr>
      <t xml:space="preserve">En el mes de febrero de 2025, se realizarón </t>
    </r>
    <r>
      <rPr>
        <b/>
        <sz val="10"/>
        <color rgb="FF000000"/>
        <rFont val="Arial"/>
        <family val="2"/>
      </rPr>
      <t>10</t>
    </r>
    <r>
      <rPr>
        <sz val="10"/>
        <color rgb="FF000000"/>
        <rFont val="Arial"/>
        <family val="2"/>
      </rPr>
      <t xml:space="preserve"> censos poblacionales de la especie Palomas de Plaza (Columba livia)  en puntos de alta concentración.</t>
    </r>
  </si>
  <si>
    <r>
      <rPr>
        <sz val="10"/>
        <color rgb="FF000000"/>
        <rFont val="Arial"/>
        <family val="2"/>
      </rPr>
      <t xml:space="preserve">En el mes de marzo de 2025, se realizarón </t>
    </r>
    <r>
      <rPr>
        <b/>
        <sz val="10"/>
        <color rgb="FF000000"/>
        <rFont val="Arial"/>
        <family val="2"/>
      </rPr>
      <t>10</t>
    </r>
    <r>
      <rPr>
        <sz val="10"/>
        <color rgb="FF000000"/>
        <rFont val="Arial"/>
        <family val="2"/>
      </rPr>
      <t xml:space="preserve"> censos poblacionales de la especie Palomas de Plaza (Columba livia)  en puntos de alta concentración.</t>
    </r>
  </si>
  <si>
    <r>
      <rPr>
        <sz val="10"/>
        <color rgb="FF000000"/>
        <rFont val="Arial"/>
        <family val="2"/>
      </rPr>
      <t xml:space="preserve">En el mes de abril de 2025, se realizarón </t>
    </r>
    <r>
      <rPr>
        <b/>
        <sz val="10"/>
        <color rgb="FF000000"/>
        <rFont val="Arial"/>
        <family val="2"/>
      </rPr>
      <t>10</t>
    </r>
    <r>
      <rPr>
        <sz val="10"/>
        <color rgb="FF000000"/>
        <rFont val="Arial"/>
        <family val="2"/>
      </rPr>
      <t xml:space="preserve"> censos poblacionales de la especie Palomas de Plaza (Columba livia)  en puntos de alta concentración.</t>
    </r>
  </si>
  <si>
    <r>
      <rPr>
        <sz val="10"/>
        <color rgb="FF000000"/>
        <rFont val="Arial"/>
        <family val="2"/>
      </rPr>
      <t xml:space="preserve">En el mes de mayo de 2025, se realizarón </t>
    </r>
    <r>
      <rPr>
        <b/>
        <sz val="10"/>
        <color rgb="FF000000"/>
        <rFont val="Arial"/>
        <family val="2"/>
      </rPr>
      <t>9</t>
    </r>
    <r>
      <rPr>
        <sz val="10"/>
        <color rgb="FF000000"/>
        <rFont val="Arial"/>
        <family val="2"/>
      </rPr>
      <t xml:space="preserve"> censos poblacionales de la especie Palomas de Plaza (Columba livia)  en puntos de alta concentración.
</t>
    </r>
  </si>
  <si>
    <t xml:space="preserve">En el mes de junio de 2025, se realizarón 10 censos poblacionales de la especie Palomas de Plaza (Columba livia)  en puntos de alta concentración.
</t>
  </si>
  <si>
    <t>En el mes de julio de 2025, se realizarón 8 censos poblacionales de la especie Palomas de Plaza (Columba livia)  en puntos de alta concentración.
RETRASOS : Se presentó un retrazo  debido a La disponibilidad insuficiente de talento humano, producto de las restricciones presupuestales impuestas por las medidas de austeridad del gasto, limitó la contratación de personal médico-veterinario y de apoyo operativo.
-La atención especializada de especies como palomas de plaza y enjambres de abejas depende de la contratación de operadores externos con conocimientos y técnicas adecuadas para su manejo. Durante el primer semestre se presentaron retrasos en la contratación de estos servicios tercerizados, lo cual afectó la capacidad de respuesta oportuna frente a los reportes ciudadanos y la ejecución de actividades de control poblacional, reubicación y educación. Esta situación generó un rezago acumulado en la atención de estos casos, particularmente en localidades con alta incidencia.
SOLUCIONES: La actividades retrazadas se subsanaran en su totalidad durante el segundo semestre del año, una vez se cuente con los contratos requeridos tanto de talento humano como de servicio tercerizado para la atención especializada de palomas y abejas.</t>
  </si>
  <si>
    <t>Esterilizar Palomas de Plaza (Columba Livia)</t>
  </si>
  <si>
    <t>Base de Datos palomas esterilizadas
Historicas clinicas</t>
  </si>
  <si>
    <t>En el mes de enero de 2025, se realizó la esterilización quirurgica de machos de la especie Palomas de Plaza (Columba livia).</t>
  </si>
  <si>
    <r>
      <rPr>
        <sz val="10"/>
        <color rgb="FF000000"/>
        <rFont val="Arial"/>
        <family val="2"/>
      </rPr>
      <t xml:space="preserve">En el mes de febrero de 2025, se realizó la esterilización quirurgica de  </t>
    </r>
    <r>
      <rPr>
        <b/>
        <sz val="10"/>
        <color rgb="FF000000"/>
        <rFont val="Arial"/>
        <family val="2"/>
      </rPr>
      <t>2</t>
    </r>
    <r>
      <rPr>
        <sz val="10"/>
        <color rgb="FF000000"/>
        <rFont val="Arial"/>
        <family val="2"/>
      </rPr>
      <t xml:space="preserve">  machos de la especie Palomas de Plaza (Columba livia).</t>
    </r>
  </si>
  <si>
    <r>
      <rPr>
        <sz val="10"/>
        <color rgb="FF000000"/>
        <rFont val="Arial"/>
        <family val="2"/>
      </rPr>
      <t xml:space="preserve">En el mes de marzode 2025, se realizó la esterilización quirurgica por laparoscopia de  </t>
    </r>
    <r>
      <rPr>
        <b/>
        <sz val="10"/>
        <color rgb="FF000000"/>
        <rFont val="Arial"/>
        <family val="2"/>
      </rPr>
      <t>142</t>
    </r>
    <r>
      <rPr>
        <sz val="10"/>
        <color rgb="FF000000"/>
        <rFont val="Arial"/>
        <family val="2"/>
      </rPr>
      <t xml:space="preserve">  machos de la especie Palomas de Plaza (Columba livia).</t>
    </r>
  </si>
  <si>
    <r>
      <rPr>
        <sz val="10"/>
        <color rgb="FF000000"/>
        <rFont val="Arial"/>
        <family val="2"/>
      </rPr>
      <t xml:space="preserve">En el mes de abril de 2025, se realizó la esterilización quirurgica por laparoscopia de </t>
    </r>
    <r>
      <rPr>
        <b/>
        <sz val="10"/>
        <color rgb="FF000000"/>
        <rFont val="Arial"/>
        <family val="2"/>
      </rPr>
      <t xml:space="preserve"> 2 </t>
    </r>
    <r>
      <rPr>
        <sz val="10"/>
        <color rgb="FF000000"/>
        <rFont val="Arial"/>
        <family val="2"/>
      </rPr>
      <t xml:space="preserve"> machos de la especie Palomas de Plaza (Columba livia).</t>
    </r>
  </si>
  <si>
    <r>
      <rPr>
        <sz val="10"/>
        <color rgb="FF000000"/>
        <rFont val="Arial"/>
        <family val="2"/>
      </rPr>
      <t>En el mes de mayo de 2025,  no se realizaron esterilizaciones  quirurgica por laparoscopia de</t>
    </r>
    <r>
      <rPr>
        <b/>
        <sz val="10"/>
        <color rgb="FF000000"/>
        <rFont val="Arial"/>
        <family val="2"/>
      </rPr>
      <t xml:space="preserve"> </t>
    </r>
    <r>
      <rPr>
        <sz val="10"/>
        <color rgb="FF000000"/>
        <rFont val="Arial"/>
        <family val="2"/>
      </rPr>
      <t xml:space="preserve"> machos de la especie Palomas de Plaza (Columba livia).
</t>
    </r>
    <r>
      <rPr>
        <b/>
        <sz val="10"/>
        <color rgb="FF000000"/>
        <rFont val="Arial"/>
        <family val="2"/>
      </rPr>
      <t xml:space="preserve">RETRASOS </t>
    </r>
    <r>
      <rPr>
        <sz val="10"/>
        <color rgb="FF000000"/>
        <rFont val="Arial"/>
        <family val="2"/>
      </rPr>
      <t xml:space="preserve">: Se presentó un retrazo  debido a  demoras en el proceso de contratación de talento humano necesario para la ejecución de las actividades programadas, adicionalmente aun no se cuenta con el Convenio interinstitucional para la atención especializada de palomas y abejas.
</t>
    </r>
    <r>
      <rPr>
        <b/>
        <sz val="10"/>
        <color rgb="FF000000"/>
        <rFont val="Arial"/>
        <family val="2"/>
      </rPr>
      <t>SOLUCIONES:</t>
    </r>
    <r>
      <rPr>
        <sz val="10"/>
        <color rgb="FF000000"/>
        <rFont val="Arial"/>
        <family val="2"/>
      </rPr>
      <t xml:space="preserve"> La actividades retrazadas se subsanaran en su totalidad durante el segundo semestre del año, una vez se cuente con los contratos requeridos tanto de talento humano como de servicio tercerizado para la atención especializada de palomas y abejas.</t>
    </r>
  </si>
  <si>
    <r>
      <rPr>
        <sz val="10"/>
        <color rgb="FF000000"/>
        <rFont val="Arial"/>
        <family val="2"/>
      </rPr>
      <t>En el mes de junio de 2025,  no se realizaron esterilizaciones  quirurgica por laparoscopia de</t>
    </r>
    <r>
      <rPr>
        <b/>
        <sz val="10"/>
        <color rgb="FF000000"/>
        <rFont val="Arial"/>
        <family val="2"/>
      </rPr>
      <t xml:space="preserve"> </t>
    </r>
    <r>
      <rPr>
        <sz val="10"/>
        <color rgb="FF000000"/>
        <rFont val="Arial"/>
        <family val="2"/>
      </rPr>
      <t xml:space="preserve"> machos de la especie Palomas de Plaza (Columba livia).
</t>
    </r>
    <r>
      <rPr>
        <b/>
        <sz val="10"/>
        <color rgb="FF000000"/>
        <rFont val="Arial"/>
        <family val="2"/>
      </rPr>
      <t xml:space="preserve">RETRASOS </t>
    </r>
    <r>
      <rPr>
        <sz val="10"/>
        <color rgb="FF000000"/>
        <rFont val="Arial"/>
        <family val="2"/>
      </rPr>
      <t xml:space="preserve">: La disponibilidad insuficiente de talento humano, producto de las restricciones presupuestales impuestas por las medidas de austeridad del gasto, limitó la contratación de personal médico-veterinario y de apoyo operativo.
-La atención especializada de especies como palomas de plaza y enjambres de abejas depende de la contratación de operadores externos con conocimientos y técnicas adecuadas para su manejo. Durante el primer semestre se presentaron retrasos en la contratación de estos servicios tercerizados, lo cual afectó la capacidad de respuesta oportuna frente a los reportes ciudadanos y la ejecución de actividades de control poblacional, reubicación y educación. Esta situación generó un rezago acumulado en la atención de estos casos, particularmente en localidades con alta incidencia.
</t>
    </r>
    <r>
      <rPr>
        <b/>
        <sz val="10"/>
        <color rgb="FF000000"/>
        <rFont val="Arial"/>
        <family val="2"/>
      </rPr>
      <t>SOLUCIONES:</t>
    </r>
    <r>
      <rPr>
        <sz val="10"/>
        <color rgb="FF000000"/>
        <rFont val="Arial"/>
        <family val="2"/>
      </rPr>
      <t xml:space="preserve"> La actividades retrazadas se subsanaran en su totalidad durante el segundo semestre del año, una vez se cuente con los contratos requeridos tanto de talento humano como de servicio tercerizado para la atención especializada de palomas y abejas.</t>
    </r>
  </si>
  <si>
    <t>En el mes de julio de 2025,  no se realizaron esterilizaciones  quirurgica por laparoscopia de  machos de la especie Palomas de Plaza (Columba livia).
RETRASOS : La disponibilidad insuficiente de talento humano, producto de las restricciones presupuestales impuestas por las medidas de austeridad del gasto, limitó la contratación de personal médico-veterinario y de apoyo operativo.
-La atención especializada de especies como palomas de plaza y enjambres de abejas depende de la contratación de operadores externos con conocimientos y técnicas adecuadas para su manejo. Durante el primer semestre se presentaron retrasos en la contratación de estos servicios tercerizados, lo cual afectó la capacidad de respuesta oportuna frente a los reportes ciudadanos y la ejecución de actividades de control poblacional, reubicación y educación. Esta situación generó un rezago acumulado en la atención de estos casos, particularmente en localidades con alta incidencia.
SOLUCIONES: La actividades retrazadas se subsanaran en su totalidad durante el segundo semestre del año, una vez se cuente con los contratos requeridos tanto de talento humano como de servicio tercerizado para la atención especializada de palomas y abejas.</t>
  </si>
  <si>
    <t>Realizar el 100% Visitas Técnicas en respuesta de los requerimientos relacionado con Palomas de Plaza (Columba Livia).</t>
  </si>
  <si>
    <t>Base de datos visitas técnicas</t>
  </si>
  <si>
    <t>En el mes de enero de 2025, se realizó el 100% de las visitas técnicas programadas, relacionadas con  la especie Palomas de Plaza (Columba livia).</t>
  </si>
  <si>
    <r>
      <rPr>
        <sz val="10"/>
        <color rgb="FF000000"/>
        <rFont val="Arial"/>
        <family val="2"/>
      </rPr>
      <t>En el mes de febrero de 2025, se realizaron</t>
    </r>
    <r>
      <rPr>
        <b/>
        <sz val="10"/>
        <color rgb="FF000000"/>
        <rFont val="Arial"/>
        <family val="2"/>
      </rPr>
      <t xml:space="preserve"> 3</t>
    </r>
    <r>
      <rPr>
        <sz val="10"/>
        <color rgb="FF000000"/>
        <rFont val="Arial"/>
        <family val="2"/>
      </rPr>
      <t xml:space="preserve"> de las visitas técnicas programadas, relacionadas con  la especie Palomas de Plaza (Columba livia).</t>
    </r>
  </si>
  <si>
    <r>
      <rPr>
        <sz val="10"/>
        <color rgb="FF000000"/>
        <rFont val="Arial"/>
        <family val="2"/>
      </rPr>
      <t>En el mes de marzo de 2025, se realizaron</t>
    </r>
    <r>
      <rPr>
        <b/>
        <sz val="10"/>
        <color rgb="FF000000"/>
        <rFont val="Arial"/>
        <family val="2"/>
      </rPr>
      <t xml:space="preserve"> 8</t>
    </r>
    <r>
      <rPr>
        <sz val="10"/>
        <color rgb="FF000000"/>
        <rFont val="Arial"/>
        <family val="2"/>
      </rPr>
      <t xml:space="preserve"> de las visitas técnicas programadas, relacionadas con  la especie Palomas de Plaza (Columba livia).</t>
    </r>
  </si>
  <si>
    <r>
      <rPr>
        <sz val="10"/>
        <color rgb="FF000000"/>
        <rFont val="Arial"/>
        <family val="2"/>
      </rPr>
      <t>En el mes de abril de 2025, se realizaron</t>
    </r>
    <r>
      <rPr>
        <b/>
        <sz val="10"/>
        <color rgb="FF000000"/>
        <rFont val="Arial"/>
        <family val="2"/>
      </rPr>
      <t xml:space="preserve"> 2</t>
    </r>
    <r>
      <rPr>
        <sz val="10"/>
        <color rgb="FF000000"/>
        <rFont val="Arial"/>
        <family val="2"/>
      </rPr>
      <t xml:space="preserve"> de las visitas técnicas programadas, relacionadas con  la especie Palomas de Plaza (Columba livia).</t>
    </r>
  </si>
  <si>
    <t>En el mes de mayo  de 2025, no se realizaron visitas técnicas relacionadas con  la especie Palomas de Plaza (Columba livia).</t>
  </si>
  <si>
    <r>
      <rPr>
        <sz val="10"/>
        <color rgb="FF000000"/>
        <rFont val="Arial"/>
        <family val="2"/>
      </rPr>
      <t xml:space="preserve">En el mes de junio  de 2025,  se realizaron </t>
    </r>
    <r>
      <rPr>
        <b/>
        <sz val="10"/>
        <color rgb="FF000000"/>
        <rFont val="Arial"/>
        <family val="2"/>
      </rPr>
      <t>25</t>
    </r>
    <r>
      <rPr>
        <sz val="10"/>
        <color rgb="FF000000"/>
        <rFont val="Arial"/>
        <family val="2"/>
      </rPr>
      <t xml:space="preserve"> visitas técnicas relacionadas con  la especie Palomas de Plaza (Columba livia).</t>
    </r>
  </si>
  <si>
    <t>En el mes de julio de 2025, se realizaron 17 visitas técnicas relacionadas con la especie Palomas de Plaza (Columba livia).</t>
  </si>
  <si>
    <t>Realizar sensibilizaciones y capacitaciones relacionadas con Palomas de Plaza y Abejas Comunes</t>
  </si>
  <si>
    <t>Base de datos sensibilizaciones.
Base de datos de ingreso llamadas atendidas por Línea 123</t>
  </si>
  <si>
    <r>
      <rPr>
        <sz val="10"/>
        <color rgb="FF000000"/>
        <rFont val="Arial"/>
        <family val="2"/>
      </rPr>
      <t xml:space="preserve">En el mes de enero de 2025, se realizaron sensibilizaciones relacionadas con Palomas de Plaza </t>
    </r>
    <r>
      <rPr>
        <i/>
        <sz val="10"/>
        <color rgb="FF000000"/>
        <rFont val="Arial"/>
        <family val="2"/>
      </rPr>
      <t>(Columba livia)</t>
    </r>
    <r>
      <rPr>
        <sz val="10"/>
        <color rgb="FF000000"/>
        <rFont val="Arial"/>
        <family val="2"/>
      </rPr>
      <t xml:space="preserve"> y enjambres de abjea común </t>
    </r>
    <r>
      <rPr>
        <i/>
        <sz val="10"/>
        <color rgb="FF000000"/>
        <rFont val="Arial"/>
        <family val="2"/>
      </rPr>
      <t>(Apis melifera</t>
    </r>
    <r>
      <rPr>
        <sz val="10"/>
        <color rgb="FF000000"/>
        <rFont val="Arial"/>
        <family val="2"/>
      </rPr>
      <t>)</t>
    </r>
  </si>
  <si>
    <r>
      <rPr>
        <sz val="10"/>
        <color rgb="FF000000"/>
        <rFont val="Arial"/>
        <family val="2"/>
      </rPr>
      <t xml:space="preserve">En el mes de febrero de 2025, se realizaron </t>
    </r>
    <r>
      <rPr>
        <b/>
        <sz val="10"/>
        <color rgb="FF000000"/>
        <rFont val="Arial"/>
        <family val="2"/>
      </rPr>
      <t xml:space="preserve">4 </t>
    </r>
    <r>
      <rPr>
        <sz val="10"/>
        <color rgb="FF000000"/>
        <rFont val="Arial"/>
        <family val="2"/>
      </rPr>
      <t xml:space="preserve">sensibilizaciones relacionadas con Palomas de Plaza </t>
    </r>
    <r>
      <rPr>
        <i/>
        <sz val="10"/>
        <color rgb="FF000000"/>
        <rFont val="Arial"/>
        <family val="2"/>
      </rPr>
      <t>(Columba livia)</t>
    </r>
    <r>
      <rPr>
        <sz val="10"/>
        <color rgb="FF000000"/>
        <rFont val="Arial"/>
        <family val="2"/>
      </rPr>
      <t xml:space="preserve"> y enjambres de abjea común </t>
    </r>
    <r>
      <rPr>
        <i/>
        <sz val="10"/>
        <color rgb="FF000000"/>
        <rFont val="Arial"/>
        <family val="2"/>
      </rPr>
      <t>(Apis melifera</t>
    </r>
    <r>
      <rPr>
        <sz val="10"/>
        <color rgb="FF000000"/>
        <rFont val="Arial"/>
        <family val="2"/>
      </rPr>
      <t>)</t>
    </r>
  </si>
  <si>
    <r>
      <rPr>
        <sz val="10"/>
        <color rgb="FF000000"/>
        <rFont val="Arial"/>
        <family val="2"/>
      </rPr>
      <t xml:space="preserve">En el mes de febrero de 2025, se realizó </t>
    </r>
    <r>
      <rPr>
        <b/>
        <sz val="10"/>
        <color rgb="FF000000"/>
        <rFont val="Arial"/>
        <family val="2"/>
      </rPr>
      <t xml:space="preserve">1 </t>
    </r>
    <r>
      <rPr>
        <sz val="10"/>
        <color rgb="FF000000"/>
        <rFont val="Arial"/>
        <family val="2"/>
      </rPr>
      <t xml:space="preserve">sensibilizaciones relacionadas con Palomas de Plaza </t>
    </r>
    <r>
      <rPr>
        <i/>
        <sz val="10"/>
        <color rgb="FF000000"/>
        <rFont val="Arial"/>
        <family val="2"/>
      </rPr>
      <t>(Columba livia)</t>
    </r>
    <r>
      <rPr>
        <sz val="10"/>
        <color rgb="FF000000"/>
        <rFont val="Arial"/>
        <family val="2"/>
      </rPr>
      <t xml:space="preserve"> y enjambres de abjea común </t>
    </r>
    <r>
      <rPr>
        <i/>
        <sz val="10"/>
        <color rgb="FF000000"/>
        <rFont val="Arial"/>
        <family val="2"/>
      </rPr>
      <t>(Apis melifera</t>
    </r>
    <r>
      <rPr>
        <sz val="10"/>
        <color rgb="FF000000"/>
        <rFont val="Arial"/>
        <family val="2"/>
      </rPr>
      <t>)</t>
    </r>
  </si>
  <si>
    <r>
      <rPr>
        <sz val="10"/>
        <color rgb="FF000000"/>
        <rFont val="Arial"/>
        <family val="2"/>
      </rPr>
      <t xml:space="preserve">En el mes de abril de 2025, se realizó </t>
    </r>
    <r>
      <rPr>
        <b/>
        <sz val="10"/>
        <color rgb="FF000000"/>
        <rFont val="Arial"/>
        <family val="2"/>
      </rPr>
      <t xml:space="preserve">2 </t>
    </r>
    <r>
      <rPr>
        <sz val="10"/>
        <color rgb="FF000000"/>
        <rFont val="Arial"/>
        <family val="2"/>
      </rPr>
      <t xml:space="preserve">sensibilizaciones relacionadas con Palomas de Plaza </t>
    </r>
    <r>
      <rPr>
        <i/>
        <sz val="10"/>
        <color rgb="FF000000"/>
        <rFont val="Arial"/>
        <family val="2"/>
      </rPr>
      <t>(Columba livia)</t>
    </r>
    <r>
      <rPr>
        <sz val="10"/>
        <color rgb="FF000000"/>
        <rFont val="Arial"/>
        <family val="2"/>
      </rPr>
      <t xml:space="preserve"> y enjambres de abjea común </t>
    </r>
    <r>
      <rPr>
        <i/>
        <sz val="10"/>
        <color rgb="FF000000"/>
        <rFont val="Arial"/>
        <family val="2"/>
      </rPr>
      <t>(Apis melifera</t>
    </r>
    <r>
      <rPr>
        <sz val="10"/>
        <color rgb="FF000000"/>
        <rFont val="Arial"/>
        <family val="2"/>
      </rPr>
      <t>)</t>
    </r>
  </si>
  <si>
    <r>
      <rPr>
        <sz val="10"/>
        <color rgb="FF000000"/>
        <rFont val="Arial"/>
        <family val="2"/>
      </rPr>
      <t xml:space="preserve">En el mes de mayol de 2025, se realizó </t>
    </r>
    <r>
      <rPr>
        <b/>
        <sz val="10"/>
        <color rgb="FF000000"/>
        <rFont val="Arial"/>
        <family val="2"/>
      </rPr>
      <t xml:space="preserve">2 </t>
    </r>
    <r>
      <rPr>
        <sz val="10"/>
        <color rgb="FF000000"/>
        <rFont val="Arial"/>
        <family val="2"/>
      </rPr>
      <t xml:space="preserve">sensibilizaciones relacionadas con Palomas de Plaza </t>
    </r>
    <r>
      <rPr>
        <i/>
        <sz val="10"/>
        <color rgb="FF000000"/>
        <rFont val="Arial"/>
        <family val="2"/>
      </rPr>
      <t>(Columba livia)</t>
    </r>
    <r>
      <rPr>
        <sz val="10"/>
        <color rgb="FF000000"/>
        <rFont val="Arial"/>
        <family val="2"/>
      </rPr>
      <t xml:space="preserve"> y enjambres de abjea común </t>
    </r>
    <r>
      <rPr>
        <i/>
        <sz val="10"/>
        <color rgb="FF000000"/>
        <rFont val="Arial"/>
        <family val="2"/>
      </rPr>
      <t>(Apis melifera</t>
    </r>
    <r>
      <rPr>
        <sz val="10"/>
        <color rgb="FF000000"/>
        <rFont val="Arial"/>
        <family val="2"/>
      </rPr>
      <t>)</t>
    </r>
  </si>
  <si>
    <r>
      <rPr>
        <sz val="10"/>
        <color rgb="FF000000"/>
        <rFont val="Arial"/>
        <family val="2"/>
      </rPr>
      <t xml:space="preserve">En el mes de junio de 2025, se realizó </t>
    </r>
    <r>
      <rPr>
        <b/>
        <sz val="10"/>
        <color rgb="FF000000"/>
        <rFont val="Arial"/>
        <family val="2"/>
      </rPr>
      <t xml:space="preserve">1 </t>
    </r>
    <r>
      <rPr>
        <sz val="10"/>
        <color rgb="FF000000"/>
        <rFont val="Arial"/>
        <family val="2"/>
      </rPr>
      <t xml:space="preserve">sensibilizaciones relacionadas con Palomas de Plaza </t>
    </r>
    <r>
      <rPr>
        <i/>
        <sz val="10"/>
        <color rgb="FF000000"/>
        <rFont val="Arial"/>
        <family val="2"/>
      </rPr>
      <t>(Columba livia)</t>
    </r>
    <r>
      <rPr>
        <sz val="10"/>
        <color rgb="FF000000"/>
        <rFont val="Arial"/>
        <family val="2"/>
      </rPr>
      <t xml:space="preserve"> y enjambres de abjea común </t>
    </r>
    <r>
      <rPr>
        <i/>
        <sz val="10"/>
        <color rgb="FF000000"/>
        <rFont val="Arial"/>
        <family val="2"/>
      </rPr>
      <t>(Apis melifera</t>
    </r>
    <r>
      <rPr>
        <sz val="10"/>
        <color rgb="FF000000"/>
        <rFont val="Arial"/>
        <family val="2"/>
      </rPr>
      <t>)</t>
    </r>
  </si>
  <si>
    <t>En el mes de julio de 2025, se realizó 1 sensibilizaciones relacionadas con Palomas de Plaza (Columba livia) y enjambres de abjea común (Apis melifera)</t>
  </si>
  <si>
    <t>Atender integralmente enjambres de la especie Abejas comunes (Apis mellifera)</t>
  </si>
  <si>
    <t>Base de datos de atenciones enjambres de abeja común nforme de Gestión Mensual</t>
  </si>
  <si>
    <t>En el mes de enero de 2025, se recepcionaron y atendieron integralmente el 100% de los enjambres remitidos, a través de  la Clinica de Abejas.</t>
  </si>
  <si>
    <r>
      <rPr>
        <sz val="10"/>
        <color rgb="FF000000"/>
        <rFont val="Arial"/>
        <family val="2"/>
      </rPr>
      <t xml:space="preserve">En el mes de febrero de 2025, se recepcionaron y atendieron integralmente </t>
    </r>
    <r>
      <rPr>
        <b/>
        <sz val="10"/>
        <color rgb="FF000000"/>
        <rFont val="Arial"/>
        <family val="2"/>
      </rPr>
      <t>6</t>
    </r>
    <r>
      <rPr>
        <sz val="10"/>
        <color rgb="FF000000"/>
        <rFont val="Arial"/>
        <family val="2"/>
      </rPr>
      <t xml:space="preserve">  enjambres remitidos, a través de  la Clinica de Abejas.</t>
    </r>
  </si>
  <si>
    <t>En el mes de marzo de 2025,Se realizó la visita a 2 apicultores locales donde se verificaron 15 enjambres de abeja comun.</t>
  </si>
  <si>
    <r>
      <rPr>
        <sz val="10"/>
        <color rgb="FF000000"/>
        <rFont val="Arial"/>
        <family val="2"/>
      </rPr>
      <t xml:space="preserve">En el mes de </t>
    </r>
    <r>
      <rPr>
        <b/>
        <sz val="10"/>
        <color rgb="FF000000"/>
        <rFont val="Arial"/>
        <family val="2"/>
      </rPr>
      <t>abri</t>
    </r>
    <r>
      <rPr>
        <sz val="10"/>
        <color rgb="FF000000"/>
        <rFont val="Arial"/>
        <family val="2"/>
      </rPr>
      <t>l de 2025,Se realizó la visita a 2 apicultores locales donde se verificaron 15 enjambres de abeja comun.</t>
    </r>
  </si>
  <si>
    <t>En el mes de mayo de 2025,Se realizó la visita a 12 apicultores locales donde se verificaron  enjambres de abeja comun.</t>
  </si>
  <si>
    <r>
      <rPr>
        <sz val="10"/>
        <color rgb="FF000000"/>
        <rFont val="Arial"/>
        <family val="2"/>
      </rPr>
      <t xml:space="preserve">En el mes de junio de 2025,Se realizó la visita a </t>
    </r>
    <r>
      <rPr>
        <b/>
        <sz val="10"/>
        <color rgb="FF000000"/>
        <rFont val="Arial"/>
        <family val="2"/>
      </rPr>
      <t>8</t>
    </r>
    <r>
      <rPr>
        <sz val="10"/>
        <color rgb="FF000000"/>
        <rFont val="Arial"/>
        <family val="2"/>
      </rPr>
      <t xml:space="preserve"> apicultores locales donde se verificaron  enjambres de abeja comun.</t>
    </r>
  </si>
  <si>
    <t>En el mes de julio de 2025,Se realizó la visita a 4 apicultores locales donde se verificaron  enjambres de abeja comun.</t>
  </si>
  <si>
    <t>Avance en la implementación del plan de acción para la ejecución de las necesidades en infraestructura para garantizar  la capacidad instalada de la UCA y demás infraestructura</t>
  </si>
  <si>
    <t>Porcentaje de avance en la implementación del plan de acción para la ejecución de las necesidades en infraestructura para garantizar  la capacidad instalada de la UCA y demás infraestructura</t>
  </si>
  <si>
    <t>Identificar las necesidades de mantenimientos preventivos y correctivos de la UCA</t>
  </si>
  <si>
    <t>Matriz de necesidades</t>
  </si>
  <si>
    <r>
      <rPr>
        <sz val="10"/>
        <color rgb="FF000000"/>
        <rFont val="Arial"/>
        <family val="2"/>
      </rPr>
      <t xml:space="preserve">La implementación de la meta está programada para iniciar a partir del mes de mayo de 2025 debido a procesos administrativos y contractuales que son necesarios para su ejecución. Durante los primeros meses del año, se llevaron a cabo las etapas de planeación, elaboración de estudios previos, definición de términos de referencia, procesos de evaluación y adjudicación, conforme a la normatividad vigente en materia de contratación pública. Una vez finalizado el proceso contractual, se espera que el operador o equipo responsable inicie actividades de manera formal en mayo, permitiendo así el cumplimiento de la meta con los estándares técnicos requeridos y dentro del marco normativo aplicable.
</t>
    </r>
    <r>
      <rPr>
        <b/>
        <sz val="10"/>
        <color rgb="FF000000"/>
        <rFont val="Arial"/>
        <family val="2"/>
      </rPr>
      <t xml:space="preserve">RETRASOS : </t>
    </r>
    <r>
      <rPr>
        <sz val="10"/>
        <color rgb="FF000000"/>
        <rFont val="Arial"/>
        <family val="2"/>
      </rPr>
      <t xml:space="preserve">Se presentó un retrazo  debido a  demoras en el proceso de contratación de talento humano y servicios tercerizados para la ejecución de está actividad
</t>
    </r>
    <r>
      <rPr>
        <b/>
        <sz val="10"/>
        <color rgb="FF000000"/>
        <rFont val="Arial"/>
        <family val="2"/>
      </rPr>
      <t>SOLUCIONES:</t>
    </r>
    <r>
      <rPr>
        <sz val="10"/>
        <color rgb="FF000000"/>
        <rFont val="Arial"/>
        <family val="2"/>
      </rPr>
      <t xml:space="preserve"> La actividades retrazadas se subsanaran en su totalidad durante el segundo semestre del año, una vez se cuente con los contratos requeridos tanto de talento humano.</t>
    </r>
  </si>
  <si>
    <t>Establecer un cronograma  de mantenimiento  de acuerdo a las necesidades identificadas en la Unidad de Cuidado Animal</t>
  </si>
  <si>
    <t>Cronograma de Actividades</t>
  </si>
  <si>
    <r>
      <rPr>
        <sz val="10"/>
        <color rgb="FF000000"/>
        <rFont val="Arial"/>
        <family val="2"/>
      </rPr>
      <t xml:space="preserve">En el mes de mayo de 2025,  no se estableció el cronograma de mantenimiento de la UCA.
</t>
    </r>
    <r>
      <rPr>
        <b/>
        <sz val="10"/>
        <color rgb="FF000000"/>
        <rFont val="Arial"/>
        <family val="2"/>
      </rPr>
      <t xml:space="preserve">RETRASOS : </t>
    </r>
    <r>
      <rPr>
        <sz val="10"/>
        <color rgb="FF000000"/>
        <rFont val="Arial"/>
        <family val="2"/>
      </rPr>
      <t xml:space="preserve">Se presentó un retrazo  debido a  demoras en el proceso de contratación de talento humano necesario para la ejecución de las actividades programadas, .
</t>
    </r>
    <r>
      <rPr>
        <b/>
        <sz val="10"/>
        <color rgb="FF000000"/>
        <rFont val="Arial"/>
        <family val="2"/>
      </rPr>
      <t>SOLUCIONES:</t>
    </r>
    <r>
      <rPr>
        <sz val="10"/>
        <color rgb="FF000000"/>
        <rFont val="Arial"/>
        <family val="2"/>
      </rPr>
      <t xml:space="preserve"> La actividades retrazadas se subsanaran en su totalidad durante el segundo semestre del año, una vez se cuente con los contratos requeridos tanto de talento humano.</t>
    </r>
  </si>
  <si>
    <t>Cumplir con el programa de matenimieto preventivo y correctivo de la UCA</t>
  </si>
  <si>
    <t>Plan de Mantenimiento y seguimiento</t>
  </si>
  <si>
    <r>
      <rPr>
        <sz val="10"/>
        <color rgb="FF000000"/>
        <rFont val="Arial"/>
        <family val="2"/>
      </rPr>
      <t xml:space="preserve">En el mes de mayo de 2025,  no se cumplio con el programa de mantenimiento de la UCA.
RETRASOS : Se presentó un retrazo  debido a  demoras en el proceso de contratación de talento humano necesario para la ejecución de las actividades programadas, .
</t>
    </r>
    <r>
      <rPr>
        <b/>
        <sz val="10"/>
        <color rgb="FF000000"/>
        <rFont val="Arial"/>
        <family val="2"/>
      </rPr>
      <t>SOLUCIONES:</t>
    </r>
    <r>
      <rPr>
        <sz val="10"/>
        <color rgb="FF000000"/>
        <rFont val="Arial"/>
        <family val="2"/>
      </rPr>
      <t xml:space="preserve"> La actividades retrazadas se subsanaran en su totalidad durante el segundo semestre del año, una vez se cuente con los contratos requeridos tanto de talento humano.</t>
    </r>
  </si>
  <si>
    <t>2.0</t>
  </si>
  <si>
    <t>1. Optimizar la capacidad de respuesta de la Entidad y la coordinación interinstitucional para la atención, protección y bienestar de los animales domésticos y sinantrópicos en Bogotá.</t>
  </si>
  <si>
    <t>2. Promover una transformación social y cultural en torno a la protección, la defensa animal y el relacionamiento entre humanos y animales en el Distrito Capital.</t>
  </si>
  <si>
    <t>3. Fortalecer la capacidad técnica y administrativa de la Entidad, afianzando un equipo humano íntegro, competente, innovador, cercano a la ciudadanía
y orientado a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</si>
</sst>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000"/>
    <numFmt numFmtId="166" formatCode="#,##0.0"/>
    <numFmt numFmtId="167" formatCode="_-[$$-240A]\ * #,##0_-;\-[$$-240A]\ * #,##0_-;_-[$$-240A]\ * &quot;-&quot;_-;_-@_-"/>
    <numFmt numFmtId="168" formatCode="_-[$$-409]* #,##0.00_ ;_-[$$-409]* \-#,##0.00\ ;_-[$$-409]* &quot;-&quot;??_ ;_-@_ "/>
    <numFmt numFmtId="169" formatCode="_-[$$-409]* #,##0_ ;_-[$$-409]* \-#,##0\ ;_-[$$-409]* &quot;-&quot;??_ ;_-@_ "/>
    <numFmt numFmtId="170" formatCode="#,##0.000"/>
    <numFmt numFmtId="171" formatCode="0.0"/>
  </numFmts>
  <fonts count="36" x14ac:knownFonts="1">
    <font>
      <sz val="11"/>
      <color theme="1"/>
      <name val="Aptos Narrow"/>
      <family val="2"/>
      <scheme val="minor"/>
    </font>
    <font>
      <sz val="10"/>
      <color theme="1"/>
      <name val="Arial"/>
      <family val="2"/>
    </font>
    <font>
      <sz val="9"/>
      <color theme="1"/>
      <name val="Arial"/>
      <family val="2"/>
    </font>
    <font>
      <sz val="6"/>
      <color theme="1"/>
      <name val="Arial"/>
      <family val="2"/>
    </font>
    <font>
      <b/>
      <sz val="9"/>
      <color theme="1"/>
      <name val="Arial"/>
      <family val="2"/>
    </font>
    <font>
      <b/>
      <sz val="10"/>
      <color theme="1"/>
      <name val="Arial"/>
      <family val="2"/>
    </font>
    <font>
      <sz val="10"/>
      <color rgb="FF000000"/>
      <name val="Arial"/>
      <family val="2"/>
    </font>
    <font>
      <b/>
      <sz val="6"/>
      <color theme="1"/>
      <name val="Arial"/>
      <family val="2"/>
    </font>
    <font>
      <b/>
      <sz val="8"/>
      <color theme="1"/>
      <name val="Arial"/>
      <family val="2"/>
    </font>
    <font>
      <sz val="8"/>
      <color theme="1"/>
      <name val="Arial"/>
      <family val="2"/>
    </font>
    <font>
      <b/>
      <sz val="8"/>
      <color theme="0"/>
      <name val="Arial"/>
      <family val="2"/>
    </font>
    <font>
      <b/>
      <sz val="8"/>
      <name val="Arial"/>
      <family val="2"/>
    </font>
    <font>
      <sz val="10"/>
      <name val="Arial"/>
      <family val="2"/>
    </font>
    <font>
      <b/>
      <sz val="10"/>
      <name val="Arial"/>
      <family val="2"/>
    </font>
    <font>
      <sz val="10"/>
      <color theme="0" tint="-0.34998626667073579"/>
      <name val="Arial"/>
      <family val="2"/>
    </font>
    <font>
      <b/>
      <sz val="10"/>
      <color rgb="FF000000"/>
      <name val="Arial"/>
      <family val="2"/>
    </font>
    <font>
      <u/>
      <sz val="10"/>
      <color rgb="FF0000FF"/>
      <name val="Arial"/>
      <family val="2"/>
    </font>
    <font>
      <sz val="8"/>
      <color rgb="FF000000"/>
      <name val="Arial"/>
      <family val="2"/>
    </font>
    <font>
      <sz val="10"/>
      <color rgb="FFFF0000"/>
      <name val="Arial"/>
      <family val="2"/>
    </font>
    <font>
      <u/>
      <sz val="10"/>
      <color theme="10"/>
      <name val="Arial"/>
      <family val="2"/>
    </font>
    <font>
      <b/>
      <sz val="11"/>
      <name val="Arial"/>
      <family val="2"/>
    </font>
    <font>
      <b/>
      <sz val="8"/>
      <color rgb="FF000000"/>
      <name val="Arial"/>
      <family val="2"/>
    </font>
    <font>
      <sz val="8"/>
      <name val="Arial"/>
      <family val="2"/>
    </font>
    <font>
      <sz val="7"/>
      <color theme="1"/>
      <name val="Arial"/>
      <family val="2"/>
    </font>
    <font>
      <i/>
      <sz val="8"/>
      <color rgb="FF000000"/>
      <name val="Arial"/>
      <family val="2"/>
    </font>
    <font>
      <sz val="8"/>
      <color rgb="FF000000"/>
      <name val="Aptos Narrow"/>
      <family val="2"/>
      <scheme val="minor"/>
    </font>
    <font>
      <sz val="11"/>
      <color theme="1"/>
      <name val="Aptos Narrow"/>
      <family val="2"/>
      <scheme val="minor"/>
    </font>
    <font>
      <u/>
      <sz val="8"/>
      <color rgb="FF0000FF"/>
      <name val="Arial"/>
      <family val="2"/>
    </font>
    <font>
      <sz val="9"/>
      <color rgb="FF000000"/>
      <name val="Arial"/>
      <family val="2"/>
    </font>
    <font>
      <u/>
      <sz val="9"/>
      <color rgb="FF0000FF"/>
      <name val="Arial"/>
      <family val="2"/>
    </font>
    <font>
      <sz val="8"/>
      <color rgb="FF8064A2"/>
      <name val="Arial"/>
      <family val="2"/>
    </font>
    <font>
      <u/>
      <sz val="8"/>
      <color theme="10"/>
      <name val="Arial"/>
      <family val="2"/>
    </font>
    <font>
      <sz val="9"/>
      <name val="Arial"/>
      <family val="2"/>
    </font>
    <font>
      <u/>
      <sz val="9"/>
      <color theme="10"/>
      <name val="Arial"/>
      <family val="2"/>
    </font>
    <font>
      <u/>
      <sz val="8"/>
      <color rgb="FF467886"/>
      <name val="Arial"/>
      <family val="2"/>
    </font>
    <font>
      <i/>
      <sz val="10"/>
      <color rgb="FF000000"/>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0"/>
        <bgColor indexed="9"/>
      </patternFill>
    </fill>
    <fill>
      <patternFill patternType="solid">
        <fgColor theme="0"/>
        <bgColor rgb="FF000000"/>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rgb="FF000000"/>
      </left>
      <right/>
      <top style="medium">
        <color indexed="64"/>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bottom style="thin">
        <color rgb="FF000000"/>
      </bottom>
      <diagonal/>
    </border>
  </borders>
  <cellStyleXfs count="5">
    <xf numFmtId="0" fontId="0" fillId="0" borderId="0"/>
    <xf numFmtId="0" fontId="12" fillId="0" borderId="0"/>
    <xf numFmtId="0" fontId="19" fillId="0" borderId="0" applyNumberFormat="0" applyFill="0" applyBorder="0" applyAlignment="0" applyProtection="0"/>
    <xf numFmtId="0" fontId="19" fillId="0" borderId="0" applyNumberFormat="0" applyFill="0" applyBorder="0" applyAlignment="0" applyProtection="0"/>
    <xf numFmtId="9" fontId="26" fillId="0" borderId="0" applyFont="0" applyFill="0" applyBorder="0" applyAlignment="0" applyProtection="0"/>
  </cellStyleXfs>
  <cellXfs count="406">
    <xf numFmtId="0" fontId="0" fillId="0" borderId="0" xfId="0"/>
    <xf numFmtId="0" fontId="1" fillId="0" borderId="0" xfId="0" applyFont="1"/>
    <xf numFmtId="0" fontId="3" fillId="0" borderId="0" xfId="0" applyFont="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xf>
    <xf numFmtId="0" fontId="2" fillId="0" borderId="1" xfId="0" applyFont="1" applyBorder="1" applyAlignment="1">
      <alignment horizontal="left" vertical="center" wrapText="1"/>
    </xf>
    <xf numFmtId="0" fontId="5" fillId="2" borderId="0" xfId="0" applyFont="1" applyFill="1"/>
    <xf numFmtId="0" fontId="1" fillId="0" borderId="0" xfId="0" applyFont="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0" borderId="1" xfId="0" applyFont="1" applyBorder="1" applyAlignment="1">
      <alignment horizontal="left" vertical="center" wrapText="1"/>
    </xf>
    <xf numFmtId="0" fontId="9" fillId="0" borderId="0" xfId="0" applyFont="1"/>
    <xf numFmtId="0" fontId="9" fillId="0" borderId="1" xfId="0" applyFont="1" applyBorder="1" applyAlignment="1">
      <alignment horizontal="left" vertical="center"/>
    </xf>
    <xf numFmtId="0" fontId="4" fillId="0" borderId="1" xfId="0" applyFont="1" applyBorder="1" applyAlignment="1">
      <alignment horizontal="center" vertical="center"/>
    </xf>
    <xf numFmtId="0" fontId="4" fillId="5" borderId="1" xfId="0" applyFont="1" applyFill="1" applyBorder="1" applyAlignment="1">
      <alignment horizontal="center" vertical="center"/>
    </xf>
    <xf numFmtId="0" fontId="8" fillId="2" borderId="1" xfId="0" applyFont="1" applyFill="1" applyBorder="1" applyAlignment="1">
      <alignment horizontal="center" vertical="center" wrapText="1"/>
    </xf>
    <xf numFmtId="3" fontId="9" fillId="0" borderId="1" xfId="0" applyNumberFormat="1" applyFont="1" applyBorder="1" applyAlignment="1">
      <alignment horizontal="center" vertical="center" wrapText="1"/>
    </xf>
    <xf numFmtId="0" fontId="0" fillId="0" borderId="0" xfId="0" applyAlignment="1">
      <alignment wrapText="1"/>
    </xf>
    <xf numFmtId="0" fontId="2" fillId="0" borderId="0" xfId="0" applyFont="1" applyAlignment="1">
      <alignment horizontal="center" vertical="center"/>
    </xf>
    <xf numFmtId="0" fontId="2" fillId="0" borderId="0" xfId="0" applyFont="1" applyAlignment="1">
      <alignment horizontal="center" vertical="center" wrapText="1"/>
    </xf>
    <xf numFmtId="0" fontId="11" fillId="3" borderId="5" xfId="0" applyFont="1" applyFill="1" applyBorder="1" applyAlignment="1">
      <alignment horizontal="center" vertical="center"/>
    </xf>
    <xf numFmtId="0" fontId="9" fillId="0" borderId="1" xfId="0" applyFont="1" applyBorder="1" applyAlignment="1">
      <alignment vertical="center" wrapText="1"/>
    </xf>
    <xf numFmtId="0" fontId="7" fillId="0" borderId="1" xfId="0" applyFont="1" applyBorder="1" applyAlignment="1">
      <alignment horizontal="center" vertical="center"/>
    </xf>
    <xf numFmtId="0" fontId="3" fillId="0" borderId="1" xfId="0" applyFont="1" applyBorder="1" applyAlignment="1">
      <alignment horizontal="left" vertical="top"/>
    </xf>
    <xf numFmtId="3" fontId="9" fillId="0" borderId="1" xfId="0" applyNumberFormat="1" applyFont="1" applyBorder="1" applyAlignment="1">
      <alignment horizontal="left" vertical="center" wrapText="1"/>
    </xf>
    <xf numFmtId="14" fontId="1" fillId="0" borderId="0" xfId="1" applyNumberFormat="1" applyFont="1" applyAlignment="1">
      <alignment horizontal="center" vertical="center" wrapText="1"/>
    </xf>
    <xf numFmtId="0" fontId="1" fillId="0" borderId="0" xfId="1" applyFont="1" applyAlignment="1">
      <alignment vertical="center" wrapText="1"/>
    </xf>
    <xf numFmtId="0" fontId="1" fillId="0" borderId="0" xfId="1" applyFont="1" applyAlignment="1">
      <alignment horizontal="center" vertical="center" wrapText="1"/>
    </xf>
    <xf numFmtId="0" fontId="5" fillId="0" borderId="0" xfId="1" applyFont="1" applyAlignment="1">
      <alignment horizontal="center" vertical="center" wrapText="1"/>
    </xf>
    <xf numFmtId="0" fontId="5" fillId="0" borderId="7" xfId="1" applyFont="1" applyBorder="1" applyAlignment="1">
      <alignment horizontal="center" vertical="center"/>
    </xf>
    <xf numFmtId="0" fontId="13" fillId="0" borderId="11" xfId="1" applyFont="1" applyBorder="1" applyAlignment="1">
      <alignment horizontal="center" vertical="center" wrapText="1"/>
    </xf>
    <xf numFmtId="0" fontId="12" fillId="0" borderId="11" xfId="1" applyBorder="1" applyAlignment="1">
      <alignment horizontal="center" vertical="center" wrapText="1"/>
    </xf>
    <xf numFmtId="0" fontId="5" fillId="0" borderId="11" xfId="1" applyFont="1" applyBorder="1" applyAlignment="1">
      <alignment horizontal="center" vertical="center"/>
    </xf>
    <xf numFmtId="0" fontId="5" fillId="0" borderId="23" xfId="1" applyFont="1" applyBorder="1" applyAlignment="1">
      <alignment horizontal="center" vertical="center"/>
    </xf>
    <xf numFmtId="0" fontId="13" fillId="0" borderId="2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8" xfId="1" applyFont="1" applyBorder="1" applyAlignment="1">
      <alignment horizontal="justify" vertical="center" wrapText="1"/>
    </xf>
    <xf numFmtId="3" fontId="15" fillId="0" borderId="8" xfId="1" applyNumberFormat="1" applyFont="1" applyBorder="1" applyAlignment="1">
      <alignment horizontal="center" vertical="center" wrapText="1"/>
    </xf>
    <xf numFmtId="0" fontId="6" fillId="0" borderId="24" xfId="1" applyFont="1" applyBorder="1" applyAlignment="1">
      <alignment horizontal="center" vertical="center" wrapText="1"/>
    </xf>
    <xf numFmtId="0" fontId="6" fillId="0" borderId="7"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5" xfId="1" applyFont="1" applyBorder="1" applyAlignment="1">
      <alignment horizontal="left" vertical="center" wrapText="1"/>
    </xf>
    <xf numFmtId="0" fontId="15" fillId="0" borderId="1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 xfId="1" applyFont="1" applyBorder="1" applyAlignment="1">
      <alignment horizontal="left" vertical="center" wrapText="1"/>
    </xf>
    <xf numFmtId="0" fontId="6" fillId="0" borderId="8" xfId="1" applyFont="1" applyBorder="1" applyAlignment="1">
      <alignment horizontal="left" vertical="center" wrapText="1"/>
    </xf>
    <xf numFmtId="0" fontId="15" fillId="0" borderId="8"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26" xfId="1" applyFont="1" applyBorder="1" applyAlignment="1">
      <alignment horizontal="center" vertical="center" wrapText="1"/>
    </xf>
    <xf numFmtId="0" fontId="6" fillId="0" borderId="3" xfId="1" applyFont="1" applyBorder="1" applyAlignment="1">
      <alignment horizontal="left" vertical="center" wrapText="1"/>
    </xf>
    <xf numFmtId="0" fontId="15" fillId="0" borderId="10" xfId="1" applyFont="1" applyBorder="1" applyAlignment="1">
      <alignment horizontal="center" vertical="center" wrapText="1"/>
    </xf>
    <xf numFmtId="0" fontId="6" fillId="0" borderId="6" xfId="1" applyFont="1" applyBorder="1" applyAlignment="1">
      <alignment horizontal="center" vertical="center" wrapText="1"/>
    </xf>
    <xf numFmtId="0" fontId="15" fillId="0" borderId="27" xfId="1" applyFont="1" applyBorder="1" applyAlignment="1">
      <alignment horizontal="center" vertical="center" wrapText="1"/>
    </xf>
    <xf numFmtId="0" fontId="15" fillId="0" borderId="11" xfId="1" applyFont="1" applyBorder="1" applyAlignment="1">
      <alignment horizontal="left" vertical="center" wrapText="1"/>
    </xf>
    <xf numFmtId="0" fontId="6" fillId="0" borderId="11" xfId="1" applyFont="1" applyBorder="1" applyAlignment="1">
      <alignment horizontal="center" vertical="center" wrapText="1"/>
    </xf>
    <xf numFmtId="0" fontId="15" fillId="0" borderId="25" xfId="1" applyFont="1" applyBorder="1" applyAlignment="1">
      <alignment horizontal="center" vertical="center" wrapText="1"/>
    </xf>
    <xf numFmtId="0" fontId="6" fillId="0" borderId="28" xfId="1" applyFont="1" applyBorder="1" applyAlignment="1">
      <alignment horizontal="center" vertical="center" wrapText="1"/>
    </xf>
    <xf numFmtId="0" fontId="6" fillId="0" borderId="2" xfId="1" applyFont="1" applyBorder="1" applyAlignment="1">
      <alignment horizontal="justify" vertical="center" wrapText="1"/>
    </xf>
    <xf numFmtId="0" fontId="15" fillId="0" borderId="2" xfId="1" applyFont="1" applyBorder="1" applyAlignment="1">
      <alignment horizontal="center" vertical="center" wrapText="1"/>
    </xf>
    <xf numFmtId="0" fontId="6" fillId="0" borderId="11" xfId="1" applyFont="1" applyBorder="1" applyAlignment="1">
      <alignment vertical="top" wrapText="1"/>
    </xf>
    <xf numFmtId="0" fontId="6" fillId="4" borderId="11" xfId="1" applyFont="1" applyFill="1" applyBorder="1" applyAlignment="1">
      <alignment vertical="top" wrapText="1"/>
    </xf>
    <xf numFmtId="0" fontId="15" fillId="4" borderId="8"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15" fillId="0" borderId="11" xfId="1" applyFont="1" applyBorder="1" applyAlignment="1">
      <alignment horizontal="justify" vertical="center" wrapText="1"/>
    </xf>
    <xf numFmtId="0" fontId="5" fillId="0" borderId="11" xfId="1" applyFont="1" applyBorder="1" applyAlignment="1">
      <alignment horizontal="center" vertical="center" wrapText="1"/>
    </xf>
    <xf numFmtId="0" fontId="6" fillId="0" borderId="11" xfId="1" applyFont="1" applyBorder="1" applyAlignment="1">
      <alignment wrapText="1"/>
    </xf>
    <xf numFmtId="0" fontId="6" fillId="0" borderId="11" xfId="1" applyFont="1" applyBorder="1" applyAlignment="1">
      <alignment horizontal="justify" vertical="center" wrapText="1"/>
    </xf>
    <xf numFmtId="0" fontId="6" fillId="0" borderId="26" xfId="1" applyFont="1" applyBorder="1" applyAlignment="1">
      <alignment horizontal="center" vertical="center" wrapText="1"/>
    </xf>
    <xf numFmtId="0" fontId="19" fillId="0" borderId="26" xfId="2" applyBorder="1" applyAlignment="1">
      <alignment horizontal="justify" vertical="center" wrapText="1"/>
    </xf>
    <xf numFmtId="0" fontId="6" fillId="0" borderId="11" xfId="1" applyFont="1" applyBorder="1" applyAlignment="1">
      <alignment horizontal="left" vertical="center" wrapText="1"/>
    </xf>
    <xf numFmtId="0" fontId="6" fillId="0" borderId="11" xfId="1" applyFont="1" applyBorder="1" applyAlignment="1">
      <alignment vertical="center" wrapText="1"/>
    </xf>
    <xf numFmtId="0" fontId="6" fillId="0" borderId="26" xfId="1" applyFont="1" applyBorder="1" applyAlignment="1">
      <alignment horizontal="justify" vertical="top" wrapText="1"/>
    </xf>
    <xf numFmtId="0" fontId="6" fillId="0" borderId="9" xfId="1" applyFont="1" applyBorder="1" applyAlignment="1">
      <alignment horizontal="center" vertical="center" wrapText="1"/>
    </xf>
    <xf numFmtId="0" fontId="15" fillId="0" borderId="14" xfId="1" applyFont="1" applyBorder="1" applyAlignment="1">
      <alignment horizontal="center" vertical="center" wrapText="1"/>
    </xf>
    <xf numFmtId="0" fontId="6" fillId="0" borderId="29" xfId="1" applyFont="1" applyBorder="1" applyAlignment="1">
      <alignment horizontal="center" vertical="center" wrapText="1"/>
    </xf>
    <xf numFmtId="0" fontId="15" fillId="0" borderId="4" xfId="1" applyFont="1" applyBorder="1" applyAlignment="1">
      <alignment horizontal="justify" vertical="center" wrapText="1"/>
    </xf>
    <xf numFmtId="164" fontId="15" fillId="0" borderId="4" xfId="1" applyNumberFormat="1" applyFont="1" applyBorder="1" applyAlignment="1">
      <alignment horizontal="center" vertical="center" wrapText="1"/>
    </xf>
    <xf numFmtId="164" fontId="6" fillId="0" borderId="4" xfId="1" applyNumberFormat="1" applyFont="1" applyBorder="1" applyAlignment="1">
      <alignment horizontal="center" vertical="center" wrapText="1"/>
    </xf>
    <xf numFmtId="0" fontId="6" fillId="0" borderId="4" xfId="1" applyFont="1" applyBorder="1" applyAlignment="1">
      <alignment wrapText="1"/>
    </xf>
    <xf numFmtId="164" fontId="15" fillId="0" borderId="25" xfId="1" applyNumberFormat="1" applyFont="1" applyBorder="1" applyAlignment="1">
      <alignment horizontal="center" vertical="center" wrapText="1"/>
    </xf>
    <xf numFmtId="164" fontId="6" fillId="0" borderId="26" xfId="1" applyNumberFormat="1" applyFont="1" applyBorder="1" applyAlignment="1">
      <alignment horizontal="center" vertical="center" wrapText="1"/>
    </xf>
    <xf numFmtId="0" fontId="6" fillId="0" borderId="25" xfId="1" applyFont="1" applyBorder="1" applyAlignment="1">
      <alignment horizontal="justify" vertical="center" wrapText="1"/>
    </xf>
    <xf numFmtId="164" fontId="15" fillId="0" borderId="26" xfId="1" applyNumberFormat="1" applyFont="1" applyBorder="1" applyAlignment="1">
      <alignment horizontal="center" vertical="center" wrapText="1"/>
    </xf>
    <xf numFmtId="164" fontId="6" fillId="0" borderId="26" xfId="1" applyNumberFormat="1" applyFont="1" applyBorder="1" applyAlignment="1">
      <alignment horizontal="justify" vertical="center" wrapText="1"/>
    </xf>
    <xf numFmtId="164" fontId="6" fillId="0" borderId="26" xfId="1" applyNumberFormat="1" applyFont="1" applyBorder="1" applyAlignment="1">
      <alignment horizontal="justify" vertical="top" wrapText="1"/>
    </xf>
    <xf numFmtId="164" fontId="6" fillId="0" borderId="24" xfId="1" applyNumberFormat="1" applyFont="1" applyBorder="1" applyAlignment="1">
      <alignment horizontal="center" vertical="center" wrapText="1"/>
    </xf>
    <xf numFmtId="164" fontId="6" fillId="0" borderId="9" xfId="1" applyNumberFormat="1" applyFont="1" applyBorder="1" applyAlignment="1">
      <alignment horizontal="center" vertical="center" wrapText="1"/>
    </xf>
    <xf numFmtId="2" fontId="15" fillId="0" borderId="14" xfId="1" applyNumberFormat="1" applyFont="1" applyBorder="1" applyAlignment="1">
      <alignment horizontal="center" vertical="center" wrapText="1"/>
    </xf>
    <xf numFmtId="164" fontId="6" fillId="0" borderId="29" xfId="1" applyNumberFormat="1" applyFont="1" applyBorder="1" applyAlignment="1">
      <alignment horizontal="center" vertical="center" wrapText="1"/>
    </xf>
    <xf numFmtId="0" fontId="5" fillId="0" borderId="7" xfId="1" applyFont="1" applyBorder="1" applyAlignment="1">
      <alignment horizontal="center" vertical="center" wrapText="1"/>
    </xf>
    <xf numFmtId="0" fontId="15" fillId="0" borderId="1" xfId="1" applyFont="1" applyBorder="1" applyAlignment="1">
      <alignment horizontal="justify" vertical="center" wrapText="1"/>
    </xf>
    <xf numFmtId="164" fontId="15" fillId="0" borderId="1" xfId="1" applyNumberFormat="1" applyFont="1" applyBorder="1" applyAlignment="1">
      <alignment horizontal="center" vertical="center" wrapText="1"/>
    </xf>
    <xf numFmtId="164" fontId="6" fillId="0" borderId="1" xfId="1" applyNumberFormat="1" applyFont="1" applyBorder="1" applyAlignment="1">
      <alignment horizontal="center" vertical="center" wrapText="1"/>
    </xf>
    <xf numFmtId="0" fontId="6" fillId="0" borderId="26" xfId="1" applyFont="1" applyBorder="1" applyAlignment="1">
      <alignment wrapText="1"/>
    </xf>
    <xf numFmtId="0" fontId="17" fillId="0" borderId="11" xfId="1" applyFont="1" applyBorder="1" applyAlignment="1">
      <alignment vertical="top" wrapText="1"/>
    </xf>
    <xf numFmtId="164" fontId="6" fillId="0" borderId="25" xfId="1" applyNumberFormat="1" applyFont="1" applyBorder="1" applyAlignment="1">
      <alignment horizontal="center" vertical="center" wrapText="1"/>
    </xf>
    <xf numFmtId="164" fontId="18" fillId="0" borderId="26" xfId="1" applyNumberFormat="1" applyFont="1" applyBorder="1" applyAlignment="1">
      <alignment horizontal="center" vertical="center" wrapText="1"/>
    </xf>
    <xf numFmtId="165" fontId="6" fillId="0" borderId="26" xfId="1" applyNumberFormat="1" applyFont="1" applyBorder="1" applyAlignment="1">
      <alignment horizontal="center" vertical="center" wrapText="1"/>
    </xf>
    <xf numFmtId="165" fontId="6" fillId="0" borderId="29" xfId="1" applyNumberFormat="1" applyFont="1" applyBorder="1" applyAlignment="1">
      <alignment horizontal="center" vertical="center" wrapText="1"/>
    </xf>
    <xf numFmtId="0" fontId="19" fillId="0" borderId="1" xfId="3" applyBorder="1" applyAlignment="1">
      <alignment horizontal="left" vertical="center" wrapText="1"/>
    </xf>
    <xf numFmtId="0" fontId="6" fillId="0" borderId="1" xfId="1" applyFont="1" applyBorder="1" applyAlignment="1">
      <alignment horizontal="center" vertical="center" wrapText="1"/>
    </xf>
    <xf numFmtId="0" fontId="19" fillId="0" borderId="26" xfId="3" applyBorder="1" applyAlignment="1">
      <alignment horizontal="left" vertical="center" wrapText="1"/>
    </xf>
    <xf numFmtId="0" fontId="19" fillId="0" borderId="1" xfId="3" applyBorder="1" applyAlignment="1">
      <alignment horizontal="justify" vertical="center" wrapText="1"/>
    </xf>
    <xf numFmtId="0" fontId="15" fillId="0" borderId="1" xfId="1" applyFont="1" applyBorder="1" applyAlignment="1">
      <alignment horizontal="left" vertical="center" wrapText="1"/>
    </xf>
    <xf numFmtId="164" fontId="15" fillId="0" borderId="11" xfId="1" applyNumberFormat="1" applyFont="1" applyBorder="1" applyAlignment="1">
      <alignment horizontal="center" vertical="center" wrapText="1"/>
    </xf>
    <xf numFmtId="0" fontId="6" fillId="0" borderId="30" xfId="1" applyFont="1" applyBorder="1" applyAlignment="1">
      <alignment horizontal="center" vertical="center" wrapText="1"/>
    </xf>
    <xf numFmtId="0" fontId="6" fillId="0" borderId="31" xfId="1" applyFont="1" applyBorder="1" applyAlignment="1">
      <alignment horizontal="justify" vertical="center" wrapText="1"/>
    </xf>
    <xf numFmtId="0" fontId="15" fillId="0" borderId="31" xfId="1" applyFont="1" applyBorder="1" applyAlignment="1">
      <alignment horizontal="center" vertical="center" wrapText="1"/>
    </xf>
    <xf numFmtId="0" fontId="6" fillId="0" borderId="32" xfId="1" applyFont="1" applyBorder="1" applyAlignment="1">
      <alignment horizontal="center" vertical="center" wrapText="1"/>
    </xf>
    <xf numFmtId="0" fontId="6" fillId="0" borderId="33" xfId="1" applyFont="1" applyBorder="1" applyAlignment="1">
      <alignment horizontal="center" vertical="center" wrapText="1"/>
    </xf>
    <xf numFmtId="0" fontId="15" fillId="0" borderId="33" xfId="1" applyFont="1" applyBorder="1" applyAlignment="1">
      <alignment horizontal="center" vertical="center" wrapText="1"/>
    </xf>
    <xf numFmtId="0" fontId="19" fillId="0" borderId="34" xfId="3" applyBorder="1" applyAlignment="1">
      <alignment horizontal="left" vertical="center" wrapText="1"/>
    </xf>
    <xf numFmtId="0" fontId="15" fillId="0" borderId="34" xfId="1" applyFont="1" applyBorder="1" applyAlignment="1">
      <alignment horizontal="center" vertical="center" wrapText="1"/>
    </xf>
    <xf numFmtId="0" fontId="6" fillId="0" borderId="34" xfId="1" applyFont="1" applyBorder="1" applyAlignment="1">
      <alignment horizontal="center" vertical="center" wrapText="1"/>
    </xf>
    <xf numFmtId="0" fontId="15" fillId="0" borderId="35" xfId="1" applyFont="1" applyBorder="1" applyAlignment="1">
      <alignment horizontal="center" vertical="center" wrapText="1"/>
    </xf>
    <xf numFmtId="0" fontId="6" fillId="0" borderId="35" xfId="1" applyFont="1" applyBorder="1" applyAlignment="1">
      <alignment horizontal="center" vertical="center" wrapText="1"/>
    </xf>
    <xf numFmtId="0" fontId="19" fillId="0" borderId="35" xfId="3" applyBorder="1" applyAlignment="1">
      <alignment horizontal="left" vertical="center" wrapText="1"/>
    </xf>
    <xf numFmtId="0" fontId="15" fillId="0" borderId="34" xfId="1" applyFont="1" applyBorder="1" applyAlignment="1">
      <alignment horizontal="left" vertical="center" wrapText="1"/>
    </xf>
    <xf numFmtId="0" fontId="15" fillId="0" borderId="36" xfId="1" applyFont="1" applyBorder="1" applyAlignment="1">
      <alignment horizontal="center" vertical="center" wrapText="1"/>
    </xf>
    <xf numFmtId="164" fontId="15" fillId="0" borderId="30" xfId="1" applyNumberFormat="1" applyFont="1" applyBorder="1" applyAlignment="1">
      <alignment horizontal="center" vertical="center" wrapText="1"/>
    </xf>
    <xf numFmtId="164" fontId="6" fillId="0" borderId="37" xfId="1" applyNumberFormat="1" applyFont="1" applyBorder="1" applyAlignment="1">
      <alignment horizontal="center" vertical="center" wrapText="1"/>
    </xf>
    <xf numFmtId="2" fontId="1" fillId="0" borderId="0" xfId="1" applyNumberFormat="1" applyFont="1" applyAlignment="1">
      <alignment vertical="center" wrapText="1"/>
    </xf>
    <xf numFmtId="164" fontId="5" fillId="0" borderId="36" xfId="1" applyNumberFormat="1" applyFont="1" applyBorder="1" applyAlignment="1">
      <alignment horizontal="center" vertical="center" wrapText="1"/>
    </xf>
    <xf numFmtId="164" fontId="1" fillId="0" borderId="36" xfId="1" applyNumberFormat="1" applyFont="1" applyBorder="1" applyAlignment="1">
      <alignment horizontal="center" vertical="center" wrapText="1"/>
    </xf>
    <xf numFmtId="0" fontId="15" fillId="0" borderId="1" xfId="1" applyFont="1" applyBorder="1" applyAlignment="1">
      <alignment horizontal="center" vertical="center" wrapText="1"/>
    </xf>
    <xf numFmtId="3" fontId="8" fillId="0" borderId="1" xfId="0" applyNumberFormat="1" applyFont="1" applyBorder="1" applyAlignment="1">
      <alignment horizontal="left" vertical="center" wrapText="1"/>
    </xf>
    <xf numFmtId="0" fontId="13" fillId="6" borderId="1" xfId="0" applyFont="1" applyFill="1" applyBorder="1" applyAlignment="1">
      <alignment horizontal="center" vertical="center"/>
    </xf>
    <xf numFmtId="0" fontId="12" fillId="0" borderId="0" xfId="0" applyFont="1" applyAlignment="1">
      <alignment vertical="center" wrapText="1"/>
    </xf>
    <xf numFmtId="0" fontId="1" fillId="8" borderId="43" xfId="0" applyFont="1" applyFill="1" applyBorder="1" applyAlignment="1">
      <alignment horizontal="center" vertical="center" wrapText="1"/>
    </xf>
    <xf numFmtId="0" fontId="5" fillId="8" borderId="43" xfId="0" applyFont="1" applyFill="1" applyBorder="1" applyAlignment="1">
      <alignment horizontal="center" vertical="center" wrapText="1"/>
    </xf>
    <xf numFmtId="14" fontId="1" fillId="8" borderId="0" xfId="0" applyNumberFormat="1" applyFont="1" applyFill="1" applyAlignment="1">
      <alignment horizontal="center" vertical="center" wrapText="1"/>
    </xf>
    <xf numFmtId="0" fontId="1" fillId="5" borderId="0" xfId="0" applyFont="1" applyFill="1" applyAlignment="1">
      <alignment vertical="center" wrapText="1"/>
    </xf>
    <xf numFmtId="0" fontId="1" fillId="0" borderId="0" xfId="0" applyFont="1" applyAlignment="1">
      <alignment vertical="center" wrapText="1"/>
    </xf>
    <xf numFmtId="0" fontId="1" fillId="8" borderId="0" xfId="0" applyFont="1" applyFill="1" applyAlignment="1">
      <alignment vertical="center" wrapText="1"/>
    </xf>
    <xf numFmtId="0" fontId="14" fillId="8" borderId="1" xfId="0" applyFont="1" applyFill="1" applyBorder="1" applyAlignment="1">
      <alignment horizontal="center" vertical="center" wrapText="1"/>
    </xf>
    <xf numFmtId="0" fontId="1" fillId="8" borderId="0" xfId="0" applyFont="1" applyFill="1" applyAlignment="1">
      <alignment horizontal="center" vertical="center" wrapText="1"/>
    </xf>
    <xf numFmtId="0" fontId="5" fillId="8" borderId="0" xfId="0" applyFont="1" applyFill="1" applyAlignment="1">
      <alignment horizontal="center" vertical="center" wrapText="1"/>
    </xf>
    <xf numFmtId="0" fontId="1" fillId="8" borderId="0" xfId="0" applyFont="1" applyFill="1" applyAlignment="1">
      <alignment vertical="center"/>
    </xf>
    <xf numFmtId="0" fontId="14" fillId="8" borderId="0" xfId="0" applyFont="1" applyFill="1" applyAlignment="1">
      <alignment horizontal="center" vertical="center" wrapText="1"/>
    </xf>
    <xf numFmtId="0" fontId="1" fillId="8" borderId="9" xfId="0" applyFont="1" applyFill="1" applyBorder="1" applyAlignment="1">
      <alignment horizontal="center" vertical="center" wrapText="1"/>
    </xf>
    <xf numFmtId="0" fontId="5" fillId="8" borderId="9" xfId="0" applyFont="1" applyFill="1" applyBorder="1" applyAlignment="1">
      <alignment horizontal="center" vertical="center" wrapText="1"/>
    </xf>
    <xf numFmtId="14" fontId="1" fillId="8" borderId="9" xfId="0" applyNumberFormat="1" applyFont="1" applyFill="1" applyBorder="1" applyAlignment="1">
      <alignment horizontal="center" vertical="center" wrapText="1"/>
    </xf>
    <xf numFmtId="0" fontId="17" fillId="0" borderId="45" xfId="0" applyFont="1" applyBorder="1" applyAlignment="1">
      <alignment horizontal="left" vertical="center" wrapText="1"/>
    </xf>
    <xf numFmtId="0" fontId="17" fillId="0" borderId="8" xfId="0" applyFont="1" applyBorder="1" applyAlignment="1">
      <alignment horizontal="left" vertical="center" wrapText="1"/>
    </xf>
    <xf numFmtId="0" fontId="17" fillId="0" borderId="1" xfId="0" applyFont="1" applyBorder="1" applyAlignment="1">
      <alignment horizontal="left" vertical="center" wrapText="1"/>
    </xf>
    <xf numFmtId="0" fontId="17" fillId="0" borderId="3" xfId="0" applyFont="1" applyBorder="1" applyAlignment="1">
      <alignment horizontal="left" vertical="center" wrapText="1"/>
    </xf>
    <xf numFmtId="0" fontId="17" fillId="0" borderId="11" xfId="0" applyFont="1" applyBorder="1" applyAlignment="1">
      <alignment horizontal="left" vertical="center" wrapText="1"/>
    </xf>
    <xf numFmtId="0" fontId="22" fillId="0" borderId="11" xfId="0" applyFont="1" applyBorder="1" applyAlignment="1">
      <alignment horizontal="left" vertical="center" wrapText="1"/>
    </xf>
    <xf numFmtId="0" fontId="17" fillId="0" borderId="23" xfId="0" applyFont="1" applyBorder="1" applyAlignment="1">
      <alignment horizontal="left" vertical="center" wrapText="1"/>
    </xf>
    <xf numFmtId="49" fontId="17" fillId="0" borderId="11" xfId="0" applyNumberFormat="1" applyFont="1" applyBorder="1" applyAlignment="1">
      <alignment horizontal="left" vertical="center" wrapText="1"/>
    </xf>
    <xf numFmtId="0" fontId="17" fillId="0" borderId="25" xfId="0" applyFont="1" applyBorder="1" applyAlignment="1">
      <alignment horizontal="left" vertical="center" wrapText="1"/>
    </xf>
    <xf numFmtId="0" fontId="17" fillId="0" borderId="9" xfId="0" applyFont="1" applyBorder="1" applyAlignment="1">
      <alignment horizontal="left" vertical="center" wrapText="1"/>
    </xf>
    <xf numFmtId="0" fontId="17" fillId="0" borderId="0" xfId="0" applyFont="1" applyAlignment="1">
      <alignment horizontal="left" vertical="center" wrapText="1"/>
    </xf>
    <xf numFmtId="0" fontId="9" fillId="0" borderId="11" xfId="0" applyFont="1" applyBorder="1" applyAlignment="1">
      <alignment horizontal="left" vertical="center" wrapText="1"/>
    </xf>
    <xf numFmtId="14" fontId="17" fillId="0" borderId="8" xfId="0" applyNumberFormat="1" applyFont="1" applyBorder="1" applyAlignment="1">
      <alignment vertical="center" wrapText="1"/>
    </xf>
    <xf numFmtId="14" fontId="17" fillId="0" borderId="4" xfId="0" applyNumberFormat="1" applyFont="1" applyBorder="1" applyAlignment="1">
      <alignment vertical="center" wrapText="1"/>
    </xf>
    <xf numFmtId="14" fontId="17" fillId="0" borderId="1" xfId="0" applyNumberFormat="1" applyFont="1" applyBorder="1" applyAlignment="1">
      <alignment vertical="center" wrapText="1"/>
    </xf>
    <xf numFmtId="14" fontId="17" fillId="0" borderId="3" xfId="0" applyNumberFormat="1" applyFont="1" applyBorder="1" applyAlignment="1">
      <alignment vertical="center" wrapText="1"/>
    </xf>
    <xf numFmtId="14" fontId="17" fillId="0" borderId="11" xfId="0" applyNumberFormat="1" applyFont="1" applyBorder="1" applyAlignment="1">
      <alignment vertical="center" wrapText="1"/>
    </xf>
    <xf numFmtId="14" fontId="17" fillId="0" borderId="11" xfId="0" applyNumberFormat="1" applyFont="1" applyBorder="1" applyAlignment="1">
      <alignment horizontal="right" vertical="center" wrapText="1"/>
    </xf>
    <xf numFmtId="14" fontId="17" fillId="0" borderId="4" xfId="0" applyNumberFormat="1" applyFont="1" applyBorder="1" applyAlignment="1">
      <alignment horizontal="right" vertical="center" wrapText="1"/>
    </xf>
    <xf numFmtId="14" fontId="17" fillId="0" borderId="41" xfId="0" applyNumberFormat="1" applyFont="1" applyBorder="1" applyAlignment="1">
      <alignment vertical="center" wrapText="1"/>
    </xf>
    <xf numFmtId="14" fontId="17" fillId="0" borderId="2" xfId="0" applyNumberFormat="1" applyFont="1" applyBorder="1" applyAlignment="1">
      <alignment vertical="center" wrapText="1"/>
    </xf>
    <xf numFmtId="14" fontId="17" fillId="0" borderId="1" xfId="0" applyNumberFormat="1" applyFont="1" applyBorder="1" applyAlignment="1">
      <alignment horizontal="right" vertical="center" wrapText="1"/>
    </xf>
    <xf numFmtId="14" fontId="17" fillId="0" borderId="1" xfId="0" applyNumberFormat="1" applyFont="1" applyBorder="1" applyAlignment="1">
      <alignment vertical="center"/>
    </xf>
    <xf numFmtId="14" fontId="17" fillId="0" borderId="6" xfId="0" applyNumberFormat="1" applyFont="1" applyBorder="1" applyAlignment="1">
      <alignment vertical="center" wrapText="1"/>
    </xf>
    <xf numFmtId="14" fontId="9" fillId="0" borderId="11" xfId="0" applyNumberFormat="1" applyFont="1" applyBorder="1" applyAlignment="1">
      <alignment vertical="center" wrapText="1"/>
    </xf>
    <xf numFmtId="14" fontId="9" fillId="0" borderId="46" xfId="0" applyNumberFormat="1" applyFont="1" applyBorder="1" applyAlignment="1">
      <alignment vertical="center" wrapText="1"/>
    </xf>
    <xf numFmtId="0" fontId="9" fillId="5" borderId="2" xfId="0" applyFont="1" applyFill="1" applyBorder="1" applyAlignment="1">
      <alignment horizontal="left" vertical="center" wrapText="1"/>
    </xf>
    <xf numFmtId="3" fontId="8"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3" fillId="2" borderId="1" xfId="0" applyFont="1" applyFill="1" applyBorder="1" applyAlignment="1">
      <alignment horizontal="left" vertical="top"/>
    </xf>
    <xf numFmtId="0" fontId="9" fillId="0" borderId="2" xfId="0" applyFont="1" applyBorder="1" applyAlignment="1">
      <alignment horizontal="left" vertical="center" wrapText="1"/>
    </xf>
    <xf numFmtId="3" fontId="9" fillId="5" borderId="1" xfId="0" applyNumberFormat="1" applyFont="1" applyFill="1" applyBorder="1" applyAlignment="1">
      <alignment horizontal="left" vertical="center" wrapText="1"/>
    </xf>
    <xf numFmtId="3" fontId="23"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3" fontId="9" fillId="2" borderId="1" xfId="0" applyNumberFormat="1" applyFont="1" applyFill="1" applyBorder="1" applyAlignment="1">
      <alignment horizontal="left" vertical="center" wrapText="1"/>
    </xf>
    <xf numFmtId="164" fontId="5" fillId="3"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1" xfId="0" applyFont="1" applyBorder="1" applyAlignment="1">
      <alignment vertical="center" wrapText="1"/>
    </xf>
    <xf numFmtId="14" fontId="9" fillId="0" borderId="11" xfId="0" applyNumberFormat="1" applyFont="1" applyBorder="1" applyAlignment="1">
      <alignment horizontal="center" vertical="center" wrapText="1"/>
    </xf>
    <xf numFmtId="0" fontId="22" fillId="0" borderId="46" xfId="0" applyFont="1" applyBorder="1" applyAlignment="1">
      <alignment horizontal="justify" vertical="center"/>
    </xf>
    <xf numFmtId="0" fontId="22" fillId="0" borderId="11" xfId="0" applyFont="1" applyBorder="1" applyAlignment="1">
      <alignment vertical="center" wrapText="1"/>
    </xf>
    <xf numFmtId="0" fontId="9" fillId="0" borderId="47"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22" fillId="0" borderId="45" xfId="0" applyFont="1" applyBorder="1" applyAlignment="1">
      <alignment vertical="center" wrapText="1"/>
    </xf>
    <xf numFmtId="0" fontId="22" fillId="0" borderId="0" xfId="0" applyFont="1" applyAlignment="1">
      <alignment wrapText="1"/>
    </xf>
    <xf numFmtId="0" fontId="9" fillId="0" borderId="11" xfId="0" applyFont="1" applyBorder="1" applyAlignment="1" applyProtection="1">
      <alignment horizontal="left" vertical="center" wrapText="1"/>
      <protection locked="0"/>
    </xf>
    <xf numFmtId="0" fontId="22" fillId="0" borderId="1" xfId="0" applyFont="1" applyBorder="1" applyAlignment="1">
      <alignment vertical="center" wrapText="1"/>
    </xf>
    <xf numFmtId="0" fontId="22" fillId="0" borderId="46" xfId="0" applyFont="1" applyBorder="1" applyAlignment="1">
      <alignment horizontal="left" vertical="center" wrapText="1"/>
    </xf>
    <xf numFmtId="0" fontId="25" fillId="0" borderId="11" xfId="0" applyFont="1" applyBorder="1" applyAlignment="1">
      <alignment wrapText="1"/>
    </xf>
    <xf numFmtId="0" fontId="9" fillId="0" borderId="11" xfId="0" applyFont="1" applyBorder="1" applyAlignment="1" applyProtection="1">
      <alignment vertical="top" wrapText="1"/>
      <protection locked="0"/>
    </xf>
    <xf numFmtId="0" fontId="9" fillId="0" borderId="11" xfId="0" applyFont="1" applyBorder="1" applyAlignment="1" applyProtection="1">
      <alignment vertical="center"/>
      <protection locked="0"/>
    </xf>
    <xf numFmtId="0" fontId="22" fillId="0" borderId="48" xfId="0" applyFont="1" applyBorder="1" applyAlignment="1">
      <alignment horizontal="justify" vertical="center"/>
    </xf>
    <xf numFmtId="0" fontId="17" fillId="0" borderId="25" xfId="0" applyFont="1" applyBorder="1" applyAlignment="1">
      <alignment wrapText="1"/>
    </xf>
    <xf numFmtId="0" fontId="17" fillId="0" borderId="5" xfId="0" applyFont="1" applyBorder="1" applyAlignment="1">
      <alignment vertical="center" wrapText="1"/>
    </xf>
    <xf numFmtId="0" fontId="22" fillId="0" borderId="11" xfId="0" applyFont="1" applyBorder="1" applyAlignment="1">
      <alignment horizontal="justify" vertical="center" wrapText="1"/>
    </xf>
    <xf numFmtId="0" fontId="22" fillId="0" borderId="23" xfId="0" applyFont="1" applyBorder="1" applyAlignment="1">
      <alignment horizontal="left" vertical="center" wrapText="1"/>
    </xf>
    <xf numFmtId="0" fontId="9" fillId="0" borderId="25" xfId="0" applyFont="1" applyBorder="1" applyAlignment="1" applyProtection="1">
      <alignment vertical="center" wrapText="1"/>
      <protection locked="0"/>
    </xf>
    <xf numFmtId="0" fontId="22" fillId="0" borderId="26" xfId="0" applyFont="1" applyBorder="1" applyAlignment="1">
      <alignment horizontal="justify" vertical="center"/>
    </xf>
    <xf numFmtId="0" fontId="22" fillId="0" borderId="49" xfId="0" applyFont="1" applyBorder="1" applyAlignment="1">
      <alignment horizontal="left" vertical="center" wrapText="1"/>
    </xf>
    <xf numFmtId="0" fontId="17" fillId="0" borderId="25" xfId="0" applyFont="1" applyBorder="1" applyAlignment="1">
      <alignment vertical="center" wrapText="1"/>
    </xf>
    <xf numFmtId="0" fontId="22" fillId="0" borderId="46" xfId="0" applyFont="1" applyBorder="1" applyAlignment="1">
      <alignment vertical="center" wrapText="1"/>
    </xf>
    <xf numFmtId="0" fontId="22" fillId="0" borderId="11" xfId="0" applyFont="1" applyBorder="1" applyAlignment="1">
      <alignment vertical="center"/>
    </xf>
    <xf numFmtId="0" fontId="22" fillId="0" borderId="25" xfId="0" applyFont="1" applyBorder="1" applyAlignment="1">
      <alignment horizontal="justify" vertical="center" wrapText="1"/>
    </xf>
    <xf numFmtId="0" fontId="22" fillId="0" borderId="25" xfId="0" applyFont="1" applyBorder="1" applyAlignment="1">
      <alignment horizontal="justify" vertical="center"/>
    </xf>
    <xf numFmtId="0" fontId="17" fillId="0" borderId="1" xfId="0" applyFont="1" applyBorder="1" applyAlignment="1">
      <alignment vertical="top" wrapText="1"/>
    </xf>
    <xf numFmtId="0" fontId="9" fillId="0" borderId="11" xfId="0" applyFont="1" applyBorder="1" applyAlignment="1">
      <alignment vertical="center" wrapText="1"/>
    </xf>
    <xf numFmtId="0" fontId="17" fillId="0" borderId="23" xfId="0" applyFont="1" applyBorder="1" applyAlignment="1">
      <alignment vertical="center" wrapText="1"/>
    </xf>
    <xf numFmtId="0" fontId="9" fillId="0" borderId="23" xfId="0" applyFont="1" applyBorder="1" applyAlignment="1">
      <alignment vertical="center" wrapText="1"/>
    </xf>
    <xf numFmtId="0" fontId="17" fillId="5" borderId="45" xfId="0" applyFont="1" applyFill="1" applyBorder="1" applyAlignment="1">
      <alignment horizontal="left" vertical="center" wrapText="1"/>
    </xf>
    <xf numFmtId="14" fontId="17" fillId="5" borderId="11" xfId="0" applyNumberFormat="1" applyFont="1" applyFill="1" applyBorder="1" applyAlignment="1">
      <alignment horizontal="center" vertical="center"/>
    </xf>
    <xf numFmtId="3" fontId="17" fillId="5" borderId="1" xfId="0" applyNumberFormat="1" applyFont="1" applyFill="1" applyBorder="1" applyAlignment="1">
      <alignment horizontal="left" vertical="center" wrapText="1"/>
    </xf>
    <xf numFmtId="10" fontId="9" fillId="5" borderId="1" xfId="0" applyNumberFormat="1" applyFont="1" applyFill="1" applyBorder="1" applyAlignment="1">
      <alignment horizontal="center" vertical="center" wrapText="1"/>
    </xf>
    <xf numFmtId="3" fontId="8" fillId="5" borderId="1" xfId="0" applyNumberFormat="1" applyFont="1" applyFill="1" applyBorder="1" applyAlignment="1">
      <alignment horizontal="left" vertical="center" wrapText="1"/>
    </xf>
    <xf numFmtId="3" fontId="28" fillId="5" borderId="1" xfId="0" applyNumberFormat="1" applyFont="1" applyFill="1" applyBorder="1" applyAlignment="1">
      <alignment horizontal="left" vertical="center" wrapText="1"/>
    </xf>
    <xf numFmtId="10" fontId="2" fillId="5" borderId="1" xfId="0" applyNumberFormat="1" applyFont="1" applyFill="1" applyBorder="1" applyAlignment="1">
      <alignment horizontal="center" vertical="center" wrapText="1"/>
    </xf>
    <xf numFmtId="3" fontId="4" fillId="5" borderId="1" xfId="0" applyNumberFormat="1" applyFont="1" applyFill="1" applyBorder="1" applyAlignment="1">
      <alignment horizontal="left" vertical="center" wrapText="1"/>
    </xf>
    <xf numFmtId="3" fontId="9" fillId="5" borderId="1" xfId="0" applyNumberFormat="1" applyFont="1" applyFill="1" applyBorder="1" applyAlignment="1">
      <alignment horizontal="center" vertical="center" wrapText="1"/>
    </xf>
    <xf numFmtId="9" fontId="5" fillId="5" borderId="1" xfId="0" applyNumberFormat="1" applyFont="1" applyFill="1" applyBorder="1" applyAlignment="1">
      <alignment horizontal="center" vertical="center"/>
    </xf>
    <xf numFmtId="10" fontId="5" fillId="5" borderId="1" xfId="0" applyNumberFormat="1" applyFont="1" applyFill="1" applyBorder="1" applyAlignment="1">
      <alignment horizontal="center" vertical="center"/>
    </xf>
    <xf numFmtId="0" fontId="1" fillId="5" borderId="0" xfId="0" applyFont="1" applyFill="1" applyAlignment="1">
      <alignment horizontal="left" vertical="center"/>
    </xf>
    <xf numFmtId="0" fontId="2" fillId="5" borderId="1" xfId="0" applyFont="1" applyFill="1" applyBorder="1" applyAlignment="1">
      <alignment horizontal="left" vertical="center" wrapText="1"/>
    </xf>
    <xf numFmtId="0" fontId="17" fillId="5" borderId="53"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10" fontId="9" fillId="5" borderId="2" xfId="0" applyNumberFormat="1" applyFont="1" applyFill="1" applyBorder="1" applyAlignment="1">
      <alignment horizontal="center" vertical="center" wrapText="1"/>
    </xf>
    <xf numFmtId="167" fontId="17" fillId="5" borderId="0" xfId="0" applyNumberFormat="1" applyFont="1" applyFill="1" applyAlignment="1">
      <alignment horizontal="center" vertical="center"/>
    </xf>
    <xf numFmtId="0" fontId="17" fillId="5" borderId="53" xfId="0" applyFont="1" applyFill="1" applyBorder="1" applyAlignment="1">
      <alignment horizontal="left" vertical="center"/>
    </xf>
    <xf numFmtId="0" fontId="17" fillId="5" borderId="0" xfId="0" applyFont="1" applyFill="1" applyAlignment="1">
      <alignment horizontal="center" vertical="center"/>
    </xf>
    <xf numFmtId="167" fontId="17" fillId="5" borderId="11" xfId="0" applyNumberFormat="1" applyFont="1" applyFill="1" applyBorder="1" applyAlignment="1">
      <alignment horizontal="center" vertical="center"/>
    </xf>
    <xf numFmtId="0" fontId="1" fillId="5" borderId="0" xfId="0" applyFont="1" applyFill="1"/>
    <xf numFmtId="168" fontId="17" fillId="5" borderId="0" xfId="0" applyNumberFormat="1" applyFont="1" applyFill="1" applyAlignment="1">
      <alignment horizontal="center" vertical="center"/>
    </xf>
    <xf numFmtId="0" fontId="17" fillId="5" borderId="5" xfId="0" applyFont="1" applyFill="1" applyBorder="1" applyAlignment="1">
      <alignment horizontal="left" vertical="center"/>
    </xf>
    <xf numFmtId="0" fontId="17" fillId="5" borderId="7" xfId="0" applyFont="1" applyFill="1" applyBorder="1" applyAlignment="1">
      <alignment horizontal="left" vertical="center"/>
    </xf>
    <xf numFmtId="0" fontId="17" fillId="5" borderId="5" xfId="0" applyFont="1" applyFill="1" applyBorder="1" applyAlignment="1">
      <alignment horizontal="left" vertical="center" wrapText="1"/>
    </xf>
    <xf numFmtId="0" fontId="17" fillId="5" borderId="7" xfId="0" applyFont="1" applyFill="1" applyBorder="1" applyAlignment="1">
      <alignment horizontal="left" vertical="center" wrapText="1"/>
    </xf>
    <xf numFmtId="10" fontId="6" fillId="5" borderId="11" xfId="0" applyNumberFormat="1" applyFont="1" applyFill="1" applyBorder="1" applyAlignment="1">
      <alignment horizontal="center" vertical="center"/>
    </xf>
    <xf numFmtId="10" fontId="6" fillId="9" borderId="54" xfId="0" applyNumberFormat="1" applyFont="1" applyFill="1" applyBorder="1" applyAlignment="1">
      <alignment horizontal="center" vertical="center"/>
    </xf>
    <xf numFmtId="10" fontId="15" fillId="5" borderId="11" xfId="0" applyNumberFormat="1" applyFont="1" applyFill="1" applyBorder="1" applyAlignment="1">
      <alignment horizontal="center" vertical="center"/>
    </xf>
    <xf numFmtId="3" fontId="8" fillId="5" borderId="5" xfId="0" applyNumberFormat="1" applyFont="1" applyFill="1" applyBorder="1" applyAlignment="1">
      <alignment horizontal="left" vertical="center" wrapText="1"/>
    </xf>
    <xf numFmtId="10" fontId="6" fillId="5" borderId="46" xfId="0" applyNumberFormat="1" applyFont="1" applyFill="1" applyBorder="1" applyAlignment="1">
      <alignment horizontal="center" vertical="center"/>
    </xf>
    <xf numFmtId="169" fontId="17" fillId="5" borderId="0" xfId="0" applyNumberFormat="1" applyFont="1" applyFill="1" applyAlignment="1">
      <alignment vertical="center"/>
    </xf>
    <xf numFmtId="3" fontId="6" fillId="5" borderId="1" xfId="0" applyNumberFormat="1" applyFont="1" applyFill="1" applyBorder="1" applyAlignment="1">
      <alignment horizontal="left" vertical="center" wrapText="1"/>
    </xf>
    <xf numFmtId="10" fontId="1" fillId="5" borderId="0" xfId="0" applyNumberFormat="1" applyFont="1" applyFill="1"/>
    <xf numFmtId="10" fontId="6" fillId="9" borderId="11" xfId="0" applyNumberFormat="1" applyFont="1" applyFill="1" applyBorder="1" applyAlignment="1">
      <alignment horizontal="center" vertical="center"/>
    </xf>
    <xf numFmtId="10" fontId="15" fillId="9" borderId="11" xfId="0" applyNumberFormat="1" applyFont="1" applyFill="1" applyBorder="1" applyAlignment="1">
      <alignment horizontal="center" vertical="center"/>
    </xf>
    <xf numFmtId="0" fontId="12" fillId="8" borderId="1" xfId="0" applyFont="1" applyFill="1" applyBorder="1" applyAlignment="1">
      <alignment horizontal="center" vertical="center" wrapText="1"/>
    </xf>
    <xf numFmtId="4" fontId="9" fillId="0" borderId="1" xfId="0" applyNumberFormat="1" applyFont="1" applyBorder="1" applyAlignment="1">
      <alignment horizontal="left" vertical="center" wrapText="1"/>
    </xf>
    <xf numFmtId="0" fontId="9" fillId="5" borderId="0" xfId="0" applyFont="1" applyFill="1" applyAlignment="1">
      <alignment horizontal="left" vertical="center" wrapText="1"/>
    </xf>
    <xf numFmtId="10" fontId="17" fillId="5" borderId="11" xfId="0" applyNumberFormat="1" applyFont="1" applyFill="1" applyBorder="1" applyAlignment="1">
      <alignment horizontal="left" vertical="center"/>
    </xf>
    <xf numFmtId="0" fontId="9" fillId="5" borderId="11" xfId="0" applyFont="1" applyFill="1" applyBorder="1" applyAlignment="1">
      <alignment horizontal="left" vertical="center" wrapText="1"/>
    </xf>
    <xf numFmtId="10" fontId="17" fillId="5" borderId="46" xfId="0" applyNumberFormat="1" applyFont="1" applyFill="1" applyBorder="1" applyAlignment="1">
      <alignment horizontal="left" vertical="center"/>
    </xf>
    <xf numFmtId="10" fontId="17" fillId="5" borderId="26" xfId="0" applyNumberFormat="1" applyFont="1" applyFill="1" applyBorder="1" applyAlignment="1">
      <alignment horizontal="left" vertical="center"/>
    </xf>
    <xf numFmtId="10" fontId="9" fillId="0" borderId="1" xfId="0" applyNumberFormat="1" applyFont="1" applyBorder="1" applyAlignment="1">
      <alignment horizontal="left" vertical="center" wrapText="1"/>
    </xf>
    <xf numFmtId="4" fontId="9" fillId="0" borderId="5" xfId="0" applyNumberFormat="1" applyFont="1" applyBorder="1" applyAlignment="1">
      <alignment horizontal="left" vertical="center" wrapText="1"/>
    </xf>
    <xf numFmtId="10" fontId="9" fillId="5" borderId="2" xfId="0" applyNumberFormat="1" applyFont="1" applyFill="1" applyBorder="1" applyAlignment="1">
      <alignment horizontal="left" vertical="center" wrapText="1"/>
    </xf>
    <xf numFmtId="10" fontId="17" fillId="5" borderId="27" xfId="0" applyNumberFormat="1" applyFont="1" applyFill="1" applyBorder="1" applyAlignment="1">
      <alignment horizontal="left" vertical="center"/>
    </xf>
    <xf numFmtId="10" fontId="17" fillId="5" borderId="46" xfId="0" applyNumberFormat="1" applyFont="1" applyFill="1" applyBorder="1" applyAlignment="1">
      <alignment horizontal="left" vertical="center" wrapText="1"/>
    </xf>
    <xf numFmtId="166" fontId="9" fillId="0" borderId="5" xfId="0" applyNumberFormat="1" applyFont="1" applyBorder="1" applyAlignment="1">
      <alignment horizontal="left" vertical="center" wrapText="1"/>
    </xf>
    <xf numFmtId="10" fontId="17" fillId="5" borderId="26" xfId="0" applyNumberFormat="1" applyFont="1" applyFill="1" applyBorder="1" applyAlignment="1">
      <alignment horizontal="left" vertical="center" wrapText="1"/>
    </xf>
    <xf numFmtId="9" fontId="9" fillId="5" borderId="2" xfId="0" applyNumberFormat="1" applyFont="1" applyFill="1" applyBorder="1" applyAlignment="1">
      <alignment horizontal="left" vertical="center" wrapText="1"/>
    </xf>
    <xf numFmtId="9" fontId="17" fillId="5" borderId="2" xfId="0" applyNumberFormat="1" applyFont="1" applyFill="1" applyBorder="1" applyAlignment="1">
      <alignment horizontal="left" vertical="center"/>
    </xf>
    <xf numFmtId="9" fontId="17" fillId="5" borderId="8" xfId="0" applyNumberFormat="1" applyFont="1" applyFill="1" applyBorder="1" applyAlignment="1">
      <alignment horizontal="left" vertical="center"/>
    </xf>
    <xf numFmtId="10" fontId="17" fillId="5" borderId="2" xfId="0" applyNumberFormat="1" applyFont="1" applyFill="1" applyBorder="1" applyAlignment="1">
      <alignment horizontal="left" vertical="center"/>
    </xf>
    <xf numFmtId="10" fontId="17" fillId="5" borderId="8" xfId="0" applyNumberFormat="1" applyFont="1" applyFill="1" applyBorder="1" applyAlignment="1">
      <alignment horizontal="left" vertical="center"/>
    </xf>
    <xf numFmtId="10" fontId="6" fillId="5" borderId="2" xfId="0" applyNumberFormat="1" applyFont="1" applyFill="1" applyBorder="1" applyAlignment="1">
      <alignment horizontal="left" vertical="center"/>
    </xf>
    <xf numFmtId="10" fontId="6" fillId="5" borderId="8" xfId="0" applyNumberFormat="1" applyFont="1" applyFill="1" applyBorder="1" applyAlignment="1">
      <alignment horizontal="left" vertical="center"/>
    </xf>
    <xf numFmtId="9" fontId="17" fillId="5" borderId="46" xfId="0" applyNumberFormat="1" applyFont="1" applyFill="1" applyBorder="1" applyAlignment="1">
      <alignment horizontal="left" vertical="center" wrapText="1"/>
    </xf>
    <xf numFmtId="9" fontId="17" fillId="5" borderId="26" xfId="0" applyNumberFormat="1" applyFont="1" applyFill="1" applyBorder="1" applyAlignment="1">
      <alignment horizontal="left" vertical="center" wrapText="1"/>
    </xf>
    <xf numFmtId="9" fontId="9" fillId="0" borderId="1" xfId="0" applyNumberFormat="1" applyFont="1" applyBorder="1" applyAlignment="1">
      <alignment horizontal="left" vertical="center" wrapText="1"/>
    </xf>
    <xf numFmtId="3" fontId="9" fillId="0" borderId="5" xfId="0" applyNumberFormat="1" applyFont="1" applyBorder="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3" borderId="1" xfId="0" applyFill="1" applyBorder="1"/>
    <xf numFmtId="0" fontId="8" fillId="3" borderId="1" xfId="0" applyFont="1" applyFill="1" applyBorder="1" applyAlignment="1">
      <alignment horizontal="center" vertical="center" wrapText="1"/>
    </xf>
    <xf numFmtId="0" fontId="0" fillId="3" borderId="1" xfId="0" applyFill="1" applyBorder="1" applyAlignment="1">
      <alignment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168" fontId="17" fillId="5" borderId="3" xfId="0" applyNumberFormat="1" applyFont="1" applyFill="1" applyBorder="1" applyAlignment="1">
      <alignment horizontal="center" vertical="center" wrapText="1"/>
    </xf>
    <xf numFmtId="168" fontId="17" fillId="5" borderId="10" xfId="0" applyNumberFormat="1" applyFont="1" applyFill="1" applyBorder="1" applyAlignment="1">
      <alignment horizontal="center" vertical="center" wrapText="1"/>
    </xf>
    <xf numFmtId="168" fontId="17" fillId="5" borderId="4" xfId="0" applyNumberFormat="1"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3" fontId="9" fillId="0" borderId="3" xfId="0" applyNumberFormat="1" applyFont="1" applyBorder="1" applyAlignment="1">
      <alignment horizontal="left" vertical="center" wrapText="1"/>
    </xf>
    <xf numFmtId="3" fontId="9" fillId="0" borderId="10" xfId="0" applyNumberFormat="1" applyFont="1" applyBorder="1" applyAlignment="1">
      <alignment horizontal="left" vertical="center" wrapText="1"/>
    </xf>
    <xf numFmtId="3" fontId="9" fillId="0" borderId="4" xfId="0" applyNumberFormat="1" applyFont="1" applyBorder="1" applyAlignment="1">
      <alignment horizontal="left" vertical="center" wrapText="1"/>
    </xf>
    <xf numFmtId="9" fontId="9" fillId="0" borderId="3" xfId="0" applyNumberFormat="1" applyFont="1" applyBorder="1" applyAlignment="1">
      <alignment horizontal="left" vertical="center" wrapText="1"/>
    </xf>
    <xf numFmtId="9" fontId="9" fillId="0" borderId="10" xfId="0" applyNumberFormat="1" applyFont="1" applyBorder="1" applyAlignment="1">
      <alignment horizontal="left" vertical="center" wrapText="1"/>
    </xf>
    <xf numFmtId="9" fontId="9" fillId="0" borderId="4" xfId="0" applyNumberFormat="1" applyFont="1" applyBorder="1" applyAlignment="1">
      <alignment horizontal="left" vertical="center" wrapText="1"/>
    </xf>
    <xf numFmtId="0" fontId="9" fillId="0" borderId="3" xfId="0" applyFont="1" applyBorder="1" applyAlignment="1">
      <alignment horizontal="left" vertical="center"/>
    </xf>
    <xf numFmtId="0" fontId="9" fillId="0" borderId="10" xfId="0" applyFont="1" applyBorder="1" applyAlignment="1">
      <alignment horizontal="left" vertical="center"/>
    </xf>
    <xf numFmtId="0" fontId="9" fillId="0" borderId="4" xfId="0" applyFont="1" applyBorder="1" applyAlignment="1">
      <alignment horizontal="left" vertical="center"/>
    </xf>
    <xf numFmtId="3" fontId="9" fillId="0" borderId="50" xfId="0" applyNumberFormat="1" applyFont="1" applyBorder="1" applyAlignment="1">
      <alignment horizontal="left" vertical="center" wrapText="1"/>
    </xf>
    <xf numFmtId="3" fontId="9" fillId="0" borderId="51" xfId="0" applyNumberFormat="1" applyFont="1" applyBorder="1" applyAlignment="1">
      <alignment horizontal="left" vertical="center" wrapText="1"/>
    </xf>
    <xf numFmtId="3" fontId="9" fillId="0" borderId="52" xfId="0" applyNumberFormat="1" applyFont="1" applyBorder="1" applyAlignment="1">
      <alignment horizontal="left" vertical="center" wrapText="1"/>
    </xf>
    <xf numFmtId="169" fontId="17" fillId="5" borderId="3" xfId="0" applyNumberFormat="1" applyFont="1" applyFill="1" applyBorder="1" applyAlignment="1">
      <alignment horizontal="center" vertical="center" wrapText="1"/>
    </xf>
    <xf numFmtId="169" fontId="17" fillId="5" borderId="10" xfId="0" applyNumberFormat="1" applyFont="1" applyFill="1" applyBorder="1" applyAlignment="1">
      <alignment horizontal="center" vertical="center" wrapText="1"/>
    </xf>
    <xf numFmtId="169" fontId="17" fillId="5" borderId="4" xfId="0" applyNumberFormat="1" applyFont="1" applyFill="1" applyBorder="1" applyAlignment="1">
      <alignment horizontal="center" vertical="center" wrapText="1"/>
    </xf>
    <xf numFmtId="171" fontId="9" fillId="0" borderId="3" xfId="0" applyNumberFormat="1" applyFont="1" applyBorder="1" applyAlignment="1">
      <alignment horizontal="left" vertical="center" wrapText="1"/>
    </xf>
    <xf numFmtId="171" fontId="9" fillId="0" borderId="10" xfId="0" applyNumberFormat="1" applyFont="1" applyBorder="1" applyAlignment="1">
      <alignment horizontal="left" vertical="center" wrapText="1"/>
    </xf>
    <xf numFmtId="171" fontId="9" fillId="0" borderId="4" xfId="0" applyNumberFormat="1" applyFont="1" applyBorder="1" applyAlignment="1">
      <alignment horizontal="left" vertical="center" wrapText="1"/>
    </xf>
    <xf numFmtId="164" fontId="9" fillId="0" borderId="50" xfId="0" applyNumberFormat="1" applyFont="1" applyBorder="1" applyAlignment="1">
      <alignment horizontal="left" vertical="center" wrapText="1"/>
    </xf>
    <xf numFmtId="164" fontId="9" fillId="0" borderId="51" xfId="0" applyNumberFormat="1" applyFont="1" applyBorder="1" applyAlignment="1">
      <alignment horizontal="left" vertical="center" wrapText="1"/>
    </xf>
    <xf numFmtId="164" fontId="9" fillId="0" borderId="52" xfId="0" applyNumberFormat="1" applyFont="1" applyBorder="1" applyAlignment="1">
      <alignment horizontal="left" vertical="center" wrapText="1"/>
    </xf>
    <xf numFmtId="2" fontId="9" fillId="0" borderId="3" xfId="0" applyNumberFormat="1" applyFont="1" applyBorder="1" applyAlignment="1">
      <alignment horizontal="left" vertical="center" wrapText="1"/>
    </xf>
    <xf numFmtId="2" fontId="9" fillId="0" borderId="10" xfId="0" applyNumberFormat="1" applyFont="1" applyBorder="1" applyAlignment="1">
      <alignment horizontal="left" vertical="center" wrapText="1"/>
    </xf>
    <xf numFmtId="2" fontId="9" fillId="0" borderId="4" xfId="0" applyNumberFormat="1" applyFont="1" applyBorder="1" applyAlignment="1">
      <alignment horizontal="left" vertical="center" wrapText="1"/>
    </xf>
    <xf numFmtId="2" fontId="9" fillId="0" borderId="50" xfId="0" applyNumberFormat="1" applyFont="1" applyBorder="1" applyAlignment="1">
      <alignment horizontal="left" vertical="center" wrapText="1"/>
    </xf>
    <xf numFmtId="2" fontId="9" fillId="0" borderId="51" xfId="0" applyNumberFormat="1" applyFont="1" applyBorder="1" applyAlignment="1">
      <alignment horizontal="left" vertical="center" wrapText="1"/>
    </xf>
    <xf numFmtId="2" fontId="9" fillId="0" borderId="52" xfId="0" applyNumberFormat="1" applyFont="1" applyBorder="1" applyAlignment="1">
      <alignment horizontal="left" vertical="center" wrapText="1"/>
    </xf>
    <xf numFmtId="0" fontId="9" fillId="5" borderId="3"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4" xfId="0" applyFont="1" applyFill="1" applyBorder="1" applyAlignment="1">
      <alignment horizontal="center" vertical="center" wrapText="1"/>
    </xf>
    <xf numFmtId="4" fontId="9" fillId="0" borderId="3" xfId="0" applyNumberFormat="1" applyFont="1" applyBorder="1" applyAlignment="1">
      <alignment horizontal="left" vertical="center" wrapText="1"/>
    </xf>
    <xf numFmtId="4" fontId="9" fillId="0" borderId="10" xfId="0" applyNumberFormat="1" applyFont="1" applyBorder="1" applyAlignment="1">
      <alignment horizontal="left" vertical="center" wrapText="1"/>
    </xf>
    <xf numFmtId="4" fontId="9" fillId="0" borderId="4" xfId="0" applyNumberFormat="1" applyFont="1" applyBorder="1" applyAlignment="1">
      <alignment horizontal="left" vertical="center" wrapText="1"/>
    </xf>
    <xf numFmtId="170" fontId="9" fillId="0" borderId="50" xfId="0" applyNumberFormat="1" applyFont="1" applyBorder="1" applyAlignment="1">
      <alignment horizontal="left" vertical="center" wrapText="1"/>
    </xf>
    <xf numFmtId="170" fontId="9" fillId="0" borderId="51" xfId="0" applyNumberFormat="1" applyFont="1" applyBorder="1" applyAlignment="1">
      <alignment horizontal="left" vertical="center" wrapText="1"/>
    </xf>
    <xf numFmtId="170" fontId="9" fillId="0" borderId="52" xfId="0" applyNumberFormat="1" applyFont="1" applyBorder="1" applyAlignment="1">
      <alignment horizontal="left" vertical="center" wrapText="1"/>
    </xf>
    <xf numFmtId="10" fontId="9" fillId="0" borderId="3" xfId="0" applyNumberFormat="1" applyFont="1" applyBorder="1" applyAlignment="1">
      <alignment horizontal="left" vertical="center" wrapText="1"/>
    </xf>
    <xf numFmtId="10" fontId="9" fillId="0" borderId="10" xfId="0" applyNumberFormat="1" applyFont="1" applyBorder="1" applyAlignment="1">
      <alignment horizontal="left" vertical="center" wrapText="1"/>
    </xf>
    <xf numFmtId="10" fontId="9" fillId="0" borderId="4" xfId="0" applyNumberFormat="1" applyFont="1" applyBorder="1" applyAlignment="1">
      <alignment horizontal="left" vertical="center" wrapText="1"/>
    </xf>
    <xf numFmtId="169" fontId="17" fillId="5" borderId="3" xfId="0" applyNumberFormat="1" applyFont="1" applyFill="1" applyBorder="1" applyAlignment="1">
      <alignment horizontal="center" vertical="center" wrapText="1" readingOrder="1"/>
    </xf>
    <xf numFmtId="169" fontId="17" fillId="5" borderId="10" xfId="0" applyNumberFormat="1" applyFont="1" applyFill="1" applyBorder="1" applyAlignment="1">
      <alignment horizontal="center" vertical="center" wrapText="1" readingOrder="1"/>
    </xf>
    <xf numFmtId="169" fontId="17" fillId="5" borderId="4" xfId="0" applyNumberFormat="1" applyFont="1" applyFill="1" applyBorder="1" applyAlignment="1">
      <alignment horizontal="center" vertical="center" wrapText="1" readingOrder="1"/>
    </xf>
    <xf numFmtId="4" fontId="9" fillId="0" borderId="50" xfId="0" applyNumberFormat="1" applyFont="1" applyBorder="1" applyAlignment="1">
      <alignment horizontal="left" vertical="center" wrapText="1"/>
    </xf>
    <xf numFmtId="4" fontId="9" fillId="0" borderId="51" xfId="0" applyNumberFormat="1" applyFont="1" applyBorder="1" applyAlignment="1">
      <alignment horizontal="left" vertical="center" wrapText="1"/>
    </xf>
    <xf numFmtId="4" fontId="9" fillId="0" borderId="52" xfId="0" applyNumberFormat="1" applyFont="1" applyBorder="1" applyAlignment="1">
      <alignment horizontal="left" vertical="center" wrapText="1"/>
    </xf>
    <xf numFmtId="166" fontId="9" fillId="0" borderId="50" xfId="0" applyNumberFormat="1" applyFont="1" applyBorder="1" applyAlignment="1">
      <alignment horizontal="left" vertical="center" wrapText="1"/>
    </xf>
    <xf numFmtId="166" fontId="9" fillId="0" borderId="52" xfId="0" applyNumberFormat="1" applyFont="1" applyBorder="1" applyAlignment="1">
      <alignment horizontal="left" vertical="center" wrapText="1"/>
    </xf>
    <xf numFmtId="167" fontId="17" fillId="5" borderId="3" xfId="0" applyNumberFormat="1" applyFont="1" applyFill="1" applyBorder="1" applyAlignment="1">
      <alignment horizontal="center" vertical="center" wrapText="1"/>
    </xf>
    <xf numFmtId="167" fontId="17" fillId="5" borderId="55" xfId="0" applyNumberFormat="1" applyFont="1" applyFill="1" applyBorder="1" applyAlignment="1">
      <alignment horizontal="center" vertical="center" wrapText="1"/>
    </xf>
    <xf numFmtId="166" fontId="9" fillId="0" borderId="51" xfId="0" applyNumberFormat="1" applyFont="1" applyBorder="1" applyAlignment="1">
      <alignment horizontal="left" vertical="center" wrapText="1"/>
    </xf>
    <xf numFmtId="167" fontId="17" fillId="5" borderId="10" xfId="0" applyNumberFormat="1" applyFont="1" applyFill="1" applyBorder="1" applyAlignment="1">
      <alignment horizontal="center" vertical="center" wrapText="1"/>
    </xf>
    <xf numFmtId="167" fontId="17" fillId="5" borderId="4" xfId="0" applyNumberFormat="1" applyFont="1" applyFill="1" applyBorder="1" applyAlignment="1">
      <alignment horizontal="center" vertical="center" wrapText="1"/>
    </xf>
    <xf numFmtId="167" fontId="17" fillId="5" borderId="3" xfId="0" applyNumberFormat="1" applyFont="1" applyFill="1" applyBorder="1" applyAlignment="1">
      <alignment horizontal="center" vertical="center"/>
    </xf>
    <xf numFmtId="167" fontId="17" fillId="5" borderId="10" xfId="0" applyNumberFormat="1" applyFont="1" applyFill="1" applyBorder="1" applyAlignment="1">
      <alignment horizontal="center" vertical="center"/>
    </xf>
    <xf numFmtId="167" fontId="17" fillId="5" borderId="4" xfId="0" applyNumberFormat="1" applyFont="1" applyFill="1" applyBorder="1" applyAlignment="1">
      <alignment horizontal="center" vertical="center"/>
    </xf>
    <xf numFmtId="167" fontId="9" fillId="5" borderId="3" xfId="0" applyNumberFormat="1" applyFont="1" applyFill="1" applyBorder="1" applyAlignment="1">
      <alignment horizontal="center" vertical="center" wrapText="1"/>
    </xf>
    <xf numFmtId="167" fontId="9" fillId="5" borderId="10" xfId="0" applyNumberFormat="1" applyFont="1" applyFill="1" applyBorder="1" applyAlignment="1">
      <alignment horizontal="center" vertical="center" wrapText="1"/>
    </xf>
    <xf numFmtId="167" fontId="9" fillId="5" borderId="4" xfId="0" applyNumberFormat="1" applyFont="1" applyFill="1" applyBorder="1" applyAlignment="1">
      <alignment horizontal="center" vertical="center" wrapText="1"/>
    </xf>
    <xf numFmtId="10" fontId="9" fillId="0" borderId="3" xfId="4" applyNumberFormat="1" applyFont="1" applyFill="1" applyBorder="1" applyAlignment="1">
      <alignment horizontal="left" vertical="center" wrapText="1"/>
    </xf>
    <xf numFmtId="10" fontId="9" fillId="0" borderId="10" xfId="4" applyNumberFormat="1" applyFont="1" applyFill="1" applyBorder="1" applyAlignment="1">
      <alignment horizontal="left" vertical="center" wrapText="1"/>
    </xf>
    <xf numFmtId="10" fontId="9" fillId="0" borderId="4" xfId="4" applyNumberFormat="1" applyFont="1" applyFill="1" applyBorder="1" applyAlignment="1">
      <alignment horizontal="left"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2" xfId="0" applyFont="1" applyBorder="1" applyAlignment="1">
      <alignment horizontal="center" vertical="center" wrapText="1"/>
    </xf>
    <xf numFmtId="0" fontId="8" fillId="6" borderId="1" xfId="0" applyFont="1" applyFill="1" applyBorder="1" applyAlignment="1">
      <alignment horizontal="center" vertical="center"/>
    </xf>
    <xf numFmtId="0" fontId="10" fillId="7" borderId="1" xfId="0" applyFont="1" applyFill="1" applyBorder="1" applyAlignment="1">
      <alignment horizontal="center" vertical="center"/>
    </xf>
    <xf numFmtId="0" fontId="11" fillId="6" borderId="1" xfId="0" applyFont="1" applyFill="1" applyBorder="1" applyAlignment="1">
      <alignment horizontal="center" vertical="center"/>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8" fillId="2" borderId="1" xfId="0" applyFont="1" applyFill="1" applyBorder="1" applyAlignment="1">
      <alignment horizontal="center" vertical="center"/>
    </xf>
    <xf numFmtId="0" fontId="13" fillId="0" borderId="40"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8"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19" xfId="1" applyFont="1" applyBorder="1" applyAlignment="1">
      <alignment horizontal="center" vertical="center" wrapText="1"/>
    </xf>
    <xf numFmtId="0" fontId="13" fillId="0" borderId="38"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21"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39" xfId="1" applyFont="1" applyBorder="1" applyAlignment="1">
      <alignment horizontal="center" vertical="center" wrapText="1"/>
    </xf>
    <xf numFmtId="3" fontId="22" fillId="0" borderId="1" xfId="0" applyNumberFormat="1" applyFont="1" applyBorder="1" applyAlignment="1">
      <alignment horizontal="left" vertical="center" wrapText="1"/>
    </xf>
    <xf numFmtId="3" fontId="22" fillId="0" borderId="3" xfId="0" applyNumberFormat="1" applyFont="1" applyBorder="1" applyAlignment="1">
      <alignment horizontal="left" vertical="center" wrapText="1"/>
    </xf>
    <xf numFmtId="3" fontId="22" fillId="0" borderId="10" xfId="0" applyNumberFormat="1" applyFont="1" applyBorder="1" applyAlignment="1">
      <alignment horizontal="left" vertical="center" wrapText="1"/>
    </xf>
    <xf numFmtId="3" fontId="22" fillId="0" borderId="4" xfId="0" applyNumberFormat="1" applyFont="1" applyBorder="1" applyAlignment="1">
      <alignment horizontal="left" vertical="center" wrapText="1"/>
    </xf>
    <xf numFmtId="0" fontId="9" fillId="5" borderId="46" xfId="0" applyFont="1" applyFill="1" applyBorder="1" applyAlignment="1">
      <alignment horizontal="left" vertical="center" wrapText="1"/>
    </xf>
    <xf numFmtId="166" fontId="9" fillId="0" borderId="1" xfId="0" applyNumberFormat="1" applyFont="1" applyBorder="1" applyAlignment="1">
      <alignment horizontal="left" vertical="center" wrapText="1"/>
    </xf>
    <xf numFmtId="0" fontId="17" fillId="0" borderId="11" xfId="0" applyFont="1" applyFill="1" applyBorder="1" applyAlignment="1">
      <alignment horizontal="left" vertical="center" wrapText="1"/>
    </xf>
  </cellXfs>
  <cellStyles count="5">
    <cellStyle name="Hipervínculo 2" xfId="3" xr:uid="{464290B1-FD83-4FEA-9C28-89758AB03D2E}"/>
    <cellStyle name="Hyperlink" xfId="2" xr:uid="{0B56986C-34EE-462B-B789-75107C23E0C6}"/>
    <cellStyle name="Normal" xfId="0" builtinId="0"/>
    <cellStyle name="Normal 2" xfId="1" xr:uid="{A7688C92-A32D-4D14-84F3-C0F903F1B893}"/>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728136</xdr:colOff>
      <xdr:row>0</xdr:row>
      <xdr:rowOff>99483</xdr:rowOff>
    </xdr:from>
    <xdr:to>
      <xdr:col>1</xdr:col>
      <xdr:colOff>428625</xdr:colOff>
      <xdr:row>2</xdr:row>
      <xdr:rowOff>104775</xdr:rowOff>
    </xdr:to>
    <xdr:pic>
      <xdr:nvPicPr>
        <xdr:cNvPr id="2" name="Imagen 1" descr="escudo_negro">
          <a:extLst>
            <a:ext uri="{FF2B5EF4-FFF2-40B4-BE49-F238E27FC236}">
              <a16:creationId xmlns:a16="http://schemas.microsoft.com/office/drawing/2014/main" id="{9566C0A4-5DD8-45A8-940A-64FEC8C699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136" y="99483"/>
          <a:ext cx="624414" cy="672042"/>
        </a:xfrm>
        <a:prstGeom prst="rect">
          <a:avLst/>
        </a:prstGeom>
        <a:noFill/>
        <a:ln>
          <a:noFill/>
        </a:ln>
      </xdr:spPr>
    </xdr:pic>
    <xdr:clientData/>
  </xdr:twoCellAnchor>
  <xdr:twoCellAnchor editAs="oneCell">
    <xdr:from>
      <xdr:col>16</xdr:col>
      <xdr:colOff>1254125</xdr:colOff>
      <xdr:row>0</xdr:row>
      <xdr:rowOff>0</xdr:rowOff>
    </xdr:from>
    <xdr:to>
      <xdr:col>17</xdr:col>
      <xdr:colOff>1390650</xdr:colOff>
      <xdr:row>2</xdr:row>
      <xdr:rowOff>155229</xdr:rowOff>
    </xdr:to>
    <xdr:pic>
      <xdr:nvPicPr>
        <xdr:cNvPr id="3" name="Imagen 2">
          <a:extLst>
            <a:ext uri="{FF2B5EF4-FFF2-40B4-BE49-F238E27FC236}">
              <a16:creationId xmlns:a16="http://schemas.microsoft.com/office/drawing/2014/main" id="{93D02DC7-2B99-4FE0-95EB-302534527F98}"/>
            </a:ext>
            <a:ext uri="{147F2762-F138-4A5C-976F-8EAC2B608ADB}">
              <a16:predDERef xmlns:a16="http://schemas.microsoft.com/office/drawing/2014/main" pred="{00000000-0008-0000-0100-00000E000000}"/>
            </a:ext>
          </a:extLst>
        </xdr:cNvPr>
        <xdr:cNvPicPr>
          <a:picLocks noChangeAspect="1"/>
        </xdr:cNvPicPr>
      </xdr:nvPicPr>
      <xdr:blipFill>
        <a:blip xmlns:r="http://schemas.openxmlformats.org/officeDocument/2006/relationships" r:embed="rId2"/>
        <a:stretch>
          <a:fillRect/>
        </a:stretch>
      </xdr:blipFill>
      <xdr:spPr>
        <a:xfrm>
          <a:off x="24666575" y="0"/>
          <a:ext cx="2146300" cy="8219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728137</xdr:colOff>
      <xdr:row>0</xdr:row>
      <xdr:rowOff>99482</xdr:rowOff>
    </xdr:from>
    <xdr:to>
      <xdr:col>1</xdr:col>
      <xdr:colOff>421823</xdr:colOff>
      <xdr:row>2</xdr:row>
      <xdr:rowOff>204107</xdr:rowOff>
    </xdr:to>
    <xdr:pic>
      <xdr:nvPicPr>
        <xdr:cNvPr id="2" name="Imagen 1" descr="escudo_negro">
          <a:extLst>
            <a:ext uri="{FF2B5EF4-FFF2-40B4-BE49-F238E27FC236}">
              <a16:creationId xmlns:a16="http://schemas.microsoft.com/office/drawing/2014/main" id="{4D70DCA9-15B8-4C14-B5C3-EE4BFF29C7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137" y="99482"/>
          <a:ext cx="768650" cy="771375"/>
        </a:xfrm>
        <a:prstGeom prst="rect">
          <a:avLst/>
        </a:prstGeom>
        <a:noFill/>
        <a:ln>
          <a:noFill/>
        </a:ln>
      </xdr:spPr>
    </xdr:pic>
    <xdr:clientData/>
  </xdr:twoCellAnchor>
  <xdr:twoCellAnchor editAs="oneCell">
    <xdr:from>
      <xdr:col>16</xdr:col>
      <xdr:colOff>3681847</xdr:colOff>
      <xdr:row>0</xdr:row>
      <xdr:rowOff>1</xdr:rowOff>
    </xdr:from>
    <xdr:to>
      <xdr:col>16</xdr:col>
      <xdr:colOff>6368143</xdr:colOff>
      <xdr:row>2</xdr:row>
      <xdr:rowOff>280913</xdr:rowOff>
    </xdr:to>
    <xdr:pic>
      <xdr:nvPicPr>
        <xdr:cNvPr id="4" name="Imagen 3">
          <a:extLst>
            <a:ext uri="{FF2B5EF4-FFF2-40B4-BE49-F238E27FC236}">
              <a16:creationId xmlns:a16="http://schemas.microsoft.com/office/drawing/2014/main" id="{B7A78E9E-70BD-46AA-B4A9-4DF1A323F2A1}"/>
            </a:ext>
            <a:ext uri="{147F2762-F138-4A5C-976F-8EAC2B608ADB}">
              <a16:predDERef xmlns:a16="http://schemas.microsoft.com/office/drawing/2014/main" pred="{00000000-0008-0000-0100-00000E000000}"/>
            </a:ext>
          </a:extLst>
        </xdr:cNvPr>
        <xdr:cNvPicPr>
          <a:picLocks noChangeAspect="1"/>
        </xdr:cNvPicPr>
      </xdr:nvPicPr>
      <xdr:blipFill>
        <a:blip xmlns:r="http://schemas.openxmlformats.org/officeDocument/2006/relationships" r:embed="rId2"/>
        <a:stretch>
          <a:fillRect/>
        </a:stretch>
      </xdr:blipFill>
      <xdr:spPr>
        <a:xfrm>
          <a:off x="42720740" y="1"/>
          <a:ext cx="2686296" cy="9476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dpyba.sharepoint.com/sites/PlandeAccinInstitucional/Documentos%20compartidos/Plan%20de%20Acci&#243;n%20Institucional%202025/Formato%20Plan%20de%20Acci&#243;n%20Institucional_2025.xlsx" TargetMode="External"/><Relationship Id="rId1" Type="http://schemas.openxmlformats.org/officeDocument/2006/relationships/externalLinkPath" Target="https://idpyba.sharepoint.com/sites/PlandeAccinInstitucional/Documentos%20compartidos/Plan%20de%20Acci&#243;n%20Institucional%202025/Formato%20Plan%20de%20Acci&#243;n%20Institucional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PVpfmWQCPUGYAdliI7SQR3eQGp8gKEFDvTHDpZwcHAgcQwU7pgouSa7KyosKAXkf" itemId="01SX4Q7VT4RJBL3LRC3ZDLSDMPGKK7SCCJ">
      <xxl21:absoluteUrl r:id="rId2"/>
    </xxl21:alternateUrls>
    <sheetNames>
      <sheetName val="Indice"/>
      <sheetName val="Metas PDD"/>
      <sheetName val="Proyectos"/>
      <sheetName val="Políticas P."/>
      <sheetName val="Políticas GyD"/>
      <sheetName val="Listas desplegables"/>
    </sheetNames>
    <sheetDataSet>
      <sheetData sheetId="0"/>
      <sheetData sheetId="1"/>
      <sheetData sheetId="2">
        <row r="64">
          <cell r="J64">
            <v>0.26</v>
          </cell>
          <cell r="P64">
            <v>0.1125</v>
          </cell>
          <cell r="Q64">
            <v>0.1125</v>
          </cell>
          <cell r="S64">
            <v>8.7499999999999994E-2</v>
          </cell>
          <cell r="T64">
            <v>8.7499999999999994E-2</v>
          </cell>
          <cell r="V64">
            <v>0.05</v>
          </cell>
          <cell r="W64">
            <v>0.05</v>
          </cell>
          <cell r="Y64">
            <v>0.1125</v>
          </cell>
          <cell r="Z64">
            <v>0.1125</v>
          </cell>
          <cell r="AB64">
            <v>8.7499999999999994E-2</v>
          </cell>
          <cell r="AC64">
            <v>8.7499999999999994E-2</v>
          </cell>
          <cell r="AE64">
            <v>0.05</v>
          </cell>
          <cell r="AF64">
            <v>0.05</v>
          </cell>
          <cell r="AH64">
            <v>0.1125</v>
          </cell>
          <cell r="AI64">
            <v>0.1125</v>
          </cell>
          <cell r="AK64">
            <v>8.7499999999999994E-2</v>
          </cell>
          <cell r="AL64"/>
          <cell r="AN64">
            <v>0.05</v>
          </cell>
          <cell r="AO64"/>
          <cell r="AQ64">
            <v>0.1125</v>
          </cell>
          <cell r="AR64"/>
          <cell r="AT64">
            <v>8.7499999999999994E-2</v>
          </cell>
          <cell r="AU64"/>
          <cell r="AW64">
            <v>0.05</v>
          </cell>
          <cell r="AX64"/>
        </row>
        <row r="65">
          <cell r="J65">
            <v>0.08</v>
          </cell>
          <cell r="P65">
            <v>0.25</v>
          </cell>
          <cell r="Q65">
            <v>0</v>
          </cell>
          <cell r="S65">
            <v>0.25</v>
          </cell>
          <cell r="T65">
            <v>0.25</v>
          </cell>
          <cell r="V65">
            <v>0.75</v>
          </cell>
          <cell r="W65">
            <v>0.75</v>
          </cell>
          <cell r="Y65">
            <v>0</v>
          </cell>
          <cell r="Z65">
            <v>0</v>
          </cell>
          <cell r="AB65">
            <v>0</v>
          </cell>
          <cell r="AC65">
            <v>0</v>
          </cell>
          <cell r="AE65">
            <v>0</v>
          </cell>
          <cell r="AF65">
            <v>0</v>
          </cell>
          <cell r="AH65">
            <v>0</v>
          </cell>
          <cell r="AI65">
            <v>0</v>
          </cell>
          <cell r="AK65">
            <v>0</v>
          </cell>
          <cell r="AL65"/>
          <cell r="AN65">
            <v>0</v>
          </cell>
          <cell r="AO65"/>
          <cell r="AQ65">
            <v>0</v>
          </cell>
          <cell r="AR65"/>
          <cell r="AT65">
            <v>0</v>
          </cell>
          <cell r="AU65"/>
          <cell r="AW65">
            <v>0</v>
          </cell>
          <cell r="AX65"/>
        </row>
        <row r="66">
          <cell r="J66">
            <v>0.18</v>
          </cell>
          <cell r="P66">
            <v>0</v>
          </cell>
          <cell r="Q66">
            <v>0</v>
          </cell>
          <cell r="S66">
            <v>0</v>
          </cell>
          <cell r="T66">
            <v>0</v>
          </cell>
          <cell r="V66">
            <v>0.16</v>
          </cell>
          <cell r="W66">
            <v>0.16</v>
          </cell>
          <cell r="Y66">
            <v>0.1</v>
          </cell>
          <cell r="Z66">
            <v>0.1</v>
          </cell>
          <cell r="AB66">
            <v>0.11</v>
          </cell>
          <cell r="AC66">
            <v>0.11</v>
          </cell>
          <cell r="AE66">
            <v>0.1</v>
          </cell>
          <cell r="AF66">
            <v>0.1</v>
          </cell>
          <cell r="AH66">
            <v>0.11</v>
          </cell>
          <cell r="AI66">
            <v>0.11</v>
          </cell>
          <cell r="AK66">
            <v>0.1</v>
          </cell>
          <cell r="AL66"/>
          <cell r="AN66">
            <v>0.11</v>
          </cell>
          <cell r="AO66"/>
          <cell r="AQ66">
            <v>0.1</v>
          </cell>
          <cell r="AR66"/>
          <cell r="AT66">
            <v>0.11</v>
          </cell>
          <cell r="AU66"/>
          <cell r="AW66">
            <v>0</v>
          </cell>
          <cell r="AX66"/>
        </row>
        <row r="67">
          <cell r="J67">
            <v>0.04</v>
          </cell>
          <cell r="P67">
            <v>0</v>
          </cell>
          <cell r="Q67">
            <v>0</v>
          </cell>
          <cell r="S67">
            <v>0</v>
          </cell>
          <cell r="T67">
            <v>0</v>
          </cell>
          <cell r="V67">
            <v>0</v>
          </cell>
          <cell r="W67">
            <v>0</v>
          </cell>
          <cell r="Y67">
            <v>0</v>
          </cell>
          <cell r="Z67">
            <v>0</v>
          </cell>
          <cell r="AB67">
            <v>0</v>
          </cell>
          <cell r="AC67">
            <v>0</v>
          </cell>
          <cell r="AE67">
            <v>0</v>
          </cell>
          <cell r="AF67">
            <v>0</v>
          </cell>
          <cell r="AH67">
            <v>0</v>
          </cell>
          <cell r="AI67">
            <v>0</v>
          </cell>
          <cell r="AK67">
            <v>0</v>
          </cell>
          <cell r="AL67"/>
          <cell r="AN67">
            <v>0</v>
          </cell>
          <cell r="AO67"/>
          <cell r="AQ67">
            <v>0</v>
          </cell>
          <cell r="AR67"/>
          <cell r="AT67">
            <v>0.5</v>
          </cell>
          <cell r="AU67"/>
          <cell r="AW67">
            <v>0.5</v>
          </cell>
          <cell r="AX67"/>
        </row>
        <row r="68">
          <cell r="J68">
            <v>0.03</v>
          </cell>
          <cell r="P68">
            <v>0.1</v>
          </cell>
          <cell r="Q68">
            <v>0</v>
          </cell>
          <cell r="S68">
            <v>0.15</v>
          </cell>
          <cell r="T68">
            <v>0.15</v>
          </cell>
          <cell r="V68">
            <v>0.25</v>
          </cell>
          <cell r="W68">
            <v>0.25</v>
          </cell>
          <cell r="Y68">
            <v>0.25</v>
          </cell>
          <cell r="Z68">
            <v>0.25</v>
          </cell>
          <cell r="AB68">
            <v>0.25</v>
          </cell>
          <cell r="AC68">
            <v>0.25</v>
          </cell>
          <cell r="AE68">
            <v>0.1</v>
          </cell>
          <cell r="AF68">
            <v>0.1</v>
          </cell>
          <cell r="AH68">
            <v>0</v>
          </cell>
          <cell r="AI68">
            <v>0</v>
          </cell>
          <cell r="AK68">
            <v>0</v>
          </cell>
          <cell r="AL68"/>
          <cell r="AN68">
            <v>0</v>
          </cell>
          <cell r="AO68"/>
          <cell r="AQ68">
            <v>0</v>
          </cell>
          <cell r="AR68"/>
          <cell r="AT68">
            <v>0</v>
          </cell>
          <cell r="AU68"/>
          <cell r="AW68">
            <v>0</v>
          </cell>
          <cell r="AX68"/>
        </row>
        <row r="69">
          <cell r="J69">
            <v>0.05</v>
          </cell>
          <cell r="P69">
            <v>0</v>
          </cell>
          <cell r="Q69">
            <v>0</v>
          </cell>
          <cell r="S69">
            <v>0</v>
          </cell>
          <cell r="T69">
            <v>0</v>
          </cell>
          <cell r="V69">
            <v>0.1</v>
          </cell>
          <cell r="W69">
            <v>0.1</v>
          </cell>
          <cell r="Y69">
            <v>0.1</v>
          </cell>
          <cell r="Z69">
            <v>0.1</v>
          </cell>
          <cell r="AB69">
            <v>0.1</v>
          </cell>
          <cell r="AC69">
            <v>0.1</v>
          </cell>
          <cell r="AE69">
            <v>0.1</v>
          </cell>
          <cell r="AF69">
            <v>0.1</v>
          </cell>
          <cell r="AH69">
            <v>0.1</v>
          </cell>
          <cell r="AI69">
            <v>0.1</v>
          </cell>
          <cell r="AK69">
            <v>0.1</v>
          </cell>
          <cell r="AL69"/>
          <cell r="AN69">
            <v>0.1</v>
          </cell>
          <cell r="AO69"/>
          <cell r="AQ69">
            <v>0.1</v>
          </cell>
          <cell r="AR69"/>
          <cell r="AT69">
            <v>0.1</v>
          </cell>
          <cell r="AU69"/>
          <cell r="AW69">
            <v>0.1</v>
          </cell>
          <cell r="AX69"/>
        </row>
        <row r="70">
          <cell r="J70">
            <v>0.03</v>
          </cell>
          <cell r="P70">
            <v>0</v>
          </cell>
          <cell r="Q70">
            <v>0</v>
          </cell>
          <cell r="S70">
            <v>0</v>
          </cell>
          <cell r="T70">
            <v>0</v>
          </cell>
          <cell r="V70">
            <v>0.25</v>
          </cell>
          <cell r="W70">
            <v>0.25</v>
          </cell>
          <cell r="Y70">
            <v>0</v>
          </cell>
          <cell r="Z70">
            <v>0</v>
          </cell>
          <cell r="AB70">
            <v>0</v>
          </cell>
          <cell r="AC70">
            <v>0</v>
          </cell>
          <cell r="AE70">
            <v>0.25</v>
          </cell>
          <cell r="AF70">
            <v>0.25</v>
          </cell>
          <cell r="AH70">
            <v>0</v>
          </cell>
          <cell r="AI70">
            <v>0</v>
          </cell>
          <cell r="AK70">
            <v>0</v>
          </cell>
          <cell r="AL70"/>
          <cell r="AN70">
            <v>0.25</v>
          </cell>
          <cell r="AO70"/>
          <cell r="AQ70">
            <v>0</v>
          </cell>
          <cell r="AR70"/>
          <cell r="AT70">
            <v>0</v>
          </cell>
          <cell r="AU70"/>
          <cell r="AW70">
            <v>0.25</v>
          </cell>
          <cell r="AX70"/>
        </row>
        <row r="71">
          <cell r="J71">
            <v>0.02</v>
          </cell>
          <cell r="P71">
            <v>0.25</v>
          </cell>
          <cell r="Q71">
            <v>0</v>
          </cell>
          <cell r="S71">
            <v>0.25</v>
          </cell>
          <cell r="T71">
            <v>0</v>
          </cell>
          <cell r="V71">
            <v>0.75</v>
          </cell>
          <cell r="W71">
            <v>0.18690000000000001</v>
          </cell>
          <cell r="Y71">
            <v>0</v>
          </cell>
          <cell r="Z71">
            <v>0</v>
          </cell>
          <cell r="AB71">
            <v>0</v>
          </cell>
          <cell r="AC71">
            <v>0</v>
          </cell>
          <cell r="AE71">
            <v>0</v>
          </cell>
          <cell r="AF71">
            <v>0</v>
          </cell>
          <cell r="AH71">
            <v>0.8135</v>
          </cell>
          <cell r="AI71">
            <v>0.8135</v>
          </cell>
          <cell r="AK71">
            <v>0</v>
          </cell>
          <cell r="AL71"/>
          <cell r="AN71">
            <v>0</v>
          </cell>
          <cell r="AO71"/>
          <cell r="AQ71">
            <v>0</v>
          </cell>
          <cell r="AR71"/>
          <cell r="AT71">
            <v>0</v>
          </cell>
          <cell r="AU71"/>
          <cell r="AW71">
            <v>0</v>
          </cell>
          <cell r="AX71"/>
        </row>
        <row r="72">
          <cell r="J72">
            <v>0.02</v>
          </cell>
          <cell r="P72">
            <v>0</v>
          </cell>
          <cell r="Q72">
            <v>0</v>
          </cell>
          <cell r="S72">
            <v>0.1</v>
          </cell>
          <cell r="T72">
            <v>0</v>
          </cell>
          <cell r="V72">
            <v>0.9</v>
          </cell>
          <cell r="W72">
            <v>0</v>
          </cell>
          <cell r="Y72">
            <v>0</v>
          </cell>
          <cell r="Z72">
            <v>0</v>
          </cell>
          <cell r="AB72">
            <v>0</v>
          </cell>
          <cell r="AC72">
            <v>0</v>
          </cell>
          <cell r="AE72">
            <v>0</v>
          </cell>
          <cell r="AF72">
            <v>0</v>
          </cell>
          <cell r="AH72">
            <v>1</v>
          </cell>
          <cell r="AI72">
            <v>1</v>
          </cell>
          <cell r="AK72">
            <v>0</v>
          </cell>
          <cell r="AL72"/>
          <cell r="AN72">
            <v>0</v>
          </cell>
          <cell r="AO72"/>
          <cell r="AQ72">
            <v>0</v>
          </cell>
          <cell r="AR72"/>
          <cell r="AT72">
            <v>0</v>
          </cell>
          <cell r="AU72"/>
          <cell r="AW72">
            <v>0</v>
          </cell>
          <cell r="AX72"/>
        </row>
        <row r="73">
          <cell r="J73">
            <v>7.0000000000000007E-2</v>
          </cell>
          <cell r="P73">
            <v>0</v>
          </cell>
          <cell r="Q73">
            <v>0</v>
          </cell>
          <cell r="S73">
            <v>0</v>
          </cell>
          <cell r="T73">
            <v>0</v>
          </cell>
          <cell r="V73">
            <v>0</v>
          </cell>
          <cell r="W73">
            <v>0</v>
          </cell>
          <cell r="Y73">
            <v>0.1</v>
          </cell>
          <cell r="Z73">
            <v>0</v>
          </cell>
          <cell r="AB73">
            <v>0.1</v>
          </cell>
          <cell r="AC73">
            <v>0</v>
          </cell>
          <cell r="AE73">
            <v>0.1</v>
          </cell>
          <cell r="AF73">
            <v>0</v>
          </cell>
          <cell r="AH73">
            <v>0</v>
          </cell>
          <cell r="AI73">
            <v>0</v>
          </cell>
          <cell r="AK73">
            <v>0.2</v>
          </cell>
          <cell r="AL73"/>
          <cell r="AN73">
            <v>0.2</v>
          </cell>
          <cell r="AO73"/>
          <cell r="AQ73">
            <v>0.2</v>
          </cell>
          <cell r="AR73"/>
          <cell r="AT73">
            <v>0.2</v>
          </cell>
          <cell r="AU73"/>
          <cell r="AW73">
            <v>0.2</v>
          </cell>
          <cell r="AX73"/>
        </row>
        <row r="74">
          <cell r="J74">
            <v>0.16</v>
          </cell>
          <cell r="P74">
            <v>0.05</v>
          </cell>
          <cell r="Q74">
            <v>0.05</v>
          </cell>
          <cell r="S74">
            <v>0.04</v>
          </cell>
          <cell r="T74">
            <v>0.04</v>
          </cell>
          <cell r="V74">
            <v>0.1</v>
          </cell>
          <cell r="W74">
            <v>0.1</v>
          </cell>
          <cell r="Y74">
            <v>0.12</v>
          </cell>
          <cell r="Z74">
            <v>0.12</v>
          </cell>
          <cell r="AB74">
            <v>0.09</v>
          </cell>
          <cell r="AC74">
            <v>0.09</v>
          </cell>
          <cell r="AE74">
            <v>0.08</v>
          </cell>
          <cell r="AF74">
            <v>0.08</v>
          </cell>
          <cell r="AH74">
            <v>0.09</v>
          </cell>
          <cell r="AI74">
            <v>0.09</v>
          </cell>
          <cell r="AK74">
            <v>0.09</v>
          </cell>
          <cell r="AL74"/>
          <cell r="AN74">
            <v>0.08</v>
          </cell>
          <cell r="AO74"/>
          <cell r="AQ74">
            <v>0.09</v>
          </cell>
          <cell r="AR74"/>
          <cell r="AT74">
            <v>0.09</v>
          </cell>
          <cell r="AU74"/>
          <cell r="AW74">
            <v>0.08</v>
          </cell>
          <cell r="AX74"/>
        </row>
        <row r="75">
          <cell r="J75">
            <v>0.06</v>
          </cell>
          <cell r="P75">
            <v>0</v>
          </cell>
          <cell r="Q75">
            <v>0</v>
          </cell>
          <cell r="S75">
            <v>0</v>
          </cell>
          <cell r="T75">
            <v>0</v>
          </cell>
          <cell r="V75">
            <v>0.25</v>
          </cell>
          <cell r="W75">
            <v>0.25</v>
          </cell>
          <cell r="Y75">
            <v>0</v>
          </cell>
          <cell r="Z75">
            <v>0</v>
          </cell>
          <cell r="AB75">
            <v>0</v>
          </cell>
          <cell r="AC75">
            <v>0</v>
          </cell>
          <cell r="AE75">
            <v>0.25</v>
          </cell>
          <cell r="AF75">
            <v>0.25</v>
          </cell>
          <cell r="AH75">
            <v>0</v>
          </cell>
          <cell r="AI75">
            <v>0</v>
          </cell>
          <cell r="AK75">
            <v>0</v>
          </cell>
          <cell r="AL75"/>
          <cell r="AN75">
            <v>0.25</v>
          </cell>
          <cell r="AO75"/>
          <cell r="AQ75">
            <v>0</v>
          </cell>
          <cell r="AR75"/>
          <cell r="AT75">
            <v>0</v>
          </cell>
          <cell r="AU75"/>
          <cell r="AW75">
            <v>0.25</v>
          </cell>
          <cell r="AX75"/>
        </row>
        <row r="79">
          <cell r="P79">
            <v>0.25</v>
          </cell>
          <cell r="Q79">
            <v>0.25</v>
          </cell>
          <cell r="S79">
            <v>0.75</v>
          </cell>
          <cell r="T79">
            <v>0.75</v>
          </cell>
          <cell r="V79">
            <v>0</v>
          </cell>
          <cell r="W79">
            <v>0</v>
          </cell>
          <cell r="Y79">
            <v>0</v>
          </cell>
          <cell r="Z79">
            <v>0</v>
          </cell>
          <cell r="AB79">
            <v>0</v>
          </cell>
          <cell r="AC79">
            <v>0</v>
          </cell>
          <cell r="AE79">
            <v>0</v>
          </cell>
          <cell r="AF79">
            <v>0</v>
          </cell>
          <cell r="AH79">
            <v>0</v>
          </cell>
          <cell r="AI79">
            <v>0</v>
          </cell>
          <cell r="AK79">
            <v>0</v>
          </cell>
          <cell r="AL79"/>
          <cell r="AN79">
            <v>0</v>
          </cell>
          <cell r="AO79"/>
          <cell r="AQ79">
            <v>0</v>
          </cell>
          <cell r="AR79"/>
          <cell r="AT79">
            <v>0</v>
          </cell>
          <cell r="AU79"/>
          <cell r="AW79">
            <v>0</v>
          </cell>
          <cell r="AX79"/>
          <cell r="BA79">
            <v>0.1</v>
          </cell>
        </row>
        <row r="80">
          <cell r="P80">
            <v>0</v>
          </cell>
          <cell r="Q80">
            <v>0</v>
          </cell>
          <cell r="S80">
            <v>6.6000000000000003E-2</v>
          </cell>
          <cell r="T80">
            <v>6.6000000000000003E-2</v>
          </cell>
          <cell r="V80">
            <v>0.105</v>
          </cell>
          <cell r="W80">
            <v>0.105</v>
          </cell>
          <cell r="Y80">
            <v>8.2000000000000003E-2</v>
          </cell>
          <cell r="Z80">
            <v>8.2000000000000003E-2</v>
          </cell>
          <cell r="AB80">
            <v>9.5000000000000001E-2</v>
          </cell>
          <cell r="AC80">
            <v>4.7500000000000001E-2</v>
          </cell>
          <cell r="AE80">
            <v>0.11</v>
          </cell>
          <cell r="AF80">
            <v>3.5999999999999997E-2</v>
          </cell>
          <cell r="AH80">
            <v>9.5000000000000001E-2</v>
          </cell>
          <cell r="AI80">
            <v>6.3299999999999995E-2</v>
          </cell>
          <cell r="AK80">
            <v>8.1000000000000003E-2</v>
          </cell>
          <cell r="AL80"/>
          <cell r="AN80">
            <v>9.5000000000000001E-2</v>
          </cell>
          <cell r="AO80"/>
          <cell r="AQ80">
            <v>0.1</v>
          </cell>
          <cell r="AR80"/>
          <cell r="AT80">
            <v>9.5000000000000001E-2</v>
          </cell>
          <cell r="AU80"/>
          <cell r="AW80">
            <v>7.5999999999999998E-2</v>
          </cell>
          <cell r="AX80"/>
          <cell r="BA80">
            <v>0.8</v>
          </cell>
        </row>
        <row r="81">
          <cell r="P81">
            <v>0</v>
          </cell>
          <cell r="Q81">
            <v>0</v>
          </cell>
          <cell r="S81">
            <v>0</v>
          </cell>
          <cell r="T81">
            <v>0</v>
          </cell>
          <cell r="V81">
            <v>7.0000000000000007E-2</v>
          </cell>
          <cell r="W81">
            <v>7.0000000000000007E-2</v>
          </cell>
          <cell r="Y81">
            <v>7.0000000000000007E-2</v>
          </cell>
          <cell r="Z81">
            <v>7.0000000000000007E-2</v>
          </cell>
          <cell r="AB81">
            <v>7.0000000000000007E-2</v>
          </cell>
          <cell r="AC81">
            <v>7.0000000000000007E-2</v>
          </cell>
          <cell r="AE81">
            <v>0.12</v>
          </cell>
          <cell r="AF81">
            <v>0.12</v>
          </cell>
          <cell r="AH81">
            <v>0.12</v>
          </cell>
          <cell r="AI81">
            <v>0.12</v>
          </cell>
          <cell r="AK81">
            <v>7.0000000000000007E-2</v>
          </cell>
          <cell r="AL81"/>
          <cell r="AN81">
            <v>7.0000000000000007E-2</v>
          </cell>
          <cell r="AO81"/>
          <cell r="AQ81">
            <v>7.0000000000000007E-2</v>
          </cell>
          <cell r="AR81"/>
          <cell r="AT81">
            <v>0.17</v>
          </cell>
          <cell r="AU81"/>
          <cell r="AW81">
            <v>0.17</v>
          </cell>
          <cell r="AX81"/>
          <cell r="BA81">
            <v>0.1</v>
          </cell>
        </row>
        <row r="82">
          <cell r="P82">
            <v>0.7</v>
          </cell>
          <cell r="Q82">
            <v>0.5</v>
          </cell>
          <cell r="S82">
            <v>0.3</v>
          </cell>
          <cell r="T82">
            <v>0.5</v>
          </cell>
          <cell r="V82">
            <v>0</v>
          </cell>
          <cell r="W82">
            <v>0</v>
          </cell>
          <cell r="Y82">
            <v>0</v>
          </cell>
          <cell r="Z82">
            <v>0</v>
          </cell>
          <cell r="AB82">
            <v>0</v>
          </cell>
          <cell r="AC82">
            <v>0</v>
          </cell>
          <cell r="AE82">
            <v>0</v>
          </cell>
          <cell r="AF82">
            <v>0</v>
          </cell>
          <cell r="AH82">
            <v>0</v>
          </cell>
          <cell r="AI82">
            <v>0</v>
          </cell>
          <cell r="AK82">
            <v>0</v>
          </cell>
          <cell r="AL82"/>
          <cell r="AN82">
            <v>0</v>
          </cell>
          <cell r="AO82"/>
          <cell r="AQ82">
            <v>0</v>
          </cell>
          <cell r="AR82"/>
          <cell r="AT82">
            <v>0</v>
          </cell>
          <cell r="AU82"/>
          <cell r="AW82">
            <v>0</v>
          </cell>
          <cell r="AX82"/>
          <cell r="BA82">
            <v>0.1</v>
          </cell>
        </row>
        <row r="83">
          <cell r="P83">
            <v>0</v>
          </cell>
          <cell r="Q83">
            <v>0</v>
          </cell>
          <cell r="S83">
            <v>4.7E-2</v>
          </cell>
          <cell r="T83">
            <v>4.7E-2</v>
          </cell>
          <cell r="V83">
            <v>0.10100000000000001</v>
          </cell>
          <cell r="W83">
            <v>7.0000000000000007E-2</v>
          </cell>
          <cell r="Y83">
            <v>0.10100000000000001</v>
          </cell>
          <cell r="Z83">
            <v>6.5000000000000002E-2</v>
          </cell>
          <cell r="AB83">
            <v>0.10100000000000001</v>
          </cell>
          <cell r="AC83">
            <v>6.6199999999999995E-2</v>
          </cell>
          <cell r="AE83">
            <v>0.10100000000000001</v>
          </cell>
          <cell r="AF83">
            <v>5.2400000000000002E-2</v>
          </cell>
          <cell r="AH83">
            <v>0.10100000000000001</v>
          </cell>
          <cell r="AI83">
            <v>4.3499999999999997E-2</v>
          </cell>
          <cell r="AK83">
            <v>0.10100000000000001</v>
          </cell>
          <cell r="AL83"/>
          <cell r="AN83">
            <v>0.10100000000000001</v>
          </cell>
          <cell r="AO83"/>
          <cell r="AQ83">
            <v>0.10100000000000001</v>
          </cell>
          <cell r="AR83"/>
          <cell r="AT83">
            <v>0.10100000000000001</v>
          </cell>
          <cell r="AU83"/>
          <cell r="AW83">
            <v>4.3999999999999997E-2</v>
          </cell>
          <cell r="AX83"/>
          <cell r="BA83">
            <v>0.75</v>
          </cell>
        </row>
        <row r="84">
          <cell r="P84">
            <v>0</v>
          </cell>
          <cell r="Q84">
            <v>0</v>
          </cell>
          <cell r="S84">
            <v>0</v>
          </cell>
          <cell r="T84">
            <v>0</v>
          </cell>
          <cell r="V84">
            <v>0.15</v>
          </cell>
          <cell r="W84">
            <v>0.15</v>
          </cell>
          <cell r="Y84">
            <v>0</v>
          </cell>
          <cell r="Z84">
            <v>0</v>
          </cell>
          <cell r="AB84">
            <v>0</v>
          </cell>
          <cell r="AC84">
            <v>0</v>
          </cell>
          <cell r="AE84">
            <v>0.15</v>
          </cell>
          <cell r="AF84">
            <v>0.15</v>
          </cell>
          <cell r="AH84">
            <v>0</v>
          </cell>
          <cell r="AI84">
            <v>0</v>
          </cell>
          <cell r="AK84">
            <v>0</v>
          </cell>
          <cell r="AL84"/>
          <cell r="AN84">
            <v>0.15</v>
          </cell>
          <cell r="AO84"/>
          <cell r="AQ84">
            <v>0.15</v>
          </cell>
          <cell r="AR84"/>
          <cell r="AT84">
            <v>0.15</v>
          </cell>
          <cell r="AU84"/>
          <cell r="AW84">
            <v>0.25</v>
          </cell>
          <cell r="AX84"/>
          <cell r="BA84">
            <v>0.15</v>
          </cell>
        </row>
      </sheetData>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Marcela Plazas Torres" id="{755A39A1-B43B-4440-A794-38E127A01362}" userId="S::m.plazas@animalesbog.gov.co::fbd42296-77ba-44d9-9c89-bf71f5ab88a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R22" dT="2025-08-11T01:11:44.44" personId="{755A39A1-B43B-4440-A794-38E127A01362}" id="{964DFEC0-3B9D-429B-A7C6-646AB45C5F39}">
    <text>Se realizo reprogramación en la ponderación de las tareas asociadas en la actividad 4 del proyecto de inversión 7930</text>
  </threadedComment>
</ThreadedComments>
</file>

<file path=xl/worksheets/_rels/sheet2.xml.rels><?xml version="1.0" encoding="UTF-8" standalone="yes"?>
<Relationships xmlns="http://schemas.openxmlformats.org/package/2006/relationships"><Relationship Id="rId26" Type="http://schemas.openxmlformats.org/officeDocument/2006/relationships/hyperlink" Target="file:///C:\Users\tania\Forms\AllItems.aspx" TargetMode="External"/><Relationship Id="rId21" Type="http://schemas.openxmlformats.org/officeDocument/2006/relationships/hyperlink" Target="file:///C:\Users\tania\Forms\AllItems.aspx" TargetMode="External"/><Relationship Id="rId42" Type="http://schemas.openxmlformats.org/officeDocument/2006/relationships/hyperlink" Target="file:///C:\Users\tania\Forms\AllItems.aspx" TargetMode="External"/><Relationship Id="rId47" Type="http://schemas.openxmlformats.org/officeDocument/2006/relationships/hyperlink" Target="file:///C:\Users\tania\Forms\AllItems.aspx" TargetMode="External"/><Relationship Id="rId63" Type="http://schemas.openxmlformats.org/officeDocument/2006/relationships/hyperlink" Target="file:///C:\Users\tania\Forms\AllItems.aspx" TargetMode="External"/><Relationship Id="rId68" Type="http://schemas.openxmlformats.org/officeDocument/2006/relationships/hyperlink" Target="file:///C:\Users\tania\Forms\AllItems.aspx" TargetMode="External"/><Relationship Id="rId84" Type="http://schemas.openxmlformats.org/officeDocument/2006/relationships/hyperlink" Target="file:///C:\Users\tania\Forms\AllItems.aspx" TargetMode="External"/><Relationship Id="rId89" Type="http://schemas.openxmlformats.org/officeDocument/2006/relationships/hyperlink" Target="file:///C:\Users\tania\Forms\AllItems.aspx" TargetMode="External"/><Relationship Id="rId16" Type="http://schemas.openxmlformats.org/officeDocument/2006/relationships/hyperlink" Target="file:///C:\Users\tania\Forms\AllItems.aspx" TargetMode="External"/><Relationship Id="rId11" Type="http://schemas.openxmlformats.org/officeDocument/2006/relationships/hyperlink" Target="file:///C:\Users\tania\Forms\AllItems.aspx" TargetMode="External"/><Relationship Id="rId32" Type="http://schemas.openxmlformats.org/officeDocument/2006/relationships/hyperlink" Target="file:///C:\Users\tania\Forms\AllItems.aspx" TargetMode="External"/><Relationship Id="rId37" Type="http://schemas.openxmlformats.org/officeDocument/2006/relationships/hyperlink" Target="file:///C:\Users\tania\Forms\AllItems.aspx" TargetMode="External"/><Relationship Id="rId53" Type="http://schemas.openxmlformats.org/officeDocument/2006/relationships/hyperlink" Target="file:///C:\Users\tania\Forms\AllItems.aspx" TargetMode="External"/><Relationship Id="rId58" Type="http://schemas.openxmlformats.org/officeDocument/2006/relationships/hyperlink" Target="file:///C:\Users\tania\Forms\AllItems.aspx" TargetMode="External"/><Relationship Id="rId74" Type="http://schemas.openxmlformats.org/officeDocument/2006/relationships/hyperlink" Target="file:///C:\Users\tania\Forms\AllItems.aspx" TargetMode="External"/><Relationship Id="rId79" Type="http://schemas.openxmlformats.org/officeDocument/2006/relationships/hyperlink" Target="file:///C:\Users\tania\Forms\AllItems.aspx" TargetMode="External"/><Relationship Id="rId5" Type="http://schemas.openxmlformats.org/officeDocument/2006/relationships/hyperlink" Target="file:///C:\Users\tania\Forms\AllItems.aspx" TargetMode="External"/><Relationship Id="rId90" Type="http://schemas.openxmlformats.org/officeDocument/2006/relationships/hyperlink" Target="file:///C:\Users\tania\Forms\AllItems.aspx" TargetMode="External"/><Relationship Id="rId95" Type="http://schemas.openxmlformats.org/officeDocument/2006/relationships/hyperlink" Target="file:///C:\Users\tania\Forms\AllItems.aspx" TargetMode="External"/><Relationship Id="rId22" Type="http://schemas.openxmlformats.org/officeDocument/2006/relationships/hyperlink" Target="file:///C:\Users\tania\Forms\AllItems.aspx" TargetMode="External"/><Relationship Id="rId27" Type="http://schemas.openxmlformats.org/officeDocument/2006/relationships/hyperlink" Target="file:///C:\Users\tania\Forms\AllItems.aspx" TargetMode="External"/><Relationship Id="rId43" Type="http://schemas.openxmlformats.org/officeDocument/2006/relationships/hyperlink" Target="file:///C:\Users\tania\Forms\AllItems.aspx" TargetMode="External"/><Relationship Id="rId48" Type="http://schemas.openxmlformats.org/officeDocument/2006/relationships/hyperlink" Target="file:///C:\Users\tania\Forms\AllItems.aspx" TargetMode="External"/><Relationship Id="rId64" Type="http://schemas.openxmlformats.org/officeDocument/2006/relationships/hyperlink" Target="file:///C:\Users\tania\Forms\AllItems.aspx" TargetMode="External"/><Relationship Id="rId69" Type="http://schemas.openxmlformats.org/officeDocument/2006/relationships/hyperlink" Target="file:///C:\Users\tania\Forms\AllItems.aspx" TargetMode="External"/><Relationship Id="rId80" Type="http://schemas.openxmlformats.org/officeDocument/2006/relationships/hyperlink" Target="file:///C:\Users\tania\Forms\AllItems.aspx" TargetMode="External"/><Relationship Id="rId85" Type="http://schemas.openxmlformats.org/officeDocument/2006/relationships/hyperlink" Target="file:///C:\Users\tania\Forms\AllItems.aspx" TargetMode="External"/><Relationship Id="rId3" Type="http://schemas.openxmlformats.org/officeDocument/2006/relationships/hyperlink" Target="file:///C:\Users\tania\Forms\AllItems.aspx" TargetMode="External"/><Relationship Id="rId12" Type="http://schemas.openxmlformats.org/officeDocument/2006/relationships/hyperlink" Target="file:///C:\Users\tania\Forms\AllItems.aspx" TargetMode="External"/><Relationship Id="rId17" Type="http://schemas.openxmlformats.org/officeDocument/2006/relationships/hyperlink" Target="file:///C:\Users\tania\Forms\AllItems.aspx" TargetMode="External"/><Relationship Id="rId25" Type="http://schemas.openxmlformats.org/officeDocument/2006/relationships/hyperlink" Target="file:///C:\Users\tania\Forms\AllItems.aspx" TargetMode="External"/><Relationship Id="rId33" Type="http://schemas.openxmlformats.org/officeDocument/2006/relationships/hyperlink" Target="file:///C:\Users\tania\Forms\AllItems.aspx" TargetMode="External"/><Relationship Id="rId38" Type="http://schemas.openxmlformats.org/officeDocument/2006/relationships/hyperlink" Target="file:///C:\Users\tania\Forms\AllItems.aspx" TargetMode="External"/><Relationship Id="rId46" Type="http://schemas.openxmlformats.org/officeDocument/2006/relationships/hyperlink" Target="file:///C:\Users\tania\Forms\AllItems.aspx" TargetMode="External"/><Relationship Id="rId59" Type="http://schemas.openxmlformats.org/officeDocument/2006/relationships/hyperlink" Target="file:///C:\Users\tania\Forms\AllItems.aspx" TargetMode="External"/><Relationship Id="rId67" Type="http://schemas.openxmlformats.org/officeDocument/2006/relationships/hyperlink" Target="file:///C:\Users\tania\Forms\AllItems.aspx" TargetMode="External"/><Relationship Id="rId20" Type="http://schemas.openxmlformats.org/officeDocument/2006/relationships/hyperlink" Target="file:///C:\Users\tania\Forms\AllItems.aspx" TargetMode="External"/><Relationship Id="rId41" Type="http://schemas.openxmlformats.org/officeDocument/2006/relationships/hyperlink" Target="file:///C:\Users\tania\Forms\AllItems.aspx" TargetMode="External"/><Relationship Id="rId54" Type="http://schemas.openxmlformats.org/officeDocument/2006/relationships/hyperlink" Target="file:///C:\Users\tania\Forms\AllItems.aspx" TargetMode="External"/><Relationship Id="rId62" Type="http://schemas.openxmlformats.org/officeDocument/2006/relationships/hyperlink" Target="file:///C:\Users\tania\Forms\AllItems.aspx" TargetMode="External"/><Relationship Id="rId70" Type="http://schemas.openxmlformats.org/officeDocument/2006/relationships/hyperlink" Target="file:///C:\Users\tania\Forms\AllItems.aspx" TargetMode="External"/><Relationship Id="rId75" Type="http://schemas.openxmlformats.org/officeDocument/2006/relationships/hyperlink" Target="file:///C:\Users\tania\Forms\AllItems.aspx" TargetMode="External"/><Relationship Id="rId83" Type="http://schemas.openxmlformats.org/officeDocument/2006/relationships/hyperlink" Target="file:///C:\Users\tania\Forms\AllItems.aspx" TargetMode="External"/><Relationship Id="rId88" Type="http://schemas.openxmlformats.org/officeDocument/2006/relationships/hyperlink" Target="file:///C:\Users\tania\Forms\AllItems.aspx" TargetMode="External"/><Relationship Id="rId91" Type="http://schemas.openxmlformats.org/officeDocument/2006/relationships/hyperlink" Target="file:///C:\Users\tania\Forms\AllItems.aspx" TargetMode="External"/><Relationship Id="rId96" Type="http://schemas.openxmlformats.org/officeDocument/2006/relationships/hyperlink" Target="file:///C:\Users\tania\Forms\AllItems.aspx" TargetMode="External"/><Relationship Id="rId1" Type="http://schemas.openxmlformats.org/officeDocument/2006/relationships/hyperlink" Target="file:///C:\Users\tania\Forms\AllItems.aspx" TargetMode="External"/><Relationship Id="rId6" Type="http://schemas.openxmlformats.org/officeDocument/2006/relationships/hyperlink" Target="file:///C:\Users\tania\Forms\AllItems.aspx" TargetMode="External"/><Relationship Id="rId15" Type="http://schemas.openxmlformats.org/officeDocument/2006/relationships/hyperlink" Target="file:///C:\Users\tania\Forms\AllItems.aspx" TargetMode="External"/><Relationship Id="rId23" Type="http://schemas.openxmlformats.org/officeDocument/2006/relationships/hyperlink" Target="file:///C:\Users\tania\Forms\AllItems.aspx" TargetMode="External"/><Relationship Id="rId28" Type="http://schemas.openxmlformats.org/officeDocument/2006/relationships/hyperlink" Target="file:///C:\Users\tania\Forms\AllItems.aspx" TargetMode="External"/><Relationship Id="rId36" Type="http://schemas.openxmlformats.org/officeDocument/2006/relationships/hyperlink" Target="file:///C:\Users\tania\Forms\AllItems.aspx" TargetMode="External"/><Relationship Id="rId49" Type="http://schemas.openxmlformats.org/officeDocument/2006/relationships/hyperlink" Target="file:///C:\Users\tania\Forms\AllItems.aspx" TargetMode="External"/><Relationship Id="rId57" Type="http://schemas.openxmlformats.org/officeDocument/2006/relationships/hyperlink" Target="file:///C:\Users\tania\Forms\AllItems.aspx" TargetMode="External"/><Relationship Id="rId10" Type="http://schemas.openxmlformats.org/officeDocument/2006/relationships/hyperlink" Target="file:///C:\Users\tania\Forms\AllItems.aspx" TargetMode="External"/><Relationship Id="rId31" Type="http://schemas.openxmlformats.org/officeDocument/2006/relationships/hyperlink" Target="file:///C:\Users\tania\Forms\AllItems.aspx" TargetMode="External"/><Relationship Id="rId44" Type="http://schemas.openxmlformats.org/officeDocument/2006/relationships/hyperlink" Target="file:///C:\Users\tania\Forms\AllItems.aspx" TargetMode="External"/><Relationship Id="rId52" Type="http://schemas.openxmlformats.org/officeDocument/2006/relationships/hyperlink" Target="file:///C:\Users\tania\Forms\AllItems.aspx" TargetMode="External"/><Relationship Id="rId60" Type="http://schemas.openxmlformats.org/officeDocument/2006/relationships/hyperlink" Target="file:///C:\Users\tania\Forms\AllItems.aspx" TargetMode="External"/><Relationship Id="rId65" Type="http://schemas.openxmlformats.org/officeDocument/2006/relationships/hyperlink" Target="file:///C:\Users\tania\Forms\AllItems.aspx" TargetMode="External"/><Relationship Id="rId73" Type="http://schemas.openxmlformats.org/officeDocument/2006/relationships/hyperlink" Target="file:///C:\Users\tania\Forms\AllItems.aspx" TargetMode="External"/><Relationship Id="rId78" Type="http://schemas.openxmlformats.org/officeDocument/2006/relationships/hyperlink" Target="file:///C:\Users\tania\Forms\AllItems.aspx" TargetMode="External"/><Relationship Id="rId81" Type="http://schemas.openxmlformats.org/officeDocument/2006/relationships/hyperlink" Target="file:///C:\Users\tania\Forms\AllItems.aspx" TargetMode="External"/><Relationship Id="rId86" Type="http://schemas.openxmlformats.org/officeDocument/2006/relationships/hyperlink" Target="file:///C:\Users\tania\Forms\AllItems.aspx" TargetMode="External"/><Relationship Id="rId94" Type="http://schemas.openxmlformats.org/officeDocument/2006/relationships/hyperlink" Target="file:///C:\Users\tania\Forms\AllItems.aspx" TargetMode="External"/><Relationship Id="rId4" Type="http://schemas.openxmlformats.org/officeDocument/2006/relationships/hyperlink" Target="file:///C:\Users\tania\Forms\AllItems.aspx" TargetMode="External"/><Relationship Id="rId9" Type="http://schemas.openxmlformats.org/officeDocument/2006/relationships/hyperlink" Target="file:///C:\Users\tania\Forms\AllItems.aspx" TargetMode="External"/><Relationship Id="rId13" Type="http://schemas.openxmlformats.org/officeDocument/2006/relationships/hyperlink" Target="file:///C:\Users\tania\Forms\AllItems.aspx" TargetMode="External"/><Relationship Id="rId18" Type="http://schemas.openxmlformats.org/officeDocument/2006/relationships/hyperlink" Target="file:///C:\Users\tania\Forms\AllItems.aspx" TargetMode="External"/><Relationship Id="rId39" Type="http://schemas.openxmlformats.org/officeDocument/2006/relationships/hyperlink" Target="file:///C:\Users\tania\Forms\AllItems.aspx" TargetMode="External"/><Relationship Id="rId34" Type="http://schemas.openxmlformats.org/officeDocument/2006/relationships/hyperlink" Target="file:///C:\Users\tania\Forms\AllItems.aspx" TargetMode="External"/><Relationship Id="rId50" Type="http://schemas.openxmlformats.org/officeDocument/2006/relationships/hyperlink" Target="file:///C:\Users\tania\Forms\AllItems.aspx" TargetMode="External"/><Relationship Id="rId55" Type="http://schemas.openxmlformats.org/officeDocument/2006/relationships/hyperlink" Target="file:///C:\Users\tania\Forms\AllItems.aspx" TargetMode="External"/><Relationship Id="rId76" Type="http://schemas.openxmlformats.org/officeDocument/2006/relationships/hyperlink" Target="file:///C:\Users\tania\Forms\AllItems.aspx" TargetMode="External"/><Relationship Id="rId97" Type="http://schemas.openxmlformats.org/officeDocument/2006/relationships/hyperlink" Target="file:///C:\Users\tania\Forms\AllItems.aspx" TargetMode="External"/><Relationship Id="rId7" Type="http://schemas.openxmlformats.org/officeDocument/2006/relationships/hyperlink" Target="file:///C:\Users\tania\Forms\AllItems.aspx" TargetMode="External"/><Relationship Id="rId71" Type="http://schemas.openxmlformats.org/officeDocument/2006/relationships/hyperlink" Target="file:///C:\Users\tania\Forms\AllItems.aspx" TargetMode="External"/><Relationship Id="rId92" Type="http://schemas.openxmlformats.org/officeDocument/2006/relationships/hyperlink" Target="file:///C:\Users\tania\Forms\AllItems.aspx" TargetMode="External"/><Relationship Id="rId2" Type="http://schemas.openxmlformats.org/officeDocument/2006/relationships/hyperlink" Target="file:///C:\Users\tania\Forms\AllItems.aspx" TargetMode="External"/><Relationship Id="rId29" Type="http://schemas.openxmlformats.org/officeDocument/2006/relationships/hyperlink" Target="file:///C:\Users\tania\Forms\AllItems.aspx" TargetMode="External"/><Relationship Id="rId24" Type="http://schemas.openxmlformats.org/officeDocument/2006/relationships/hyperlink" Target="file:///C:\Users\tania\Forms\AllItems.aspx" TargetMode="External"/><Relationship Id="rId40" Type="http://schemas.openxmlformats.org/officeDocument/2006/relationships/hyperlink" Target="file:///C:\Users\tania\Forms\AllItems.aspx" TargetMode="External"/><Relationship Id="rId45" Type="http://schemas.openxmlformats.org/officeDocument/2006/relationships/hyperlink" Target="file:///C:\Users\tania\Forms\AllItems.aspx" TargetMode="External"/><Relationship Id="rId66" Type="http://schemas.openxmlformats.org/officeDocument/2006/relationships/hyperlink" Target="file:///C:\Users\tania\Forms\AllItems.aspx" TargetMode="External"/><Relationship Id="rId87" Type="http://schemas.openxmlformats.org/officeDocument/2006/relationships/hyperlink" Target="file:///C:\Users\tania\Forms\AllItems.aspx" TargetMode="External"/><Relationship Id="rId61" Type="http://schemas.openxmlformats.org/officeDocument/2006/relationships/hyperlink" Target="file:///C:\Users\tania\Forms\AllItems.aspx" TargetMode="External"/><Relationship Id="rId82" Type="http://schemas.openxmlformats.org/officeDocument/2006/relationships/hyperlink" Target="file:///C:\Users\tania\Forms\AllItems.aspx" TargetMode="External"/><Relationship Id="rId19" Type="http://schemas.openxmlformats.org/officeDocument/2006/relationships/hyperlink" Target="file:///C:\Users\tania\Forms\AllItems.aspx" TargetMode="External"/><Relationship Id="rId14" Type="http://schemas.openxmlformats.org/officeDocument/2006/relationships/hyperlink" Target="file:///C:\Users\tania\Forms\AllItems.aspx" TargetMode="External"/><Relationship Id="rId30" Type="http://schemas.openxmlformats.org/officeDocument/2006/relationships/hyperlink" Target="file:///C:\Users\tania\Forms\AllItems.aspx" TargetMode="External"/><Relationship Id="rId35" Type="http://schemas.openxmlformats.org/officeDocument/2006/relationships/hyperlink" Target="file:///C:\Users\tania\Forms\AllItems.aspx" TargetMode="External"/><Relationship Id="rId56" Type="http://schemas.openxmlformats.org/officeDocument/2006/relationships/hyperlink" Target="file:///C:\Users\tania\Forms\AllItems.aspx" TargetMode="External"/><Relationship Id="rId77" Type="http://schemas.openxmlformats.org/officeDocument/2006/relationships/hyperlink" Target="file:///C:\Users\tania\Forms\AllItems.aspx" TargetMode="External"/><Relationship Id="rId8" Type="http://schemas.openxmlformats.org/officeDocument/2006/relationships/hyperlink" Target="file:///C:\Users\tania\Forms\AllItems.aspx" TargetMode="External"/><Relationship Id="rId51" Type="http://schemas.openxmlformats.org/officeDocument/2006/relationships/hyperlink" Target="file:///C:\Users\tania\Forms\AllItems.aspx" TargetMode="External"/><Relationship Id="rId72" Type="http://schemas.openxmlformats.org/officeDocument/2006/relationships/hyperlink" Target="file:///C:\Users\tania\Forms\AllItems.aspx" TargetMode="External"/><Relationship Id="rId93" Type="http://schemas.openxmlformats.org/officeDocument/2006/relationships/hyperlink" Target="file:///C:\Users\tania\Forms\AllItems.aspx" TargetMode="External"/><Relationship Id="rId98"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file:///C:\Users\tania\Forms\AllItems.aspx" TargetMode="External"/><Relationship Id="rId13" Type="http://schemas.openxmlformats.org/officeDocument/2006/relationships/comments" Target="../comments1.xml"/><Relationship Id="rId3" Type="http://schemas.openxmlformats.org/officeDocument/2006/relationships/hyperlink" Target="file://C:\plandeaccininstitucional\documentos%20compartidos\plan%20de%20acci%c3%b3n%20institucional%202025\seguimiento%20pai%202025\evidencias%20subdirecci%c3%b3n%20corporativa\04.%20abril\1.%20evidencias%20pai%202025%20-%20metas%20pdd\mpdd%20mejoramiento%20de%20la%20capacidad%20de%20gesti%c3%b3n%20p%c3%bablica%20abril.zip?web=1" TargetMode="External"/><Relationship Id="rId7" Type="http://schemas.openxmlformats.org/officeDocument/2006/relationships/hyperlink" Target="file://C:\plandeaccininstitucional\documentos%20compartidos\plan%20de%20acci%c3%b3n%20institucional%202025\seguimiento%20pai%202025\evidencias%20subdirecci%c3%b3n%20corporativa\02.%20febrero\1.%20evidencias%20pai%202025%20-%20metas%20pdd\mpdd%20mejoramiento%20de%20la%20capacidad%20de%20gesti%c3%b3n%20p%c3%bablica%20febrero.zip?web=1" TargetMode="External"/><Relationship Id="rId12" Type="http://schemas.openxmlformats.org/officeDocument/2006/relationships/vmlDrawing" Target="../drawings/vmlDrawing1.vml"/><Relationship Id="rId2" Type="http://schemas.openxmlformats.org/officeDocument/2006/relationships/hyperlink" Target="file:///C:\Users\tania\Forms\AllItems.aspx" TargetMode="External"/><Relationship Id="rId1" Type="http://schemas.openxmlformats.org/officeDocument/2006/relationships/hyperlink" Target="file:///C:\Users\tania\Forms\AllItems.aspx" TargetMode="External"/><Relationship Id="rId6" Type="http://schemas.openxmlformats.org/officeDocument/2006/relationships/hyperlink" Target="file:///C:\Users\tania\Forms\AllItems.aspx" TargetMode="External"/><Relationship Id="rId11" Type="http://schemas.openxmlformats.org/officeDocument/2006/relationships/drawing" Target="../drawings/drawing2.xml"/><Relationship Id="rId5" Type="http://schemas.openxmlformats.org/officeDocument/2006/relationships/hyperlink" Target="file://C:\plandeaccininstitucional\documentos%20compartidos\plan%20de%20acci%c3%b3n%20institucional%202025\seguimiento%20pai%202025\evidencias%20subdirecci%c3%b3n%20corporativa\03.%20marzo\1.%20evidencias%20pai%202025%20-%20metas%20pdd\mpdd%20mejoramiento%20de%20la%20capacidad%20de%20gesti%c3%b3n%20p%c3%bablica%20marzo.zip?web=1" TargetMode="External"/><Relationship Id="rId10" Type="http://schemas.openxmlformats.org/officeDocument/2006/relationships/printerSettings" Target="../printerSettings/printerSettings1.bin"/><Relationship Id="rId4" Type="http://schemas.openxmlformats.org/officeDocument/2006/relationships/hyperlink" Target="file:///C:\Users\tania\Forms\AllItems.aspx" TargetMode="External"/><Relationship Id="rId9" Type="http://schemas.openxmlformats.org/officeDocument/2006/relationships/hyperlink" Target="file:///C:\:f:\s\PlandeAccinInstitucional\EgiGAwUT-jpCt83cGOpVkeoBF-gf3dYGfXJ-CaDcbrHz6Q%3fe=dTOvi3" TargetMode="External"/><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B7725-4852-4C23-B2E1-2C2B773C117F}">
  <dimension ref="A1:L28"/>
  <sheetViews>
    <sheetView topLeftCell="E21" workbookViewId="0">
      <selection activeCell="H24" sqref="H24"/>
    </sheetView>
  </sheetViews>
  <sheetFormatPr baseColWidth="10" defaultRowHeight="14.4" x14ac:dyDescent="0.3"/>
  <cols>
    <col min="1" max="2" width="23.109375" customWidth="1"/>
    <col min="3" max="3" width="50" customWidth="1"/>
    <col min="4" max="4" width="29.88671875" style="19" customWidth="1"/>
    <col min="5" max="5" width="39.5546875" style="19" customWidth="1"/>
    <col min="6" max="6" width="23.109375" customWidth="1"/>
    <col min="7" max="7" width="31.44140625" customWidth="1"/>
    <col min="8" max="8" width="25.5546875" customWidth="1"/>
    <col min="9" max="9" width="34.5546875" style="19" customWidth="1"/>
    <col min="10" max="10" width="41.44140625" customWidth="1"/>
    <col min="11" max="11" width="28.6640625" customWidth="1"/>
  </cols>
  <sheetData>
    <row r="1" spans="1:12" x14ac:dyDescent="0.3">
      <c r="A1" s="282" t="s">
        <v>80</v>
      </c>
      <c r="B1" s="282" t="s">
        <v>1</v>
      </c>
      <c r="C1" s="282" t="s">
        <v>0</v>
      </c>
      <c r="D1" s="284" t="s">
        <v>81</v>
      </c>
      <c r="E1" s="284" t="s">
        <v>97</v>
      </c>
      <c r="F1" s="282" t="s">
        <v>144</v>
      </c>
      <c r="G1" s="286" t="s">
        <v>82</v>
      </c>
      <c r="H1" s="286" t="s">
        <v>104</v>
      </c>
      <c r="I1" s="22" t="s">
        <v>16</v>
      </c>
      <c r="J1" s="288" t="s">
        <v>3</v>
      </c>
      <c r="K1" s="286" t="s">
        <v>2</v>
      </c>
      <c r="L1" s="286" t="s">
        <v>63</v>
      </c>
    </row>
    <row r="2" spans="1:12" x14ac:dyDescent="0.3">
      <c r="A2" s="283"/>
      <c r="B2" s="283"/>
      <c r="C2" s="283"/>
      <c r="D2" s="285"/>
      <c r="E2" s="285"/>
      <c r="F2" s="283"/>
      <c r="G2" s="287"/>
      <c r="H2" s="287"/>
      <c r="I2" s="11" t="s">
        <v>4</v>
      </c>
      <c r="J2" s="289"/>
      <c r="K2" s="287"/>
      <c r="L2" s="287"/>
    </row>
    <row r="3" spans="1:12" ht="68.400000000000006" x14ac:dyDescent="0.3">
      <c r="A3" s="4" t="s">
        <v>133</v>
      </c>
      <c r="B3" s="4" t="s">
        <v>11</v>
      </c>
      <c r="C3" s="3" t="s">
        <v>1642</v>
      </c>
      <c r="D3" s="3" t="s">
        <v>83</v>
      </c>
      <c r="E3" s="3" t="s">
        <v>139</v>
      </c>
      <c r="F3" s="3" t="s">
        <v>156</v>
      </c>
      <c r="G3" s="3" t="s">
        <v>98</v>
      </c>
      <c r="H3" s="3" t="s">
        <v>107</v>
      </c>
      <c r="I3" s="20" t="s">
        <v>10</v>
      </c>
      <c r="J3" s="3" t="s">
        <v>22</v>
      </c>
      <c r="K3" s="3" t="s">
        <v>147</v>
      </c>
      <c r="L3" s="4" t="s">
        <v>95</v>
      </c>
    </row>
    <row r="4" spans="1:12" ht="102.6" x14ac:dyDescent="0.3">
      <c r="A4" s="4" t="s">
        <v>134</v>
      </c>
      <c r="B4" s="4" t="s">
        <v>12</v>
      </c>
      <c r="C4" s="3" t="s">
        <v>1643</v>
      </c>
      <c r="D4" s="3" t="s">
        <v>84</v>
      </c>
      <c r="E4" s="3" t="s">
        <v>137</v>
      </c>
      <c r="F4" s="3" t="s">
        <v>157</v>
      </c>
      <c r="G4" s="3" t="s">
        <v>99</v>
      </c>
      <c r="H4" s="3" t="s">
        <v>108</v>
      </c>
      <c r="I4" s="20" t="s">
        <v>5</v>
      </c>
      <c r="J4" s="3" t="s">
        <v>23</v>
      </c>
      <c r="K4" s="3" t="s">
        <v>148</v>
      </c>
      <c r="L4" s="4" t="s">
        <v>96</v>
      </c>
    </row>
    <row r="5" spans="1:12" ht="69" x14ac:dyDescent="0.3">
      <c r="A5" s="4" t="s">
        <v>135</v>
      </c>
      <c r="B5" s="4" t="s">
        <v>13</v>
      </c>
      <c r="C5" s="3" t="s">
        <v>1644</v>
      </c>
      <c r="D5" s="3" t="s">
        <v>85</v>
      </c>
      <c r="E5" s="3" t="s">
        <v>145</v>
      </c>
      <c r="F5" s="3" t="s">
        <v>158</v>
      </c>
      <c r="G5" s="3" t="s">
        <v>100</v>
      </c>
      <c r="H5" s="3" t="s">
        <v>109</v>
      </c>
      <c r="I5" s="20" t="s">
        <v>6</v>
      </c>
      <c r="J5" s="3" t="s">
        <v>24</v>
      </c>
      <c r="K5" s="3" t="s">
        <v>149</v>
      </c>
      <c r="L5" s="3" t="s">
        <v>142</v>
      </c>
    </row>
    <row r="6" spans="1:12" ht="125.4" x14ac:dyDescent="0.3">
      <c r="A6" s="4" t="s">
        <v>142</v>
      </c>
      <c r="B6" s="4" t="s">
        <v>142</v>
      </c>
      <c r="C6" s="4" t="s">
        <v>9</v>
      </c>
      <c r="D6" s="3" t="s">
        <v>86</v>
      </c>
      <c r="E6" s="3" t="s">
        <v>136</v>
      </c>
      <c r="F6" s="3" t="s">
        <v>159</v>
      </c>
      <c r="G6" s="3" t="s">
        <v>101</v>
      </c>
      <c r="H6" s="3" t="s">
        <v>110</v>
      </c>
      <c r="I6" s="20" t="s">
        <v>7</v>
      </c>
      <c r="J6" s="3" t="s">
        <v>25</v>
      </c>
      <c r="K6" s="3" t="s">
        <v>150</v>
      </c>
    </row>
    <row r="7" spans="1:12" ht="102.6" x14ac:dyDescent="0.3">
      <c r="A7" s="4"/>
      <c r="B7" s="4"/>
      <c r="C7" s="4" t="s">
        <v>142</v>
      </c>
      <c r="D7" s="3" t="s">
        <v>87</v>
      </c>
      <c r="E7" s="3" t="s">
        <v>102</v>
      </c>
      <c r="F7" s="3" t="s">
        <v>160</v>
      </c>
      <c r="G7" s="3" t="s">
        <v>9</v>
      </c>
      <c r="H7" s="3" t="s">
        <v>111</v>
      </c>
      <c r="I7" s="20" t="s">
        <v>8</v>
      </c>
      <c r="J7" s="3" t="s">
        <v>26</v>
      </c>
      <c r="K7" s="3" t="s">
        <v>143</v>
      </c>
    </row>
    <row r="8" spans="1:12" ht="68.400000000000006" x14ac:dyDescent="0.3">
      <c r="D8" s="3" t="s">
        <v>88</v>
      </c>
      <c r="E8" s="3" t="s">
        <v>141</v>
      </c>
      <c r="F8" s="3" t="s">
        <v>161</v>
      </c>
      <c r="G8" s="3" t="s">
        <v>142</v>
      </c>
      <c r="H8" s="3" t="s">
        <v>112</v>
      </c>
      <c r="I8" s="20" t="s">
        <v>9</v>
      </c>
      <c r="J8" s="3" t="s">
        <v>27</v>
      </c>
      <c r="K8" s="3" t="s">
        <v>151</v>
      </c>
    </row>
    <row r="9" spans="1:12" ht="57" x14ac:dyDescent="0.3">
      <c r="D9" s="3" t="s">
        <v>89</v>
      </c>
      <c r="E9" s="3" t="s">
        <v>140</v>
      </c>
      <c r="F9" s="3" t="s">
        <v>162</v>
      </c>
      <c r="H9" s="3" t="s">
        <v>113</v>
      </c>
      <c r="I9" s="21" t="s">
        <v>142</v>
      </c>
      <c r="J9" s="3" t="s">
        <v>28</v>
      </c>
      <c r="K9" s="3" t="s">
        <v>152</v>
      </c>
    </row>
    <row r="10" spans="1:12" ht="79.8" x14ac:dyDescent="0.3">
      <c r="D10" s="3" t="s">
        <v>90</v>
      </c>
      <c r="E10" s="3" t="s">
        <v>146</v>
      </c>
      <c r="F10" s="3" t="s">
        <v>163</v>
      </c>
      <c r="H10" s="3" t="s">
        <v>114</v>
      </c>
      <c r="I10"/>
      <c r="J10" s="3" t="s">
        <v>32</v>
      </c>
      <c r="K10" s="3" t="s">
        <v>154</v>
      </c>
    </row>
    <row r="11" spans="1:12" ht="79.8" x14ac:dyDescent="0.3">
      <c r="D11" s="3" t="s">
        <v>91</v>
      </c>
      <c r="E11" s="3" t="s">
        <v>103</v>
      </c>
      <c r="F11" s="3" t="s">
        <v>164</v>
      </c>
      <c r="H11" s="3" t="s">
        <v>115</v>
      </c>
      <c r="I11"/>
      <c r="J11" s="3" t="s">
        <v>29</v>
      </c>
      <c r="K11" s="3" t="s">
        <v>153</v>
      </c>
    </row>
    <row r="12" spans="1:12" ht="45.6" x14ac:dyDescent="0.3">
      <c r="D12" s="3" t="s">
        <v>92</v>
      </c>
      <c r="E12" s="3" t="s">
        <v>9</v>
      </c>
      <c r="F12" s="3" t="s">
        <v>9</v>
      </c>
      <c r="H12" s="3" t="s">
        <v>116</v>
      </c>
      <c r="I12"/>
      <c r="J12" s="3" t="s">
        <v>30</v>
      </c>
      <c r="K12" s="3" t="s">
        <v>155</v>
      </c>
    </row>
    <row r="13" spans="1:12" ht="34.200000000000003" x14ac:dyDescent="0.3">
      <c r="D13" s="3" t="s">
        <v>93</v>
      </c>
      <c r="E13" s="3" t="s">
        <v>142</v>
      </c>
      <c r="F13" s="3" t="s">
        <v>142</v>
      </c>
      <c r="H13" s="3" t="s">
        <v>117</v>
      </c>
      <c r="I13"/>
      <c r="J13" s="3" t="s">
        <v>33</v>
      </c>
      <c r="K13" s="3" t="s">
        <v>584</v>
      </c>
    </row>
    <row r="14" spans="1:12" ht="57" x14ac:dyDescent="0.3">
      <c r="D14" s="3" t="s">
        <v>94</v>
      </c>
      <c r="H14" s="3" t="s">
        <v>118</v>
      </c>
      <c r="I14"/>
      <c r="J14" s="3" t="s">
        <v>31</v>
      </c>
      <c r="K14" s="3" t="s">
        <v>583</v>
      </c>
    </row>
    <row r="15" spans="1:12" ht="68.400000000000006" x14ac:dyDescent="0.3">
      <c r="D15" s="3" t="s">
        <v>9</v>
      </c>
      <c r="H15" s="3" t="s">
        <v>119</v>
      </c>
      <c r="I15"/>
      <c r="J15" s="3" t="s">
        <v>34</v>
      </c>
      <c r="K15" s="3" t="s">
        <v>587</v>
      </c>
    </row>
    <row r="16" spans="1:12" ht="45.6" x14ac:dyDescent="0.3">
      <c r="D16" s="3" t="s">
        <v>142</v>
      </c>
      <c r="H16" s="3" t="s">
        <v>105</v>
      </c>
      <c r="I16"/>
      <c r="J16" s="3" t="s">
        <v>35</v>
      </c>
      <c r="K16" s="3" t="s">
        <v>585</v>
      </c>
    </row>
    <row r="17" spans="8:11" ht="45.6" x14ac:dyDescent="0.3">
      <c r="H17" s="3" t="s">
        <v>106</v>
      </c>
      <c r="I17"/>
      <c r="J17" s="3" t="s">
        <v>36</v>
      </c>
      <c r="K17" s="3" t="s">
        <v>586</v>
      </c>
    </row>
    <row r="18" spans="8:11" ht="34.200000000000003" x14ac:dyDescent="0.3">
      <c r="H18" s="3" t="s">
        <v>126</v>
      </c>
      <c r="I18"/>
      <c r="J18" s="3" t="s">
        <v>37</v>
      </c>
      <c r="K18" s="3" t="s">
        <v>588</v>
      </c>
    </row>
    <row r="19" spans="8:11" ht="45.6" x14ac:dyDescent="0.3">
      <c r="H19" s="3" t="s">
        <v>127</v>
      </c>
      <c r="I19"/>
      <c r="J19" s="3" t="s">
        <v>38</v>
      </c>
      <c r="K19" s="3" t="s">
        <v>142</v>
      </c>
    </row>
    <row r="20" spans="8:11" ht="45.6" x14ac:dyDescent="0.3">
      <c r="H20" s="3" t="s">
        <v>128</v>
      </c>
      <c r="I20"/>
      <c r="J20" s="3" t="s">
        <v>39</v>
      </c>
      <c r="K20" s="3"/>
    </row>
    <row r="21" spans="8:11" ht="68.400000000000006" x14ac:dyDescent="0.3">
      <c r="H21" s="3" t="s">
        <v>120</v>
      </c>
      <c r="I21"/>
      <c r="J21" s="3" t="s">
        <v>40</v>
      </c>
    </row>
    <row r="22" spans="8:11" ht="45.6" x14ac:dyDescent="0.3">
      <c r="H22" s="3" t="s">
        <v>121</v>
      </c>
      <c r="I22"/>
      <c r="J22" s="3" t="s">
        <v>41</v>
      </c>
    </row>
    <row r="23" spans="8:11" ht="45.6" x14ac:dyDescent="0.3">
      <c r="H23" s="3" t="s">
        <v>122</v>
      </c>
      <c r="I23"/>
      <c r="J23" s="3" t="s">
        <v>42</v>
      </c>
    </row>
    <row r="24" spans="8:11" ht="45.6" x14ac:dyDescent="0.3">
      <c r="H24" s="3" t="s">
        <v>123</v>
      </c>
      <c r="I24"/>
      <c r="J24" s="3" t="s">
        <v>43</v>
      </c>
    </row>
    <row r="25" spans="8:11" ht="45.6" x14ac:dyDescent="0.3">
      <c r="H25" s="3" t="s">
        <v>124</v>
      </c>
      <c r="I25"/>
      <c r="J25" s="3" t="s">
        <v>44</v>
      </c>
    </row>
    <row r="26" spans="8:11" ht="91.2" x14ac:dyDescent="0.3">
      <c r="H26" s="3" t="s">
        <v>125</v>
      </c>
      <c r="I26"/>
      <c r="J26" s="3" t="s">
        <v>45</v>
      </c>
    </row>
    <row r="27" spans="8:11" x14ac:dyDescent="0.3">
      <c r="H27" s="6" t="s">
        <v>9</v>
      </c>
      <c r="I27" s="3" t="s">
        <v>9</v>
      </c>
      <c r="J27" s="3" t="s">
        <v>9</v>
      </c>
    </row>
    <row r="28" spans="8:11" x14ac:dyDescent="0.3">
      <c r="H28" s="3" t="s">
        <v>142</v>
      </c>
      <c r="I28" s="3" t="s">
        <v>142</v>
      </c>
      <c r="J28" s="3" t="s">
        <v>142</v>
      </c>
    </row>
  </sheetData>
  <mergeCells count="11">
    <mergeCell ref="L1:L2"/>
    <mergeCell ref="H1:H2"/>
    <mergeCell ref="F1:F2"/>
    <mergeCell ref="G1:G2"/>
    <mergeCell ref="K1:K2"/>
    <mergeCell ref="J1:J2"/>
    <mergeCell ref="A1:A2"/>
    <mergeCell ref="B1:B2"/>
    <mergeCell ref="C1:C2"/>
    <mergeCell ref="D1:D2"/>
    <mergeCell ref="E1: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64E0E-C6A7-4C5E-8546-EB120CFC0564}">
  <dimension ref="A1:CO426"/>
  <sheetViews>
    <sheetView tabSelected="1" zoomScale="80" zoomScaleNormal="80" workbookViewId="0">
      <pane ySplit="1" topLeftCell="A2" activePane="bottomLeft" state="frozen"/>
      <selection pane="bottomLeft" activeCell="N232" sqref="N232"/>
    </sheetView>
  </sheetViews>
  <sheetFormatPr baseColWidth="10" defaultColWidth="11.5546875" defaultRowHeight="13.2" x14ac:dyDescent="0.25"/>
  <cols>
    <col min="1" max="1" width="13.88671875" style="13" customWidth="1"/>
    <col min="2" max="2" width="23.44140625" style="13" customWidth="1"/>
    <col min="3" max="3" width="42.44140625" style="13" customWidth="1"/>
    <col min="4" max="4" width="30.109375" style="13" customWidth="1"/>
    <col min="5" max="5" width="26.109375" style="13" bestFit="1" customWidth="1"/>
    <col min="6" max="6" width="30.88671875" style="13" customWidth="1"/>
    <col min="7" max="7" width="30.109375" style="13" customWidth="1"/>
    <col min="8" max="8" width="11.44140625" style="13" customWidth="1"/>
    <col min="9" max="9" width="12.88671875" style="13" customWidth="1"/>
    <col min="10" max="11" width="16.5546875" style="13" customWidth="1"/>
    <col min="12" max="13" width="15.44140625" style="13" customWidth="1"/>
    <col min="14" max="14" width="30.109375" style="13" customWidth="1"/>
    <col min="15" max="15" width="12.5546875" style="13" customWidth="1"/>
    <col min="16" max="18" width="30.109375" style="13" customWidth="1"/>
    <col min="19" max="20" width="14.44140625" style="13" customWidth="1"/>
    <col min="21" max="39" width="9.5546875" style="2" customWidth="1"/>
    <col min="40" max="41" width="11.5546875" style="1"/>
    <col min="42" max="42" width="46.44140625" style="13" customWidth="1"/>
    <col min="43" max="43" width="12" style="1" customWidth="1"/>
    <col min="44" max="44" width="11" style="1" customWidth="1"/>
    <col min="45" max="45" width="25.44140625" style="1" customWidth="1"/>
    <col min="46" max="46" width="46.44140625" style="13" customWidth="1"/>
    <col min="47" max="48" width="11.5546875" style="1"/>
    <col min="49" max="49" width="25.44140625" style="1" customWidth="1"/>
    <col min="50" max="50" width="46.44140625" style="13" customWidth="1"/>
    <col min="51" max="52" width="11.5546875" style="1"/>
    <col min="53" max="53" width="25.44140625" style="1" customWidth="1"/>
    <col min="54" max="54" width="46.44140625" style="13" customWidth="1"/>
    <col min="55" max="56" width="11.5546875" style="1"/>
    <col min="57" max="57" width="25.44140625" style="1" customWidth="1"/>
    <col min="58" max="58" width="46.44140625" style="13" customWidth="1"/>
    <col min="59" max="60" width="11.5546875" style="1"/>
    <col min="61" max="61" width="25.44140625" style="1" customWidth="1"/>
    <col min="62" max="62" width="46.44140625" style="13" customWidth="1"/>
    <col min="63" max="64" width="11.5546875" style="1"/>
    <col min="65" max="65" width="25.44140625" style="1" customWidth="1"/>
    <col min="66" max="66" width="46.44140625" style="13" customWidth="1"/>
    <col min="67" max="68" width="11.5546875" style="1"/>
    <col min="69" max="69" width="25.44140625" style="1" customWidth="1"/>
    <col min="70" max="70" width="46.44140625" style="13" customWidth="1"/>
    <col min="71" max="72" width="11.5546875" style="1"/>
    <col min="73" max="73" width="25.44140625" style="1" customWidth="1"/>
    <col min="74" max="74" width="46.44140625" style="13" customWidth="1"/>
    <col min="75" max="76" width="11.5546875" style="1"/>
    <col min="77" max="77" width="25.44140625" style="1" customWidth="1"/>
    <col min="78" max="78" width="46.44140625" style="13" customWidth="1"/>
    <col min="79" max="80" width="11.5546875" style="1"/>
    <col min="81" max="81" width="25.44140625" style="1" customWidth="1"/>
    <col min="82" max="82" width="46.44140625" style="13" customWidth="1"/>
    <col min="83" max="84" width="11.5546875" style="1"/>
    <col min="85" max="85" width="25.44140625" style="1" customWidth="1"/>
    <col min="86" max="86" width="46.44140625" style="13" customWidth="1"/>
    <col min="87" max="88" width="11.5546875" style="1"/>
    <col min="89" max="89" width="25.44140625" style="1" customWidth="1"/>
    <col min="90" max="90" width="12.5546875" style="9" bestFit="1" customWidth="1"/>
    <col min="91" max="91" width="12.5546875" style="1" bestFit="1" customWidth="1"/>
    <col min="92" max="16384" width="11.5546875" style="1"/>
  </cols>
  <sheetData>
    <row r="1" spans="1:91" s="129" customFormat="1" ht="22.5" customHeight="1" x14ac:dyDescent="0.3">
      <c r="A1" s="357"/>
      <c r="B1" s="358"/>
      <c r="C1" s="363" t="s">
        <v>284</v>
      </c>
      <c r="D1" s="364"/>
      <c r="E1" s="364"/>
      <c r="F1" s="364"/>
      <c r="G1" s="364"/>
      <c r="H1" s="364"/>
      <c r="I1" s="364"/>
      <c r="J1" s="364"/>
      <c r="K1" s="364"/>
      <c r="L1" s="364"/>
      <c r="M1" s="364"/>
      <c r="N1" s="364"/>
      <c r="O1" s="364"/>
      <c r="P1" s="365"/>
      <c r="Q1" s="377"/>
      <c r="R1" s="378"/>
      <c r="S1" s="379"/>
    </row>
    <row r="2" spans="1:91" s="129" customFormat="1" ht="30" customHeight="1" x14ac:dyDescent="0.3">
      <c r="A2" s="359"/>
      <c r="B2" s="360"/>
      <c r="C2" s="363" t="s">
        <v>285</v>
      </c>
      <c r="D2" s="364"/>
      <c r="E2" s="364"/>
      <c r="F2" s="364"/>
      <c r="G2" s="364"/>
      <c r="H2" s="364"/>
      <c r="I2" s="364"/>
      <c r="J2" s="364"/>
      <c r="K2" s="364"/>
      <c r="L2" s="364"/>
      <c r="M2" s="364"/>
      <c r="N2" s="364"/>
      <c r="O2" s="364"/>
      <c r="P2" s="365"/>
      <c r="Q2" s="380"/>
      <c r="R2" s="381"/>
      <c r="S2" s="382"/>
    </row>
    <row r="3" spans="1:91" s="129" customFormat="1" ht="13.8" x14ac:dyDescent="0.3">
      <c r="A3" s="361"/>
      <c r="B3" s="362"/>
      <c r="C3" s="363" t="s">
        <v>286</v>
      </c>
      <c r="D3" s="364"/>
      <c r="E3" s="364"/>
      <c r="F3" s="364"/>
      <c r="G3" s="364"/>
      <c r="H3" s="364"/>
      <c r="I3" s="364"/>
      <c r="J3" s="365"/>
      <c r="K3" s="364" t="s">
        <v>287</v>
      </c>
      <c r="L3" s="364"/>
      <c r="M3" s="364"/>
      <c r="N3" s="364"/>
      <c r="O3" s="364"/>
      <c r="P3" s="365"/>
      <c r="Q3" s="383"/>
      <c r="R3" s="384"/>
      <c r="S3" s="385"/>
    </row>
    <row r="4" spans="1:91" s="134" customFormat="1" ht="22.65" customHeight="1" x14ac:dyDescent="0.3">
      <c r="A4" s="130"/>
      <c r="B4" s="130"/>
      <c r="C4" s="130"/>
      <c r="D4" s="130"/>
      <c r="E4" s="130"/>
      <c r="F4" s="130"/>
      <c r="G4" s="130"/>
      <c r="H4" s="130"/>
      <c r="I4" s="130"/>
      <c r="J4" s="131"/>
      <c r="K4" s="131"/>
      <c r="L4" s="131"/>
      <c r="M4" s="131"/>
      <c r="N4" s="131"/>
      <c r="O4" s="131"/>
      <c r="P4" s="131"/>
      <c r="Q4" s="132"/>
      <c r="R4" s="132"/>
      <c r="S4" s="133"/>
    </row>
    <row r="5" spans="1:91" s="134" customFormat="1" ht="22.65" customHeight="1" x14ac:dyDescent="0.3">
      <c r="A5" s="135"/>
      <c r="B5" s="135"/>
      <c r="C5" s="135" t="s">
        <v>288</v>
      </c>
      <c r="D5" s="254">
        <v>2025</v>
      </c>
      <c r="E5" s="137"/>
      <c r="F5" s="137"/>
      <c r="G5" s="137"/>
      <c r="H5" s="137"/>
      <c r="I5" s="137"/>
      <c r="J5" s="138"/>
      <c r="K5" s="138"/>
      <c r="L5" s="138"/>
      <c r="M5" s="138"/>
      <c r="N5" s="138"/>
      <c r="O5" s="138"/>
      <c r="P5" s="138"/>
      <c r="Q5" s="132"/>
      <c r="R5" s="132"/>
      <c r="S5" s="133"/>
    </row>
    <row r="6" spans="1:91" s="134" customFormat="1" ht="14.25" customHeight="1" x14ac:dyDescent="0.3">
      <c r="A6" s="135"/>
      <c r="B6" s="135"/>
      <c r="C6" s="135"/>
      <c r="D6" s="137"/>
      <c r="E6" s="137"/>
      <c r="F6" s="137"/>
      <c r="G6" s="137"/>
      <c r="H6" s="137"/>
      <c r="I6" s="137"/>
      <c r="J6" s="137"/>
      <c r="K6" s="138"/>
      <c r="L6" s="138"/>
      <c r="M6" s="138"/>
      <c r="N6" s="138"/>
      <c r="O6" s="138"/>
      <c r="P6" s="138"/>
      <c r="Q6" s="132"/>
      <c r="R6" s="132"/>
      <c r="S6" s="133"/>
    </row>
    <row r="7" spans="1:91" s="134" customFormat="1" ht="22.65" customHeight="1" x14ac:dyDescent="0.3">
      <c r="A7" s="135"/>
      <c r="B7" s="135"/>
      <c r="C7" s="135" t="s">
        <v>138</v>
      </c>
      <c r="D7" s="254" t="s">
        <v>1641</v>
      </c>
      <c r="E7" s="137"/>
      <c r="F7" s="137"/>
      <c r="G7" s="137"/>
      <c r="H7" s="137"/>
      <c r="I7" s="137"/>
      <c r="J7" s="138"/>
      <c r="K7" s="138"/>
      <c r="L7" s="138"/>
      <c r="M7" s="138"/>
      <c r="N7" s="138"/>
      <c r="O7" s="138"/>
      <c r="P7" s="138"/>
      <c r="Q7" s="132"/>
      <c r="R7" s="132"/>
      <c r="S7" s="133"/>
    </row>
    <row r="8" spans="1:91" s="134" customFormat="1" ht="13.5" customHeight="1" x14ac:dyDescent="0.3">
      <c r="A8" s="135"/>
      <c r="B8" s="135"/>
      <c r="C8" s="135"/>
      <c r="D8" s="137"/>
      <c r="E8" s="137"/>
      <c r="F8" s="137"/>
      <c r="G8" s="137"/>
      <c r="H8" s="137"/>
      <c r="I8" s="137"/>
      <c r="J8" s="138"/>
      <c r="K8" s="138"/>
      <c r="L8" s="138"/>
      <c r="M8" s="138"/>
      <c r="N8" s="138"/>
      <c r="O8" s="138"/>
      <c r="P8" s="138"/>
      <c r="Q8" s="132"/>
      <c r="R8" s="132"/>
      <c r="S8" s="133"/>
    </row>
    <row r="9" spans="1:91" s="134" customFormat="1" ht="22.65" customHeight="1" x14ac:dyDescent="0.3">
      <c r="A9" s="135"/>
      <c r="B9" s="135"/>
      <c r="C9" s="139" t="s">
        <v>291</v>
      </c>
      <c r="D9" s="254">
        <v>29</v>
      </c>
      <c r="E9" s="254">
        <v>8</v>
      </c>
      <c r="F9" s="254">
        <v>205</v>
      </c>
      <c r="G9" s="140"/>
      <c r="H9" s="140"/>
      <c r="I9" s="138"/>
      <c r="J9" s="138"/>
      <c r="K9" s="138"/>
      <c r="L9" s="138"/>
      <c r="M9" s="132"/>
      <c r="N9" s="132"/>
      <c r="O9" s="132"/>
      <c r="P9" s="132"/>
      <c r="Q9" s="132"/>
      <c r="R9" s="132"/>
      <c r="S9" s="133"/>
    </row>
    <row r="10" spans="1:91" s="134" customFormat="1" ht="11.4" customHeight="1" x14ac:dyDescent="0.3">
      <c r="A10" s="141"/>
      <c r="B10" s="141"/>
      <c r="C10" s="141"/>
      <c r="D10" s="141"/>
      <c r="E10" s="141"/>
      <c r="F10" s="141"/>
      <c r="G10" s="141"/>
      <c r="H10" s="141"/>
      <c r="I10" s="141"/>
      <c r="J10" s="142"/>
      <c r="K10" s="142"/>
      <c r="L10" s="142"/>
      <c r="M10" s="142"/>
      <c r="N10" s="142"/>
      <c r="O10" s="142"/>
      <c r="P10" s="142"/>
      <c r="Q10" s="143"/>
      <c r="R10" s="143"/>
      <c r="S10" s="133"/>
    </row>
    <row r="11" spans="1:91" ht="5.25" customHeight="1" x14ac:dyDescent="0.25"/>
    <row r="12" spans="1:91" s="9" customFormat="1" ht="13.2" customHeight="1" x14ac:dyDescent="0.3">
      <c r="A12" s="366" t="s">
        <v>80</v>
      </c>
      <c r="B12" s="366" t="s">
        <v>1</v>
      </c>
      <c r="C12" s="366" t="s">
        <v>0</v>
      </c>
      <c r="D12" s="366" t="s">
        <v>81</v>
      </c>
      <c r="E12" s="367" t="s">
        <v>274</v>
      </c>
      <c r="F12" s="367" t="s">
        <v>82</v>
      </c>
      <c r="G12" s="367" t="s">
        <v>275</v>
      </c>
      <c r="H12" s="369" t="s">
        <v>279</v>
      </c>
      <c r="I12" s="367" t="s">
        <v>16</v>
      </c>
      <c r="J12" s="367"/>
      <c r="K12" s="367"/>
      <c r="L12" s="371" t="s">
        <v>277</v>
      </c>
      <c r="M12" s="371" t="s">
        <v>276</v>
      </c>
      <c r="N12" s="372" t="s">
        <v>278</v>
      </c>
      <c r="O12" s="374" t="s">
        <v>280</v>
      </c>
      <c r="P12" s="368" t="s">
        <v>3</v>
      </c>
      <c r="Q12" s="368" t="s">
        <v>2</v>
      </c>
      <c r="R12" s="368" t="s">
        <v>79</v>
      </c>
      <c r="S12" s="368" t="s">
        <v>62</v>
      </c>
      <c r="T12" s="368"/>
      <c r="U12" s="375" t="s">
        <v>14</v>
      </c>
      <c r="V12" s="375"/>
      <c r="W12" s="375"/>
      <c r="X12" s="375"/>
      <c r="Y12" s="375"/>
      <c r="Z12" s="375"/>
      <c r="AA12" s="375"/>
      <c r="AB12" s="375"/>
      <c r="AC12" s="375"/>
      <c r="AD12" s="375"/>
      <c r="AE12" s="375"/>
      <c r="AF12" s="375"/>
      <c r="AG12" s="375"/>
      <c r="AH12" s="375"/>
      <c r="AI12" s="375"/>
      <c r="AJ12" s="375"/>
      <c r="AK12" s="375"/>
      <c r="AL12" s="375"/>
      <c r="AM12" s="375"/>
      <c r="AN12" s="376" t="s">
        <v>64</v>
      </c>
      <c r="AO12" s="376" t="s">
        <v>65</v>
      </c>
      <c r="AP12" s="375" t="s">
        <v>78</v>
      </c>
      <c r="AQ12" s="375"/>
      <c r="AR12" s="375"/>
      <c r="AS12" s="375"/>
      <c r="AT12" s="375"/>
      <c r="AU12" s="375"/>
      <c r="AV12" s="375"/>
      <c r="AW12" s="375"/>
      <c r="AX12" s="375"/>
      <c r="AY12" s="375"/>
      <c r="AZ12" s="375"/>
      <c r="BA12" s="375"/>
      <c r="BB12" s="375"/>
      <c r="BC12" s="375"/>
      <c r="BD12" s="375"/>
      <c r="BE12" s="375"/>
      <c r="BF12" s="375"/>
      <c r="BG12" s="375"/>
      <c r="BH12" s="375"/>
      <c r="BI12" s="375"/>
      <c r="BJ12" s="375"/>
      <c r="BK12" s="375"/>
      <c r="BL12" s="375"/>
      <c r="BM12" s="375"/>
      <c r="BN12" s="375"/>
      <c r="BO12" s="375"/>
      <c r="BP12" s="375"/>
      <c r="BQ12" s="375"/>
      <c r="BR12" s="375"/>
      <c r="BS12" s="375"/>
      <c r="BT12" s="375"/>
      <c r="BU12" s="375"/>
      <c r="BV12" s="375"/>
      <c r="BW12" s="375"/>
      <c r="BX12" s="375"/>
      <c r="BY12" s="375"/>
      <c r="BZ12" s="375"/>
      <c r="CA12" s="375"/>
      <c r="CB12" s="375"/>
      <c r="CC12" s="375"/>
      <c r="CD12" s="375"/>
      <c r="CE12" s="375"/>
      <c r="CF12" s="375"/>
      <c r="CG12" s="375"/>
      <c r="CH12" s="375"/>
      <c r="CI12" s="375"/>
      <c r="CJ12" s="375"/>
      <c r="CK12" s="128"/>
      <c r="CL12" s="375" t="s">
        <v>131</v>
      </c>
      <c r="CM12" s="375"/>
    </row>
    <row r="13" spans="1:91" s="8" customFormat="1" ht="63" customHeight="1" x14ac:dyDescent="0.25">
      <c r="A13" s="366"/>
      <c r="B13" s="366"/>
      <c r="C13" s="366"/>
      <c r="D13" s="366"/>
      <c r="E13" s="367"/>
      <c r="F13" s="367"/>
      <c r="G13" s="367"/>
      <c r="H13" s="370"/>
      <c r="I13" s="11" t="s">
        <v>4</v>
      </c>
      <c r="J13" s="11" t="s">
        <v>17</v>
      </c>
      <c r="K13" s="11" t="s">
        <v>18</v>
      </c>
      <c r="L13" s="371"/>
      <c r="M13" s="371"/>
      <c r="N13" s="373"/>
      <c r="O13" s="374"/>
      <c r="P13" s="368"/>
      <c r="Q13" s="368"/>
      <c r="R13" s="368"/>
      <c r="S13" s="11" t="s">
        <v>63</v>
      </c>
      <c r="T13" s="17" t="s">
        <v>852</v>
      </c>
      <c r="U13" s="10" t="s">
        <v>15</v>
      </c>
      <c r="V13" s="10" t="s">
        <v>20</v>
      </c>
      <c r="W13" s="10" t="s">
        <v>19</v>
      </c>
      <c r="X13" s="10" t="s">
        <v>46</v>
      </c>
      <c r="Y13" s="10" t="s">
        <v>47</v>
      </c>
      <c r="Z13" s="10" t="s">
        <v>48</v>
      </c>
      <c r="AA13" s="10" t="s">
        <v>49</v>
      </c>
      <c r="AB13" s="10" t="s">
        <v>50</v>
      </c>
      <c r="AC13" s="10" t="s">
        <v>51</v>
      </c>
      <c r="AD13" s="10" t="s">
        <v>52</v>
      </c>
      <c r="AE13" s="10" t="s">
        <v>53</v>
      </c>
      <c r="AF13" s="10" t="s">
        <v>54</v>
      </c>
      <c r="AG13" s="10" t="s">
        <v>55</v>
      </c>
      <c r="AH13" s="10" t="s">
        <v>56</v>
      </c>
      <c r="AI13" s="10" t="s">
        <v>57</v>
      </c>
      <c r="AJ13" s="10" t="s">
        <v>58</v>
      </c>
      <c r="AK13" s="10" t="s">
        <v>59</v>
      </c>
      <c r="AL13" s="10" t="s">
        <v>60</v>
      </c>
      <c r="AM13" s="10" t="s">
        <v>61</v>
      </c>
      <c r="AN13" s="376"/>
      <c r="AO13" s="376"/>
      <c r="AP13" s="11" t="s">
        <v>66</v>
      </c>
      <c r="AQ13" s="11" t="s">
        <v>129</v>
      </c>
      <c r="AR13" s="11" t="s">
        <v>130</v>
      </c>
      <c r="AS13" s="17" t="s">
        <v>282</v>
      </c>
      <c r="AT13" s="11" t="s">
        <v>67</v>
      </c>
      <c r="AU13" s="11" t="s">
        <v>129</v>
      </c>
      <c r="AV13" s="11" t="s">
        <v>130</v>
      </c>
      <c r="AW13" s="17" t="s">
        <v>282</v>
      </c>
      <c r="AX13" s="11" t="s">
        <v>68</v>
      </c>
      <c r="AY13" s="11" t="s">
        <v>129</v>
      </c>
      <c r="AZ13" s="11" t="s">
        <v>130</v>
      </c>
      <c r="BA13" s="17" t="s">
        <v>282</v>
      </c>
      <c r="BB13" s="11" t="s">
        <v>69</v>
      </c>
      <c r="BC13" s="11" t="s">
        <v>129</v>
      </c>
      <c r="BD13" s="11" t="s">
        <v>130</v>
      </c>
      <c r="BE13" s="17" t="s">
        <v>282</v>
      </c>
      <c r="BF13" s="11" t="s">
        <v>70</v>
      </c>
      <c r="BG13" s="11" t="s">
        <v>129</v>
      </c>
      <c r="BH13" s="11" t="s">
        <v>130</v>
      </c>
      <c r="BI13" s="17" t="s">
        <v>282</v>
      </c>
      <c r="BJ13" s="11" t="s">
        <v>71</v>
      </c>
      <c r="BK13" s="11" t="s">
        <v>129</v>
      </c>
      <c r="BL13" s="11" t="s">
        <v>130</v>
      </c>
      <c r="BM13" s="17" t="s">
        <v>282</v>
      </c>
      <c r="BN13" s="11" t="s">
        <v>72</v>
      </c>
      <c r="BO13" s="11" t="s">
        <v>129</v>
      </c>
      <c r="BP13" s="11" t="s">
        <v>130</v>
      </c>
      <c r="BQ13" s="17" t="s">
        <v>282</v>
      </c>
      <c r="BR13" s="11" t="s">
        <v>73</v>
      </c>
      <c r="BS13" s="11" t="s">
        <v>129</v>
      </c>
      <c r="BT13" s="11" t="s">
        <v>130</v>
      </c>
      <c r="BU13" s="17" t="s">
        <v>282</v>
      </c>
      <c r="BV13" s="11" t="s">
        <v>74</v>
      </c>
      <c r="BW13" s="11" t="s">
        <v>129</v>
      </c>
      <c r="BX13" s="11" t="s">
        <v>130</v>
      </c>
      <c r="BY13" s="17" t="s">
        <v>282</v>
      </c>
      <c r="BZ13" s="11" t="s">
        <v>75</v>
      </c>
      <c r="CA13" s="11" t="s">
        <v>129</v>
      </c>
      <c r="CB13" s="11" t="s">
        <v>130</v>
      </c>
      <c r="CC13" s="17" t="s">
        <v>282</v>
      </c>
      <c r="CD13" s="11" t="s">
        <v>76</v>
      </c>
      <c r="CE13" s="11" t="s">
        <v>129</v>
      </c>
      <c r="CF13" s="11" t="s">
        <v>130</v>
      </c>
      <c r="CG13" s="17" t="s">
        <v>282</v>
      </c>
      <c r="CH13" s="11" t="s">
        <v>77</v>
      </c>
      <c r="CI13" s="11" t="s">
        <v>129</v>
      </c>
      <c r="CJ13" s="11" t="s">
        <v>130</v>
      </c>
      <c r="CK13" s="17" t="s">
        <v>282</v>
      </c>
      <c r="CL13" s="128" t="s">
        <v>129</v>
      </c>
      <c r="CM13" s="128" t="s">
        <v>130</v>
      </c>
    </row>
    <row r="14" spans="1:91" s="5" customFormat="1" ht="83.4" customHeight="1" x14ac:dyDescent="0.3">
      <c r="A14" s="12" t="s">
        <v>135</v>
      </c>
      <c r="B14" s="14" t="s">
        <v>13</v>
      </c>
      <c r="C14" s="12" t="s">
        <v>1644</v>
      </c>
      <c r="D14" s="12" t="s">
        <v>9</v>
      </c>
      <c r="E14" s="12" t="s">
        <v>9</v>
      </c>
      <c r="F14" s="12" t="s">
        <v>9</v>
      </c>
      <c r="G14" s="26" t="s">
        <v>9</v>
      </c>
      <c r="H14" s="26" t="s">
        <v>9</v>
      </c>
      <c r="I14" s="14" t="s">
        <v>9</v>
      </c>
      <c r="J14" s="26" t="s">
        <v>9</v>
      </c>
      <c r="K14" s="26" t="s">
        <v>9</v>
      </c>
      <c r="L14" s="26" t="s">
        <v>9</v>
      </c>
      <c r="M14" s="26" t="s">
        <v>9</v>
      </c>
      <c r="N14" s="145" t="s">
        <v>294</v>
      </c>
      <c r="O14" s="255">
        <v>0.29154518950437319</v>
      </c>
      <c r="P14" s="12" t="s">
        <v>9</v>
      </c>
      <c r="Q14" s="12" t="s">
        <v>152</v>
      </c>
      <c r="R14" s="146" t="s">
        <v>593</v>
      </c>
      <c r="S14" s="170" t="s">
        <v>142</v>
      </c>
      <c r="T14" s="177" t="s">
        <v>853</v>
      </c>
      <c r="U14" s="16" t="s">
        <v>592</v>
      </c>
      <c r="V14" s="16"/>
      <c r="W14" s="16"/>
      <c r="X14" s="16"/>
      <c r="Y14" s="16"/>
      <c r="Z14" s="15"/>
      <c r="AA14" s="15"/>
      <c r="AB14" s="15"/>
      <c r="AC14" s="15"/>
      <c r="AD14" s="15"/>
      <c r="AE14" s="15"/>
      <c r="AF14" s="15"/>
      <c r="AG14" s="15"/>
      <c r="AH14" s="15"/>
      <c r="AI14" s="15"/>
      <c r="AJ14" s="15"/>
      <c r="AK14" s="15"/>
      <c r="AL14" s="15"/>
      <c r="AM14" s="15"/>
      <c r="AN14" s="156">
        <v>45658</v>
      </c>
      <c r="AO14" s="157">
        <v>45688</v>
      </c>
      <c r="AP14" s="26" t="s">
        <v>665</v>
      </c>
      <c r="AQ14" s="178">
        <f>+O14</f>
        <v>0.29154518950437319</v>
      </c>
      <c r="AR14" s="178"/>
      <c r="AS14" s="171" t="s">
        <v>283</v>
      </c>
      <c r="AT14" s="180" t="s">
        <v>281</v>
      </c>
      <c r="AU14" s="172"/>
      <c r="AV14" s="172"/>
      <c r="AW14" s="171" t="s">
        <v>283</v>
      </c>
      <c r="AX14" s="180" t="s">
        <v>281</v>
      </c>
      <c r="AY14" s="172"/>
      <c r="AZ14" s="172"/>
      <c r="BA14" s="171" t="s">
        <v>283</v>
      </c>
      <c r="BB14" s="180" t="s">
        <v>281</v>
      </c>
      <c r="BC14" s="172"/>
      <c r="BD14" s="172"/>
      <c r="BE14" s="171" t="s">
        <v>283</v>
      </c>
      <c r="BF14" s="180" t="s">
        <v>281</v>
      </c>
      <c r="BG14" s="172"/>
      <c r="BH14" s="172"/>
      <c r="BI14" s="171" t="s">
        <v>283</v>
      </c>
      <c r="BJ14" s="180" t="s">
        <v>281</v>
      </c>
      <c r="BK14" s="172"/>
      <c r="BL14" s="172"/>
      <c r="BM14" s="171" t="s">
        <v>283</v>
      </c>
      <c r="BN14" s="180" t="s">
        <v>281</v>
      </c>
      <c r="BO14" s="172"/>
      <c r="BP14" s="172"/>
      <c r="BQ14" s="171" t="s">
        <v>283</v>
      </c>
      <c r="BR14" s="180" t="s">
        <v>281</v>
      </c>
      <c r="BS14" s="172"/>
      <c r="BT14" s="172"/>
      <c r="BU14" s="171" t="s">
        <v>283</v>
      </c>
      <c r="BV14" s="180" t="s">
        <v>281</v>
      </c>
      <c r="BW14" s="172"/>
      <c r="BX14" s="172"/>
      <c r="BY14" s="171" t="s">
        <v>283</v>
      </c>
      <c r="BZ14" s="180" t="s">
        <v>281</v>
      </c>
      <c r="CA14" s="172"/>
      <c r="CB14" s="172"/>
      <c r="CC14" s="171" t="s">
        <v>283</v>
      </c>
      <c r="CD14" s="180" t="s">
        <v>281</v>
      </c>
      <c r="CE14" s="172"/>
      <c r="CF14" s="172"/>
      <c r="CG14" s="171" t="s">
        <v>283</v>
      </c>
      <c r="CH14" s="180" t="s">
        <v>281</v>
      </c>
      <c r="CI14" s="172"/>
      <c r="CJ14" s="172"/>
      <c r="CK14" s="171" t="s">
        <v>283</v>
      </c>
      <c r="CL14" s="179">
        <f>+AQ14+AU14+AY14+BC14+BG14+BK14+BO14+BS14+BW14+CA14+CE14+CI14</f>
        <v>0.29154518950437319</v>
      </c>
      <c r="CM14" s="179">
        <f>+AR14+AV14+AZ14+BD14+BH14+BL14+BP14+BT14+BX14+CB14+CF14+CJ14</f>
        <v>0</v>
      </c>
    </row>
    <row r="15" spans="1:91" s="5" customFormat="1" ht="57" customHeight="1" x14ac:dyDescent="0.3">
      <c r="A15" s="12" t="s">
        <v>135</v>
      </c>
      <c r="B15" s="14" t="s">
        <v>13</v>
      </c>
      <c r="C15" s="12" t="s">
        <v>1644</v>
      </c>
      <c r="D15" s="12" t="s">
        <v>9</v>
      </c>
      <c r="E15" s="12" t="s">
        <v>9</v>
      </c>
      <c r="F15" s="12" t="s">
        <v>9</v>
      </c>
      <c r="G15" s="26" t="s">
        <v>9</v>
      </c>
      <c r="H15" s="26" t="s">
        <v>9</v>
      </c>
      <c r="I15" s="14" t="s">
        <v>9</v>
      </c>
      <c r="J15" s="26" t="s">
        <v>9</v>
      </c>
      <c r="K15" s="26" t="s">
        <v>9</v>
      </c>
      <c r="L15" s="26" t="s">
        <v>9</v>
      </c>
      <c r="M15" s="26" t="s">
        <v>9</v>
      </c>
      <c r="N15" s="146" t="s">
        <v>295</v>
      </c>
      <c r="O15" s="255">
        <v>0.29154518950437319</v>
      </c>
      <c r="P15" s="12" t="s">
        <v>9</v>
      </c>
      <c r="Q15" s="12" t="s">
        <v>152</v>
      </c>
      <c r="R15" s="146" t="s">
        <v>594</v>
      </c>
      <c r="S15" s="170" t="s">
        <v>142</v>
      </c>
      <c r="T15" s="177" t="s">
        <v>853</v>
      </c>
      <c r="U15" s="15" t="s">
        <v>592</v>
      </c>
      <c r="V15" s="15"/>
      <c r="W15" s="15"/>
      <c r="X15" s="15"/>
      <c r="Y15" s="15"/>
      <c r="Z15" s="15"/>
      <c r="AA15" s="15"/>
      <c r="AB15" s="15"/>
      <c r="AC15" s="15"/>
      <c r="AD15" s="15"/>
      <c r="AE15" s="15"/>
      <c r="AF15" s="15"/>
      <c r="AG15" s="15"/>
      <c r="AH15" s="15"/>
      <c r="AI15" s="15"/>
      <c r="AJ15" s="15"/>
      <c r="AK15" s="15"/>
      <c r="AL15" s="15"/>
      <c r="AM15" s="15"/>
      <c r="AN15" s="158">
        <v>45689</v>
      </c>
      <c r="AO15" s="165">
        <v>45716</v>
      </c>
      <c r="AP15" s="26" t="s">
        <v>281</v>
      </c>
      <c r="AQ15" s="178">
        <f>+O15/2</f>
        <v>0.1457725947521866</v>
      </c>
      <c r="AR15" s="178"/>
      <c r="AS15" s="127" t="s">
        <v>283</v>
      </c>
      <c r="AT15" s="26" t="s">
        <v>281</v>
      </c>
      <c r="AU15" s="178">
        <f>+O15/2</f>
        <v>0.1457725947521866</v>
      </c>
      <c r="AV15" s="7"/>
      <c r="AW15" s="127" t="s">
        <v>283</v>
      </c>
      <c r="AX15" s="180" t="s">
        <v>281</v>
      </c>
      <c r="AY15" s="182"/>
      <c r="AZ15" s="172"/>
      <c r="BA15" s="171" t="s">
        <v>283</v>
      </c>
      <c r="BB15" s="180" t="s">
        <v>281</v>
      </c>
      <c r="BC15" s="182"/>
      <c r="BD15" s="172"/>
      <c r="BE15" s="171" t="s">
        <v>283</v>
      </c>
      <c r="BF15" s="180" t="s">
        <v>281</v>
      </c>
      <c r="BG15" s="182"/>
      <c r="BH15" s="172"/>
      <c r="BI15" s="171" t="s">
        <v>283</v>
      </c>
      <c r="BJ15" s="180" t="s">
        <v>281</v>
      </c>
      <c r="BK15" s="182"/>
      <c r="BL15" s="172"/>
      <c r="BM15" s="171" t="s">
        <v>283</v>
      </c>
      <c r="BN15" s="180" t="s">
        <v>281</v>
      </c>
      <c r="BO15" s="182"/>
      <c r="BP15" s="172"/>
      <c r="BQ15" s="171" t="s">
        <v>283</v>
      </c>
      <c r="BR15" s="180" t="s">
        <v>281</v>
      </c>
      <c r="BS15" s="182"/>
      <c r="BT15" s="172"/>
      <c r="BU15" s="171" t="s">
        <v>283</v>
      </c>
      <c r="BV15" s="180" t="s">
        <v>281</v>
      </c>
      <c r="BW15" s="182"/>
      <c r="BX15" s="172"/>
      <c r="BY15" s="171" t="s">
        <v>283</v>
      </c>
      <c r="BZ15" s="180" t="s">
        <v>281</v>
      </c>
      <c r="CA15" s="182"/>
      <c r="CB15" s="172"/>
      <c r="CC15" s="171" t="s">
        <v>283</v>
      </c>
      <c r="CD15" s="180" t="s">
        <v>281</v>
      </c>
      <c r="CE15" s="182"/>
      <c r="CF15" s="172"/>
      <c r="CG15" s="171" t="s">
        <v>283</v>
      </c>
      <c r="CH15" s="180" t="s">
        <v>281</v>
      </c>
      <c r="CI15" s="182"/>
      <c r="CJ15" s="172"/>
      <c r="CK15" s="171" t="s">
        <v>283</v>
      </c>
      <c r="CL15" s="179">
        <f t="shared" ref="CL15:CL78" si="0">+AQ15+AU15+AY15+BC15+BG15+BK15+BO15+BS15+BW15+CA15+CE15+CI15</f>
        <v>0.29154518950437319</v>
      </c>
      <c r="CM15" s="179">
        <f t="shared" ref="CM15:CM78" si="1">+AR15+AV15+AZ15+BD15+BH15+BL15+BP15+BT15+BX15+CB15+CF15+CJ15</f>
        <v>0</v>
      </c>
    </row>
    <row r="16" spans="1:91" s="5" customFormat="1" ht="57" customHeight="1" x14ac:dyDescent="0.3">
      <c r="A16" s="12" t="s">
        <v>135</v>
      </c>
      <c r="B16" s="14" t="s">
        <v>13</v>
      </c>
      <c r="C16" s="12" t="s">
        <v>1644</v>
      </c>
      <c r="D16" s="12" t="s">
        <v>9</v>
      </c>
      <c r="E16" s="12" t="s">
        <v>9</v>
      </c>
      <c r="F16" s="12" t="s">
        <v>9</v>
      </c>
      <c r="G16" s="26" t="s">
        <v>9</v>
      </c>
      <c r="H16" s="26" t="s">
        <v>9</v>
      </c>
      <c r="I16" s="14" t="s">
        <v>9</v>
      </c>
      <c r="J16" s="26" t="s">
        <v>9</v>
      </c>
      <c r="K16" s="26" t="s">
        <v>9</v>
      </c>
      <c r="L16" s="26" t="s">
        <v>9</v>
      </c>
      <c r="M16" s="26" t="s">
        <v>9</v>
      </c>
      <c r="N16" s="146" t="s">
        <v>296</v>
      </c>
      <c r="O16" s="255">
        <v>0.29154518950437319</v>
      </c>
      <c r="P16" s="12" t="s">
        <v>9</v>
      </c>
      <c r="Q16" s="12" t="s">
        <v>152</v>
      </c>
      <c r="R16" s="146" t="s">
        <v>595</v>
      </c>
      <c r="S16" s="170" t="s">
        <v>142</v>
      </c>
      <c r="T16" s="177" t="s">
        <v>853</v>
      </c>
      <c r="U16" s="15" t="s">
        <v>592</v>
      </c>
      <c r="V16" s="15"/>
      <c r="W16" s="15"/>
      <c r="X16" s="15"/>
      <c r="Y16" s="15"/>
      <c r="Z16" s="15"/>
      <c r="AA16" s="15"/>
      <c r="AB16" s="15"/>
      <c r="AC16" s="15"/>
      <c r="AD16" s="15"/>
      <c r="AE16" s="15"/>
      <c r="AF16" s="15"/>
      <c r="AG16" s="15"/>
      <c r="AH16" s="15"/>
      <c r="AI16" s="15"/>
      <c r="AJ16" s="15"/>
      <c r="AK16" s="15"/>
      <c r="AL16" s="15"/>
      <c r="AM16" s="15"/>
      <c r="AN16" s="158">
        <v>45689</v>
      </c>
      <c r="AO16" s="165">
        <v>45716</v>
      </c>
      <c r="AP16" s="26" t="s">
        <v>281</v>
      </c>
      <c r="AQ16" s="178">
        <f>+O16/2</f>
        <v>0.1457725947521866</v>
      </c>
      <c r="AR16" s="178"/>
      <c r="AS16" s="127" t="s">
        <v>283</v>
      </c>
      <c r="AT16" s="26" t="s">
        <v>281</v>
      </c>
      <c r="AU16" s="178">
        <f>+O16/2</f>
        <v>0.1457725947521866</v>
      </c>
      <c r="AV16" s="7"/>
      <c r="AW16" s="127" t="s">
        <v>283</v>
      </c>
      <c r="AX16" s="180" t="s">
        <v>281</v>
      </c>
      <c r="AY16" s="182"/>
      <c r="AZ16" s="172"/>
      <c r="BA16" s="171" t="s">
        <v>283</v>
      </c>
      <c r="BB16" s="180" t="s">
        <v>281</v>
      </c>
      <c r="BC16" s="182"/>
      <c r="BD16" s="172"/>
      <c r="BE16" s="171" t="s">
        <v>283</v>
      </c>
      <c r="BF16" s="180" t="s">
        <v>281</v>
      </c>
      <c r="BG16" s="182"/>
      <c r="BH16" s="172"/>
      <c r="BI16" s="171" t="s">
        <v>283</v>
      </c>
      <c r="BJ16" s="180" t="s">
        <v>281</v>
      </c>
      <c r="BK16" s="182"/>
      <c r="BL16" s="172"/>
      <c r="BM16" s="171" t="s">
        <v>283</v>
      </c>
      <c r="BN16" s="180" t="s">
        <v>281</v>
      </c>
      <c r="BO16" s="182"/>
      <c r="BP16" s="172"/>
      <c r="BQ16" s="171" t="s">
        <v>283</v>
      </c>
      <c r="BR16" s="180" t="s">
        <v>281</v>
      </c>
      <c r="BS16" s="182"/>
      <c r="BT16" s="172"/>
      <c r="BU16" s="171" t="s">
        <v>283</v>
      </c>
      <c r="BV16" s="180" t="s">
        <v>281</v>
      </c>
      <c r="BW16" s="182"/>
      <c r="BX16" s="172"/>
      <c r="BY16" s="171" t="s">
        <v>283</v>
      </c>
      <c r="BZ16" s="180" t="s">
        <v>281</v>
      </c>
      <c r="CA16" s="182"/>
      <c r="CB16" s="172"/>
      <c r="CC16" s="171" t="s">
        <v>283</v>
      </c>
      <c r="CD16" s="180" t="s">
        <v>281</v>
      </c>
      <c r="CE16" s="182"/>
      <c r="CF16" s="172"/>
      <c r="CG16" s="171" t="s">
        <v>283</v>
      </c>
      <c r="CH16" s="180" t="s">
        <v>281</v>
      </c>
      <c r="CI16" s="182"/>
      <c r="CJ16" s="172"/>
      <c r="CK16" s="171" t="s">
        <v>283</v>
      </c>
      <c r="CL16" s="179">
        <f t="shared" si="0"/>
        <v>0.29154518950437319</v>
      </c>
      <c r="CM16" s="179">
        <f t="shared" si="1"/>
        <v>0</v>
      </c>
    </row>
    <row r="17" spans="1:91" s="5" customFormat="1" ht="57" customHeight="1" x14ac:dyDescent="0.3">
      <c r="A17" s="12" t="s">
        <v>135</v>
      </c>
      <c r="B17" s="14" t="s">
        <v>13</v>
      </c>
      <c r="C17" s="12" t="s">
        <v>1644</v>
      </c>
      <c r="D17" s="12" t="s">
        <v>9</v>
      </c>
      <c r="E17" s="12" t="s">
        <v>9</v>
      </c>
      <c r="F17" s="12" t="s">
        <v>9</v>
      </c>
      <c r="G17" s="26" t="s">
        <v>9</v>
      </c>
      <c r="H17" s="26" t="s">
        <v>9</v>
      </c>
      <c r="I17" s="14" t="s">
        <v>9</v>
      </c>
      <c r="J17" s="26" t="s">
        <v>9</v>
      </c>
      <c r="K17" s="26" t="s">
        <v>9</v>
      </c>
      <c r="L17" s="26" t="s">
        <v>9</v>
      </c>
      <c r="M17" s="26" t="s">
        <v>9</v>
      </c>
      <c r="N17" s="146" t="s">
        <v>297</v>
      </c>
      <c r="O17" s="255">
        <v>0.29154518950437319</v>
      </c>
      <c r="P17" s="12" t="s">
        <v>9</v>
      </c>
      <c r="Q17" s="12" t="s">
        <v>152</v>
      </c>
      <c r="R17" s="146" t="s">
        <v>595</v>
      </c>
      <c r="S17" s="170" t="s">
        <v>142</v>
      </c>
      <c r="T17" s="177" t="s">
        <v>853</v>
      </c>
      <c r="U17" s="15" t="s">
        <v>592</v>
      </c>
      <c r="V17" s="15"/>
      <c r="W17" s="15"/>
      <c r="X17" s="15"/>
      <c r="Y17" s="15"/>
      <c r="Z17" s="15"/>
      <c r="AA17" s="15"/>
      <c r="AB17" s="15"/>
      <c r="AC17" s="15"/>
      <c r="AD17" s="15"/>
      <c r="AE17" s="15"/>
      <c r="AF17" s="15"/>
      <c r="AG17" s="15"/>
      <c r="AH17" s="15"/>
      <c r="AI17" s="15"/>
      <c r="AJ17" s="15"/>
      <c r="AK17" s="15"/>
      <c r="AL17" s="15"/>
      <c r="AM17" s="15"/>
      <c r="AN17" s="158">
        <v>45717</v>
      </c>
      <c r="AO17" s="158">
        <v>45746</v>
      </c>
      <c r="AP17" s="26" t="s">
        <v>281</v>
      </c>
      <c r="AQ17" s="178">
        <f>+O17/3</f>
        <v>9.7181729834791064E-2</v>
      </c>
      <c r="AR17" s="178"/>
      <c r="AS17" s="127" t="s">
        <v>283</v>
      </c>
      <c r="AT17" s="26" t="s">
        <v>281</v>
      </c>
      <c r="AU17" s="178">
        <f>+O17/3</f>
        <v>9.7181729834791064E-2</v>
      </c>
      <c r="AV17" s="7"/>
      <c r="AW17" s="127" t="s">
        <v>283</v>
      </c>
      <c r="AX17" s="26" t="s">
        <v>281</v>
      </c>
      <c r="AY17" s="178">
        <f>+O17/3</f>
        <v>9.7181729834791064E-2</v>
      </c>
      <c r="AZ17" s="7"/>
      <c r="BA17" s="127" t="s">
        <v>283</v>
      </c>
      <c r="BB17" s="180" t="s">
        <v>281</v>
      </c>
      <c r="BC17" s="182"/>
      <c r="BD17" s="172"/>
      <c r="BE17" s="171" t="s">
        <v>283</v>
      </c>
      <c r="BF17" s="180" t="s">
        <v>281</v>
      </c>
      <c r="BG17" s="182"/>
      <c r="BH17" s="172"/>
      <c r="BI17" s="171" t="s">
        <v>283</v>
      </c>
      <c r="BJ17" s="180" t="s">
        <v>281</v>
      </c>
      <c r="BK17" s="182"/>
      <c r="BL17" s="172"/>
      <c r="BM17" s="171" t="s">
        <v>283</v>
      </c>
      <c r="BN17" s="180" t="s">
        <v>281</v>
      </c>
      <c r="BO17" s="182"/>
      <c r="BP17" s="172"/>
      <c r="BQ17" s="171" t="s">
        <v>283</v>
      </c>
      <c r="BR17" s="180" t="s">
        <v>281</v>
      </c>
      <c r="BS17" s="182"/>
      <c r="BT17" s="172"/>
      <c r="BU17" s="171" t="s">
        <v>283</v>
      </c>
      <c r="BV17" s="180" t="s">
        <v>281</v>
      </c>
      <c r="BW17" s="182"/>
      <c r="BX17" s="172"/>
      <c r="BY17" s="171" t="s">
        <v>283</v>
      </c>
      <c r="BZ17" s="180" t="s">
        <v>281</v>
      </c>
      <c r="CA17" s="182"/>
      <c r="CB17" s="172"/>
      <c r="CC17" s="171" t="s">
        <v>283</v>
      </c>
      <c r="CD17" s="180" t="s">
        <v>281</v>
      </c>
      <c r="CE17" s="182"/>
      <c r="CF17" s="172"/>
      <c r="CG17" s="171" t="s">
        <v>283</v>
      </c>
      <c r="CH17" s="180" t="s">
        <v>281</v>
      </c>
      <c r="CI17" s="182"/>
      <c r="CJ17" s="172"/>
      <c r="CK17" s="171" t="s">
        <v>283</v>
      </c>
      <c r="CL17" s="179">
        <f t="shared" si="0"/>
        <v>0.29154518950437319</v>
      </c>
      <c r="CM17" s="179">
        <f t="shared" si="1"/>
        <v>0</v>
      </c>
    </row>
    <row r="18" spans="1:91" s="5" customFormat="1" ht="57" customHeight="1" x14ac:dyDescent="0.3">
      <c r="A18" s="12" t="s">
        <v>135</v>
      </c>
      <c r="B18" s="14" t="s">
        <v>13</v>
      </c>
      <c r="C18" s="12" t="s">
        <v>1644</v>
      </c>
      <c r="D18" s="12" t="s">
        <v>9</v>
      </c>
      <c r="E18" s="12" t="s">
        <v>9</v>
      </c>
      <c r="F18" s="12" t="s">
        <v>9</v>
      </c>
      <c r="G18" s="26" t="s">
        <v>9</v>
      </c>
      <c r="H18" s="26" t="s">
        <v>9</v>
      </c>
      <c r="I18" s="14" t="s">
        <v>9</v>
      </c>
      <c r="J18" s="26" t="s">
        <v>9</v>
      </c>
      <c r="K18" s="26" t="s">
        <v>9</v>
      </c>
      <c r="L18" s="26" t="s">
        <v>9</v>
      </c>
      <c r="M18" s="26" t="s">
        <v>9</v>
      </c>
      <c r="N18" s="146" t="s">
        <v>298</v>
      </c>
      <c r="O18" s="255">
        <v>0.29154518950437319</v>
      </c>
      <c r="P18" s="12" t="s">
        <v>9</v>
      </c>
      <c r="Q18" s="12" t="s">
        <v>152</v>
      </c>
      <c r="R18" s="146" t="s">
        <v>595</v>
      </c>
      <c r="S18" s="170" t="s">
        <v>142</v>
      </c>
      <c r="T18" s="177" t="s">
        <v>853</v>
      </c>
      <c r="U18" s="15" t="s">
        <v>592</v>
      </c>
      <c r="V18" s="15"/>
      <c r="W18" s="15"/>
      <c r="X18" s="15"/>
      <c r="Y18" s="15"/>
      <c r="Z18" s="15"/>
      <c r="AA18" s="15"/>
      <c r="AB18" s="15"/>
      <c r="AC18" s="15"/>
      <c r="AD18" s="15"/>
      <c r="AE18" s="15"/>
      <c r="AF18" s="15"/>
      <c r="AG18" s="15"/>
      <c r="AH18" s="15"/>
      <c r="AI18" s="15"/>
      <c r="AJ18" s="15"/>
      <c r="AK18" s="15"/>
      <c r="AL18" s="15"/>
      <c r="AM18" s="15"/>
      <c r="AN18" s="158">
        <v>45901</v>
      </c>
      <c r="AO18" s="158">
        <v>45930</v>
      </c>
      <c r="AP18" s="26" t="s">
        <v>281</v>
      </c>
      <c r="AQ18" s="178">
        <f>+O18/9</f>
        <v>3.2393909944930355E-2</v>
      </c>
      <c r="AR18" s="178"/>
      <c r="AS18" s="127" t="s">
        <v>283</v>
      </c>
      <c r="AT18" s="26" t="s">
        <v>281</v>
      </c>
      <c r="AU18" s="178">
        <f>+O18/9</f>
        <v>3.2393909944930355E-2</v>
      </c>
      <c r="AV18" s="7"/>
      <c r="AW18" s="127" t="s">
        <v>283</v>
      </c>
      <c r="AX18" s="26" t="s">
        <v>281</v>
      </c>
      <c r="AY18" s="178">
        <f>+O18/9</f>
        <v>3.2393909944930355E-2</v>
      </c>
      <c r="AZ18" s="7"/>
      <c r="BA18" s="127" t="s">
        <v>283</v>
      </c>
      <c r="BB18" s="26" t="s">
        <v>281</v>
      </c>
      <c r="BC18" s="178">
        <f>+O18/9</f>
        <v>3.2393909944930355E-2</v>
      </c>
      <c r="BD18" s="7"/>
      <c r="BE18" s="127" t="s">
        <v>283</v>
      </c>
      <c r="BF18" s="26" t="s">
        <v>281</v>
      </c>
      <c r="BG18" s="178">
        <f>+O18/9</f>
        <v>3.2393909944930355E-2</v>
      </c>
      <c r="BH18" s="7"/>
      <c r="BI18" s="127" t="s">
        <v>283</v>
      </c>
      <c r="BJ18" s="26" t="s">
        <v>281</v>
      </c>
      <c r="BK18" s="178">
        <f>+O18/9</f>
        <v>3.2393909944930355E-2</v>
      </c>
      <c r="BL18" s="7"/>
      <c r="BM18" s="127" t="s">
        <v>283</v>
      </c>
      <c r="BN18" s="26" t="s">
        <v>281</v>
      </c>
      <c r="BO18" s="178">
        <f>+O18/9</f>
        <v>3.2393909944930355E-2</v>
      </c>
      <c r="BP18" s="7"/>
      <c r="BQ18" s="127" t="s">
        <v>283</v>
      </c>
      <c r="BR18" s="26" t="s">
        <v>281</v>
      </c>
      <c r="BS18" s="178">
        <f>+O18/9</f>
        <v>3.2393909944930355E-2</v>
      </c>
      <c r="BT18" s="7"/>
      <c r="BU18" s="127" t="s">
        <v>283</v>
      </c>
      <c r="BV18" s="26" t="s">
        <v>281</v>
      </c>
      <c r="BW18" s="178">
        <f>+O18/9</f>
        <v>3.2393909944930355E-2</v>
      </c>
      <c r="BX18" s="7"/>
      <c r="BY18" s="127" t="s">
        <v>283</v>
      </c>
      <c r="BZ18" s="180" t="s">
        <v>281</v>
      </c>
      <c r="CA18" s="182"/>
      <c r="CB18" s="172"/>
      <c r="CC18" s="171" t="s">
        <v>283</v>
      </c>
      <c r="CD18" s="180" t="s">
        <v>281</v>
      </c>
      <c r="CE18" s="182"/>
      <c r="CF18" s="172"/>
      <c r="CG18" s="171" t="s">
        <v>283</v>
      </c>
      <c r="CH18" s="180" t="s">
        <v>281</v>
      </c>
      <c r="CI18" s="182"/>
      <c r="CJ18" s="172"/>
      <c r="CK18" s="171" t="s">
        <v>283</v>
      </c>
      <c r="CL18" s="179">
        <f t="shared" si="0"/>
        <v>0.29154518950437319</v>
      </c>
      <c r="CM18" s="179">
        <f t="shared" si="1"/>
        <v>0</v>
      </c>
    </row>
    <row r="19" spans="1:91" s="5" customFormat="1" ht="57" customHeight="1" x14ac:dyDescent="0.3">
      <c r="A19" s="12" t="s">
        <v>135</v>
      </c>
      <c r="B19" s="14" t="s">
        <v>13</v>
      </c>
      <c r="C19" s="12" t="s">
        <v>1644</v>
      </c>
      <c r="D19" s="12" t="s">
        <v>9</v>
      </c>
      <c r="E19" s="12" t="s">
        <v>9</v>
      </c>
      <c r="F19" s="12" t="s">
        <v>9</v>
      </c>
      <c r="G19" s="26" t="s">
        <v>9</v>
      </c>
      <c r="H19" s="26" t="s">
        <v>9</v>
      </c>
      <c r="I19" s="14" t="s">
        <v>9</v>
      </c>
      <c r="J19" s="26" t="s">
        <v>9</v>
      </c>
      <c r="K19" s="26" t="s">
        <v>9</v>
      </c>
      <c r="L19" s="26" t="s">
        <v>9</v>
      </c>
      <c r="M19" s="26" t="s">
        <v>9</v>
      </c>
      <c r="N19" s="146" t="s">
        <v>299</v>
      </c>
      <c r="O19" s="255">
        <v>0.29154518950437319</v>
      </c>
      <c r="P19" s="12" t="s">
        <v>9</v>
      </c>
      <c r="Q19" s="12" t="s">
        <v>152</v>
      </c>
      <c r="R19" s="146" t="s">
        <v>595</v>
      </c>
      <c r="S19" s="170" t="s">
        <v>142</v>
      </c>
      <c r="T19" s="177" t="s">
        <v>853</v>
      </c>
      <c r="U19" s="15" t="s">
        <v>592</v>
      </c>
      <c r="V19" s="15"/>
      <c r="W19" s="15"/>
      <c r="X19" s="15"/>
      <c r="Y19" s="15"/>
      <c r="Z19" s="15"/>
      <c r="AA19" s="15"/>
      <c r="AB19" s="15"/>
      <c r="AC19" s="15"/>
      <c r="AD19" s="15"/>
      <c r="AE19" s="15"/>
      <c r="AF19" s="15"/>
      <c r="AG19" s="15"/>
      <c r="AH19" s="15"/>
      <c r="AI19" s="15"/>
      <c r="AJ19" s="15"/>
      <c r="AK19" s="15"/>
      <c r="AL19" s="15"/>
      <c r="AM19" s="15"/>
      <c r="AN19" s="158">
        <v>45778</v>
      </c>
      <c r="AO19" s="158">
        <v>45807</v>
      </c>
      <c r="AP19" s="26" t="s">
        <v>281</v>
      </c>
      <c r="AQ19" s="178">
        <f>+O19/5</f>
        <v>5.830903790087464E-2</v>
      </c>
      <c r="AR19" s="178"/>
      <c r="AS19" s="127" t="s">
        <v>283</v>
      </c>
      <c r="AT19" s="26" t="s">
        <v>281</v>
      </c>
      <c r="AU19" s="178">
        <f>+O19/5</f>
        <v>5.830903790087464E-2</v>
      </c>
      <c r="AV19" s="7"/>
      <c r="AW19" s="127" t="s">
        <v>283</v>
      </c>
      <c r="AX19" s="26" t="s">
        <v>281</v>
      </c>
      <c r="AY19" s="178">
        <f>+O19/5</f>
        <v>5.830903790087464E-2</v>
      </c>
      <c r="AZ19" s="7"/>
      <c r="BA19" s="127" t="s">
        <v>283</v>
      </c>
      <c r="BB19" s="26" t="s">
        <v>281</v>
      </c>
      <c r="BC19" s="178">
        <f>+O19/5</f>
        <v>5.830903790087464E-2</v>
      </c>
      <c r="BD19" s="7"/>
      <c r="BE19" s="127" t="s">
        <v>283</v>
      </c>
      <c r="BF19" s="26" t="s">
        <v>281</v>
      </c>
      <c r="BG19" s="178">
        <f>+O19/5</f>
        <v>5.830903790087464E-2</v>
      </c>
      <c r="BH19" s="7"/>
      <c r="BI19" s="127" t="s">
        <v>283</v>
      </c>
      <c r="BJ19" s="180" t="s">
        <v>281</v>
      </c>
      <c r="BK19" s="182"/>
      <c r="BL19" s="172"/>
      <c r="BM19" s="171" t="s">
        <v>283</v>
      </c>
      <c r="BN19" s="180" t="s">
        <v>281</v>
      </c>
      <c r="BO19" s="182"/>
      <c r="BP19" s="172"/>
      <c r="BQ19" s="171" t="s">
        <v>283</v>
      </c>
      <c r="BR19" s="180" t="s">
        <v>281</v>
      </c>
      <c r="BS19" s="182"/>
      <c r="BT19" s="172"/>
      <c r="BU19" s="171" t="s">
        <v>283</v>
      </c>
      <c r="BV19" s="180" t="s">
        <v>281</v>
      </c>
      <c r="BW19" s="182"/>
      <c r="BX19" s="172"/>
      <c r="BY19" s="171" t="s">
        <v>283</v>
      </c>
      <c r="BZ19" s="180" t="s">
        <v>281</v>
      </c>
      <c r="CA19" s="182"/>
      <c r="CB19" s="172"/>
      <c r="CC19" s="171" t="s">
        <v>283</v>
      </c>
      <c r="CD19" s="180" t="s">
        <v>281</v>
      </c>
      <c r="CE19" s="182"/>
      <c r="CF19" s="172"/>
      <c r="CG19" s="171" t="s">
        <v>283</v>
      </c>
      <c r="CH19" s="180" t="s">
        <v>281</v>
      </c>
      <c r="CI19" s="182"/>
      <c r="CJ19" s="172"/>
      <c r="CK19" s="171" t="s">
        <v>283</v>
      </c>
      <c r="CL19" s="179">
        <f t="shared" si="0"/>
        <v>0.29154518950437319</v>
      </c>
      <c r="CM19" s="179">
        <f t="shared" si="1"/>
        <v>0</v>
      </c>
    </row>
    <row r="20" spans="1:91" s="5" customFormat="1" ht="57" customHeight="1" x14ac:dyDescent="0.3">
      <c r="A20" s="12" t="s">
        <v>135</v>
      </c>
      <c r="B20" s="14" t="s">
        <v>13</v>
      </c>
      <c r="C20" s="12" t="s">
        <v>1644</v>
      </c>
      <c r="D20" s="12" t="s">
        <v>9</v>
      </c>
      <c r="E20" s="12" t="s">
        <v>9</v>
      </c>
      <c r="F20" s="12" t="s">
        <v>9</v>
      </c>
      <c r="G20" s="26" t="s">
        <v>9</v>
      </c>
      <c r="H20" s="26" t="s">
        <v>9</v>
      </c>
      <c r="I20" s="14" t="s">
        <v>9</v>
      </c>
      <c r="J20" s="26" t="s">
        <v>9</v>
      </c>
      <c r="K20" s="26" t="s">
        <v>9</v>
      </c>
      <c r="L20" s="26" t="s">
        <v>9</v>
      </c>
      <c r="M20" s="26" t="s">
        <v>9</v>
      </c>
      <c r="N20" s="146" t="s">
        <v>300</v>
      </c>
      <c r="O20" s="255">
        <v>0.29154518950437319</v>
      </c>
      <c r="P20" s="12" t="s">
        <v>9</v>
      </c>
      <c r="Q20" s="12" t="s">
        <v>152</v>
      </c>
      <c r="R20" s="146" t="s">
        <v>595</v>
      </c>
      <c r="S20" s="170" t="s">
        <v>142</v>
      </c>
      <c r="T20" s="177" t="s">
        <v>853</v>
      </c>
      <c r="U20" s="15" t="s">
        <v>592</v>
      </c>
      <c r="V20" s="15"/>
      <c r="W20" s="15"/>
      <c r="X20" s="15"/>
      <c r="Y20" s="15"/>
      <c r="Z20" s="15"/>
      <c r="AA20" s="15"/>
      <c r="AB20" s="15"/>
      <c r="AC20" s="15"/>
      <c r="AD20" s="15"/>
      <c r="AE20" s="15"/>
      <c r="AF20" s="15"/>
      <c r="AG20" s="15"/>
      <c r="AH20" s="15"/>
      <c r="AI20" s="15"/>
      <c r="AJ20" s="15"/>
      <c r="AK20" s="15"/>
      <c r="AL20" s="15"/>
      <c r="AM20" s="15"/>
      <c r="AN20" s="158">
        <v>45931</v>
      </c>
      <c r="AO20" s="158">
        <v>45961</v>
      </c>
      <c r="AP20" s="12" t="s">
        <v>132</v>
      </c>
      <c r="AQ20" s="178">
        <f>+O20/10</f>
        <v>2.915451895043732E-2</v>
      </c>
      <c r="AR20" s="178"/>
      <c r="AS20" s="127" t="s">
        <v>283</v>
      </c>
      <c r="AT20" s="12" t="s">
        <v>132</v>
      </c>
      <c r="AU20" s="178">
        <f>+O20/10</f>
        <v>2.915451895043732E-2</v>
      </c>
      <c r="AV20" s="7"/>
      <c r="AW20" s="127" t="s">
        <v>283</v>
      </c>
      <c r="AX20" s="12" t="s">
        <v>132</v>
      </c>
      <c r="AY20" s="178">
        <f>+O20/10</f>
        <v>2.915451895043732E-2</v>
      </c>
      <c r="AZ20" s="7"/>
      <c r="BA20" s="127" t="s">
        <v>283</v>
      </c>
      <c r="BB20" s="12" t="s">
        <v>132</v>
      </c>
      <c r="BC20" s="178">
        <f>+O20/10</f>
        <v>2.915451895043732E-2</v>
      </c>
      <c r="BD20" s="7"/>
      <c r="BE20" s="127" t="s">
        <v>283</v>
      </c>
      <c r="BF20" s="12" t="s">
        <v>132</v>
      </c>
      <c r="BG20" s="178">
        <f>+O20/10</f>
        <v>2.915451895043732E-2</v>
      </c>
      <c r="BH20" s="7"/>
      <c r="BI20" s="127" t="s">
        <v>283</v>
      </c>
      <c r="BJ20" s="12" t="s">
        <v>132</v>
      </c>
      <c r="BK20" s="178">
        <f>+O20/10</f>
        <v>2.915451895043732E-2</v>
      </c>
      <c r="BL20" s="7"/>
      <c r="BM20" s="127" t="s">
        <v>283</v>
      </c>
      <c r="BN20" s="12" t="s">
        <v>132</v>
      </c>
      <c r="BO20" s="178">
        <f>+O20/10</f>
        <v>2.915451895043732E-2</v>
      </c>
      <c r="BP20" s="7"/>
      <c r="BQ20" s="127" t="s">
        <v>283</v>
      </c>
      <c r="BR20" s="12" t="s">
        <v>132</v>
      </c>
      <c r="BS20" s="178">
        <f>+O20/10</f>
        <v>2.915451895043732E-2</v>
      </c>
      <c r="BT20" s="7"/>
      <c r="BU20" s="127" t="s">
        <v>283</v>
      </c>
      <c r="BV20" s="12" t="s">
        <v>132</v>
      </c>
      <c r="BW20" s="178">
        <f>+O20/10</f>
        <v>2.915451895043732E-2</v>
      </c>
      <c r="BX20" s="7"/>
      <c r="BY20" s="127" t="s">
        <v>283</v>
      </c>
      <c r="BZ20" s="12" t="s">
        <v>132</v>
      </c>
      <c r="CA20" s="178">
        <f>+O20/10</f>
        <v>2.915451895043732E-2</v>
      </c>
      <c r="CB20" s="7"/>
      <c r="CC20" s="127" t="s">
        <v>283</v>
      </c>
      <c r="CD20" s="173" t="s">
        <v>132</v>
      </c>
      <c r="CE20" s="182"/>
      <c r="CF20" s="172"/>
      <c r="CG20" s="171" t="s">
        <v>283</v>
      </c>
      <c r="CH20" s="173" t="s">
        <v>132</v>
      </c>
      <c r="CI20" s="182"/>
      <c r="CJ20" s="172"/>
      <c r="CK20" s="171" t="s">
        <v>283</v>
      </c>
      <c r="CL20" s="179">
        <f t="shared" si="0"/>
        <v>0.29154518950437319</v>
      </c>
      <c r="CM20" s="179">
        <f t="shared" si="1"/>
        <v>0</v>
      </c>
    </row>
    <row r="21" spans="1:91" s="5" customFormat="1" ht="57" customHeight="1" x14ac:dyDescent="0.3">
      <c r="A21" s="12" t="s">
        <v>135</v>
      </c>
      <c r="B21" s="14" t="s">
        <v>13</v>
      </c>
      <c r="C21" s="12" t="s">
        <v>1644</v>
      </c>
      <c r="D21" s="12" t="s">
        <v>9</v>
      </c>
      <c r="E21" s="12" t="s">
        <v>9</v>
      </c>
      <c r="F21" s="12" t="s">
        <v>9</v>
      </c>
      <c r="G21" s="26" t="s">
        <v>9</v>
      </c>
      <c r="H21" s="26" t="s">
        <v>9</v>
      </c>
      <c r="I21" s="14" t="s">
        <v>9</v>
      </c>
      <c r="J21" s="26" t="s">
        <v>9</v>
      </c>
      <c r="K21" s="26" t="s">
        <v>9</v>
      </c>
      <c r="L21" s="26" t="s">
        <v>9</v>
      </c>
      <c r="M21" s="26" t="s">
        <v>9</v>
      </c>
      <c r="N21" s="146" t="s">
        <v>301</v>
      </c>
      <c r="O21" s="255">
        <v>0.29154518950437319</v>
      </c>
      <c r="P21" s="12" t="s">
        <v>9</v>
      </c>
      <c r="Q21" s="12" t="s">
        <v>152</v>
      </c>
      <c r="R21" s="146" t="s">
        <v>595</v>
      </c>
      <c r="S21" s="170" t="s">
        <v>142</v>
      </c>
      <c r="T21" s="177" t="s">
        <v>853</v>
      </c>
      <c r="U21" s="15" t="s">
        <v>592</v>
      </c>
      <c r="V21" s="15"/>
      <c r="W21" s="15"/>
      <c r="X21" s="15"/>
      <c r="Y21" s="15"/>
      <c r="Z21" s="15"/>
      <c r="AA21" s="15"/>
      <c r="AB21" s="15"/>
      <c r="AC21" s="15"/>
      <c r="AD21" s="15"/>
      <c r="AE21" s="15"/>
      <c r="AF21" s="15"/>
      <c r="AG21" s="15"/>
      <c r="AH21" s="15"/>
      <c r="AI21" s="15"/>
      <c r="AJ21" s="15"/>
      <c r="AK21" s="15"/>
      <c r="AL21" s="15"/>
      <c r="AM21" s="15"/>
      <c r="AN21" s="158">
        <v>45962</v>
      </c>
      <c r="AO21" s="158">
        <v>45991</v>
      </c>
      <c r="AP21" s="12" t="s">
        <v>132</v>
      </c>
      <c r="AQ21" s="178">
        <f>+O21/11</f>
        <v>2.6504108136761198E-2</v>
      </c>
      <c r="AR21" s="178"/>
      <c r="AS21" s="127" t="s">
        <v>283</v>
      </c>
      <c r="AT21" s="12" t="s">
        <v>132</v>
      </c>
      <c r="AU21" s="178">
        <f>+O20/11</f>
        <v>2.6504108136761198E-2</v>
      </c>
      <c r="AV21" s="7"/>
      <c r="AW21" s="127" t="s">
        <v>283</v>
      </c>
      <c r="AX21" s="12" t="s">
        <v>132</v>
      </c>
      <c r="AY21" s="178">
        <f>+O20/11</f>
        <v>2.6504108136761198E-2</v>
      </c>
      <c r="AZ21" s="7"/>
      <c r="BA21" s="127" t="s">
        <v>283</v>
      </c>
      <c r="BB21" s="12" t="s">
        <v>132</v>
      </c>
      <c r="BC21" s="178">
        <f>+O20/11</f>
        <v>2.6504108136761198E-2</v>
      </c>
      <c r="BD21" s="7"/>
      <c r="BE21" s="127" t="s">
        <v>283</v>
      </c>
      <c r="BF21" s="12" t="s">
        <v>132</v>
      </c>
      <c r="BG21" s="178">
        <f>+O20/11</f>
        <v>2.6504108136761198E-2</v>
      </c>
      <c r="BH21" s="7"/>
      <c r="BI21" s="127" t="s">
        <v>283</v>
      </c>
      <c r="BJ21" s="12" t="s">
        <v>132</v>
      </c>
      <c r="BK21" s="178">
        <f>+O20/11</f>
        <v>2.6504108136761198E-2</v>
      </c>
      <c r="BL21" s="7"/>
      <c r="BM21" s="127" t="s">
        <v>283</v>
      </c>
      <c r="BN21" s="12" t="s">
        <v>132</v>
      </c>
      <c r="BO21" s="178">
        <f>+O20/11</f>
        <v>2.6504108136761198E-2</v>
      </c>
      <c r="BP21" s="7"/>
      <c r="BQ21" s="127" t="s">
        <v>283</v>
      </c>
      <c r="BR21" s="12" t="s">
        <v>132</v>
      </c>
      <c r="BS21" s="178">
        <f>+O20/11</f>
        <v>2.6504108136761198E-2</v>
      </c>
      <c r="BT21" s="7"/>
      <c r="BU21" s="127" t="s">
        <v>283</v>
      </c>
      <c r="BV21" s="12" t="s">
        <v>132</v>
      </c>
      <c r="BW21" s="178">
        <f>+O20/11</f>
        <v>2.6504108136761198E-2</v>
      </c>
      <c r="BX21" s="7"/>
      <c r="BY21" s="127" t="s">
        <v>283</v>
      </c>
      <c r="BZ21" s="12" t="s">
        <v>132</v>
      </c>
      <c r="CA21" s="178">
        <f>+O20/11</f>
        <v>2.6504108136761198E-2</v>
      </c>
      <c r="CB21" s="7"/>
      <c r="CC21" s="127" t="s">
        <v>283</v>
      </c>
      <c r="CD21" s="12" t="s">
        <v>132</v>
      </c>
      <c r="CE21" s="178">
        <f>+O20/11</f>
        <v>2.6504108136761198E-2</v>
      </c>
      <c r="CF21" s="7"/>
      <c r="CG21" s="127" t="s">
        <v>283</v>
      </c>
      <c r="CH21" s="173" t="s">
        <v>132</v>
      </c>
      <c r="CI21" s="182"/>
      <c r="CJ21" s="172"/>
      <c r="CK21" s="171" t="s">
        <v>283</v>
      </c>
      <c r="CL21" s="179">
        <f t="shared" si="0"/>
        <v>0.29154518950437308</v>
      </c>
      <c r="CM21" s="179">
        <f t="shared" si="1"/>
        <v>0</v>
      </c>
    </row>
    <row r="22" spans="1:91" s="5" customFormat="1" ht="57" customHeight="1" x14ac:dyDescent="0.3">
      <c r="A22" s="12" t="s">
        <v>135</v>
      </c>
      <c r="B22" s="14" t="s">
        <v>13</v>
      </c>
      <c r="C22" s="12" t="s">
        <v>1644</v>
      </c>
      <c r="D22" s="12" t="s">
        <v>9</v>
      </c>
      <c r="E22" s="12" t="s">
        <v>9</v>
      </c>
      <c r="F22" s="12" t="s">
        <v>9</v>
      </c>
      <c r="G22" s="26" t="s">
        <v>9</v>
      </c>
      <c r="H22" s="26" t="s">
        <v>9</v>
      </c>
      <c r="I22" s="14" t="s">
        <v>9</v>
      </c>
      <c r="J22" s="26" t="s">
        <v>9</v>
      </c>
      <c r="K22" s="26" t="s">
        <v>9</v>
      </c>
      <c r="L22" s="26" t="s">
        <v>9</v>
      </c>
      <c r="M22" s="26" t="s">
        <v>9</v>
      </c>
      <c r="N22" s="146" t="s">
        <v>589</v>
      </c>
      <c r="O22" s="255">
        <v>0.29154518950437319</v>
      </c>
      <c r="P22" s="12" t="s">
        <v>9</v>
      </c>
      <c r="Q22" s="12" t="s">
        <v>152</v>
      </c>
      <c r="R22" s="146" t="s">
        <v>596</v>
      </c>
      <c r="S22" s="170" t="s">
        <v>142</v>
      </c>
      <c r="T22" s="177" t="s">
        <v>853</v>
      </c>
      <c r="U22" s="15" t="s">
        <v>592</v>
      </c>
      <c r="V22" s="15"/>
      <c r="W22" s="15"/>
      <c r="X22" s="15"/>
      <c r="Y22" s="15"/>
      <c r="Z22" s="15"/>
      <c r="AA22" s="15"/>
      <c r="AB22" s="15"/>
      <c r="AC22" s="15"/>
      <c r="AD22" s="15"/>
      <c r="AE22" s="15"/>
      <c r="AF22" s="15"/>
      <c r="AG22" s="15"/>
      <c r="AH22" s="15"/>
      <c r="AI22" s="15"/>
      <c r="AJ22" s="15"/>
      <c r="AK22" s="15"/>
      <c r="AL22" s="15"/>
      <c r="AM22" s="15"/>
      <c r="AN22" s="158">
        <v>45658</v>
      </c>
      <c r="AO22" s="158">
        <v>46021</v>
      </c>
      <c r="AP22" s="12" t="s">
        <v>132</v>
      </c>
      <c r="AQ22" s="178">
        <f>+O22/12</f>
        <v>2.4295432458697766E-2</v>
      </c>
      <c r="AR22" s="178"/>
      <c r="AS22" s="127" t="s">
        <v>283</v>
      </c>
      <c r="AT22" s="12" t="s">
        <v>132</v>
      </c>
      <c r="AU22" s="178">
        <f>+O22/12</f>
        <v>2.4295432458697766E-2</v>
      </c>
      <c r="AV22" s="7"/>
      <c r="AW22" s="127" t="s">
        <v>283</v>
      </c>
      <c r="AX22" s="12" t="s">
        <v>132</v>
      </c>
      <c r="AY22" s="178">
        <f>+O22/12</f>
        <v>2.4295432458697766E-2</v>
      </c>
      <c r="AZ22" s="7"/>
      <c r="BA22" s="127" t="s">
        <v>283</v>
      </c>
      <c r="BB22" s="12" t="s">
        <v>132</v>
      </c>
      <c r="BC22" s="178">
        <f>+O22/12</f>
        <v>2.4295432458697766E-2</v>
      </c>
      <c r="BD22" s="7"/>
      <c r="BE22" s="127" t="s">
        <v>283</v>
      </c>
      <c r="BF22" s="12" t="s">
        <v>132</v>
      </c>
      <c r="BG22" s="178">
        <f>+O22/12</f>
        <v>2.4295432458697766E-2</v>
      </c>
      <c r="BH22" s="7"/>
      <c r="BI22" s="127" t="s">
        <v>283</v>
      </c>
      <c r="BJ22" s="12" t="s">
        <v>132</v>
      </c>
      <c r="BK22" s="178">
        <f>+O22/12</f>
        <v>2.4295432458697766E-2</v>
      </c>
      <c r="BL22" s="7"/>
      <c r="BM22" s="127" t="s">
        <v>283</v>
      </c>
      <c r="BN22" s="12" t="s">
        <v>132</v>
      </c>
      <c r="BO22" s="178">
        <f>+O22/12</f>
        <v>2.4295432458697766E-2</v>
      </c>
      <c r="BP22" s="7"/>
      <c r="BQ22" s="127" t="s">
        <v>283</v>
      </c>
      <c r="BR22" s="12" t="s">
        <v>132</v>
      </c>
      <c r="BS22" s="178">
        <f>+O22/12</f>
        <v>2.4295432458697766E-2</v>
      </c>
      <c r="BT22" s="7"/>
      <c r="BU22" s="127" t="s">
        <v>283</v>
      </c>
      <c r="BV22" s="12" t="s">
        <v>132</v>
      </c>
      <c r="BW22" s="178">
        <f>+O22/12</f>
        <v>2.4295432458697766E-2</v>
      </c>
      <c r="BX22" s="7"/>
      <c r="BY22" s="127" t="s">
        <v>283</v>
      </c>
      <c r="BZ22" s="12" t="s">
        <v>132</v>
      </c>
      <c r="CA22" s="178">
        <f>+O22/12</f>
        <v>2.4295432458697766E-2</v>
      </c>
      <c r="CB22" s="7"/>
      <c r="CC22" s="127" t="s">
        <v>283</v>
      </c>
      <c r="CD22" s="12" t="s">
        <v>132</v>
      </c>
      <c r="CE22" s="178">
        <f>+O22/12</f>
        <v>2.4295432458697766E-2</v>
      </c>
      <c r="CF22" s="7"/>
      <c r="CG22" s="127" t="s">
        <v>283</v>
      </c>
      <c r="CH22" s="12" t="s">
        <v>132</v>
      </c>
      <c r="CI22" s="178">
        <f>+O22/12</f>
        <v>2.4295432458697766E-2</v>
      </c>
      <c r="CJ22" s="7"/>
      <c r="CK22" s="127" t="s">
        <v>283</v>
      </c>
      <c r="CL22" s="179">
        <f>+AQ22+AU22+AY22+BC22+BG22+BK22+BO22+BS22+BW22+CA22+CE22+CI22</f>
        <v>0.29154518950437314</v>
      </c>
      <c r="CM22" s="179">
        <f t="shared" si="1"/>
        <v>0</v>
      </c>
    </row>
    <row r="23" spans="1:91" s="5" customFormat="1" ht="57" customHeight="1" x14ac:dyDescent="0.3">
      <c r="A23" s="12" t="s">
        <v>135</v>
      </c>
      <c r="B23" s="14" t="s">
        <v>13</v>
      </c>
      <c r="C23" s="12" t="s">
        <v>1644</v>
      </c>
      <c r="D23" s="12" t="s">
        <v>9</v>
      </c>
      <c r="E23" s="12" t="s">
        <v>9</v>
      </c>
      <c r="F23" s="12" t="s">
        <v>9</v>
      </c>
      <c r="G23" s="26" t="s">
        <v>9</v>
      </c>
      <c r="H23" s="26" t="s">
        <v>9</v>
      </c>
      <c r="I23" s="14" t="s">
        <v>9</v>
      </c>
      <c r="J23" s="26" t="s">
        <v>9</v>
      </c>
      <c r="K23" s="26" t="s">
        <v>9</v>
      </c>
      <c r="L23" s="26" t="s">
        <v>9</v>
      </c>
      <c r="M23" s="26" t="s">
        <v>9</v>
      </c>
      <c r="N23" s="146" t="s">
        <v>302</v>
      </c>
      <c r="O23" s="255">
        <v>0.29154518950437319</v>
      </c>
      <c r="P23" s="12" t="s">
        <v>9</v>
      </c>
      <c r="Q23" s="12" t="s">
        <v>152</v>
      </c>
      <c r="R23" s="146" t="s">
        <v>597</v>
      </c>
      <c r="S23" s="170" t="s">
        <v>142</v>
      </c>
      <c r="T23" s="177" t="s">
        <v>853</v>
      </c>
      <c r="U23" s="15" t="s">
        <v>592</v>
      </c>
      <c r="V23" s="15"/>
      <c r="W23" s="15"/>
      <c r="X23" s="15"/>
      <c r="Y23" s="15"/>
      <c r="Z23" s="15"/>
      <c r="AA23" s="15"/>
      <c r="AB23" s="15"/>
      <c r="AC23" s="15"/>
      <c r="AD23" s="15"/>
      <c r="AE23" s="15"/>
      <c r="AF23" s="15"/>
      <c r="AG23" s="15"/>
      <c r="AH23" s="15"/>
      <c r="AI23" s="15"/>
      <c r="AJ23" s="15"/>
      <c r="AK23" s="15"/>
      <c r="AL23" s="15"/>
      <c r="AM23" s="15"/>
      <c r="AN23" s="158">
        <v>45778</v>
      </c>
      <c r="AO23" s="158">
        <v>45807</v>
      </c>
      <c r="AP23" s="12" t="s">
        <v>132</v>
      </c>
      <c r="AQ23" s="178">
        <f>+O23/5</f>
        <v>5.830903790087464E-2</v>
      </c>
      <c r="AR23" s="178"/>
      <c r="AS23" s="127" t="s">
        <v>283</v>
      </c>
      <c r="AT23" s="12" t="s">
        <v>132</v>
      </c>
      <c r="AU23" s="178">
        <f>+O23/5</f>
        <v>5.830903790087464E-2</v>
      </c>
      <c r="AV23" s="7"/>
      <c r="AW23" s="127" t="s">
        <v>283</v>
      </c>
      <c r="AX23" s="12" t="s">
        <v>132</v>
      </c>
      <c r="AY23" s="178">
        <f>+O23/5</f>
        <v>5.830903790087464E-2</v>
      </c>
      <c r="AZ23" s="7"/>
      <c r="BA23" s="127" t="s">
        <v>283</v>
      </c>
      <c r="BB23" s="12" t="s">
        <v>132</v>
      </c>
      <c r="BC23" s="178">
        <f>+O23/5</f>
        <v>5.830903790087464E-2</v>
      </c>
      <c r="BD23" s="7"/>
      <c r="BE23" s="127" t="s">
        <v>283</v>
      </c>
      <c r="BF23" s="12" t="s">
        <v>132</v>
      </c>
      <c r="BG23" s="178">
        <f>+O23/5</f>
        <v>5.830903790087464E-2</v>
      </c>
      <c r="BH23" s="7"/>
      <c r="BI23" s="127" t="s">
        <v>283</v>
      </c>
      <c r="BJ23" s="173" t="s">
        <v>132</v>
      </c>
      <c r="BK23" s="182"/>
      <c r="BL23" s="172"/>
      <c r="BM23" s="171" t="s">
        <v>283</v>
      </c>
      <c r="BN23" s="173" t="s">
        <v>132</v>
      </c>
      <c r="BO23" s="182"/>
      <c r="BP23" s="172"/>
      <c r="BQ23" s="171" t="s">
        <v>283</v>
      </c>
      <c r="BR23" s="173" t="s">
        <v>132</v>
      </c>
      <c r="BS23" s="182"/>
      <c r="BT23" s="172"/>
      <c r="BU23" s="171" t="s">
        <v>283</v>
      </c>
      <c r="BV23" s="173" t="s">
        <v>132</v>
      </c>
      <c r="BW23" s="182"/>
      <c r="BX23" s="172"/>
      <c r="BY23" s="171" t="s">
        <v>283</v>
      </c>
      <c r="BZ23" s="173" t="s">
        <v>132</v>
      </c>
      <c r="CA23" s="182"/>
      <c r="CB23" s="172"/>
      <c r="CC23" s="171" t="s">
        <v>283</v>
      </c>
      <c r="CD23" s="173" t="s">
        <v>132</v>
      </c>
      <c r="CE23" s="182"/>
      <c r="CF23" s="172"/>
      <c r="CG23" s="171" t="s">
        <v>283</v>
      </c>
      <c r="CH23" s="173" t="s">
        <v>132</v>
      </c>
      <c r="CI23" s="182"/>
      <c r="CJ23" s="172"/>
      <c r="CK23" s="171" t="s">
        <v>283</v>
      </c>
      <c r="CL23" s="179">
        <f t="shared" si="0"/>
        <v>0.29154518950437319</v>
      </c>
      <c r="CM23" s="179">
        <f t="shared" si="1"/>
        <v>0</v>
      </c>
    </row>
    <row r="24" spans="1:91" s="5" customFormat="1" ht="57" customHeight="1" x14ac:dyDescent="0.3">
      <c r="A24" s="12" t="s">
        <v>135</v>
      </c>
      <c r="B24" s="14" t="s">
        <v>13</v>
      </c>
      <c r="C24" s="12" t="s">
        <v>1644</v>
      </c>
      <c r="D24" s="12" t="s">
        <v>9</v>
      </c>
      <c r="E24" s="12" t="s">
        <v>9</v>
      </c>
      <c r="F24" s="12" t="s">
        <v>9</v>
      </c>
      <c r="G24" s="26" t="s">
        <v>9</v>
      </c>
      <c r="H24" s="26" t="s">
        <v>9</v>
      </c>
      <c r="I24" s="14" t="s">
        <v>9</v>
      </c>
      <c r="J24" s="26" t="s">
        <v>9</v>
      </c>
      <c r="K24" s="26" t="s">
        <v>9</v>
      </c>
      <c r="L24" s="26" t="s">
        <v>9</v>
      </c>
      <c r="M24" s="26" t="s">
        <v>9</v>
      </c>
      <c r="N24" s="146" t="s">
        <v>303</v>
      </c>
      <c r="O24" s="255">
        <v>0.29154518950437319</v>
      </c>
      <c r="P24" s="12" t="s">
        <v>9</v>
      </c>
      <c r="Q24" s="12" t="s">
        <v>152</v>
      </c>
      <c r="R24" s="146" t="s">
        <v>597</v>
      </c>
      <c r="S24" s="170" t="s">
        <v>142</v>
      </c>
      <c r="T24" s="177" t="s">
        <v>853</v>
      </c>
      <c r="U24" s="15" t="s">
        <v>592</v>
      </c>
      <c r="V24" s="15"/>
      <c r="W24" s="15"/>
      <c r="X24" s="15"/>
      <c r="Y24" s="15"/>
      <c r="Z24" s="15"/>
      <c r="AA24" s="15"/>
      <c r="AB24" s="15"/>
      <c r="AC24" s="15"/>
      <c r="AD24" s="15"/>
      <c r="AE24" s="15"/>
      <c r="AF24" s="15"/>
      <c r="AG24" s="15"/>
      <c r="AH24" s="15"/>
      <c r="AI24" s="15"/>
      <c r="AJ24" s="15"/>
      <c r="AK24" s="15"/>
      <c r="AL24" s="15"/>
      <c r="AM24" s="15"/>
      <c r="AN24" s="158">
        <v>45809</v>
      </c>
      <c r="AO24" s="158">
        <v>45838</v>
      </c>
      <c r="AP24" s="12" t="s">
        <v>132</v>
      </c>
      <c r="AQ24" s="178">
        <f>+O24/6</f>
        <v>4.8590864917395532E-2</v>
      </c>
      <c r="AR24" s="178"/>
      <c r="AS24" s="127" t="s">
        <v>283</v>
      </c>
      <c r="AT24" s="12" t="s">
        <v>132</v>
      </c>
      <c r="AU24" s="178">
        <f>+O24/6</f>
        <v>4.8590864917395532E-2</v>
      </c>
      <c r="AV24" s="7"/>
      <c r="AW24" s="127" t="s">
        <v>283</v>
      </c>
      <c r="AX24" s="12" t="s">
        <v>132</v>
      </c>
      <c r="AY24" s="178">
        <f>+O24/6</f>
        <v>4.8590864917395532E-2</v>
      </c>
      <c r="AZ24" s="7"/>
      <c r="BA24" s="127" t="s">
        <v>283</v>
      </c>
      <c r="BB24" s="12" t="s">
        <v>132</v>
      </c>
      <c r="BC24" s="178">
        <f>+O24/6</f>
        <v>4.8590864917395532E-2</v>
      </c>
      <c r="BD24" s="7"/>
      <c r="BE24" s="127" t="s">
        <v>283</v>
      </c>
      <c r="BF24" s="12" t="s">
        <v>132</v>
      </c>
      <c r="BG24" s="178">
        <f>+O24/6</f>
        <v>4.8590864917395532E-2</v>
      </c>
      <c r="BH24" s="7"/>
      <c r="BI24" s="127" t="s">
        <v>283</v>
      </c>
      <c r="BJ24" s="12" t="s">
        <v>132</v>
      </c>
      <c r="BK24" s="178">
        <f>+O24/6</f>
        <v>4.8590864917395532E-2</v>
      </c>
      <c r="BL24" s="7"/>
      <c r="BM24" s="127" t="s">
        <v>283</v>
      </c>
      <c r="BN24" s="173" t="s">
        <v>132</v>
      </c>
      <c r="BO24" s="182"/>
      <c r="BP24" s="172"/>
      <c r="BQ24" s="171" t="s">
        <v>283</v>
      </c>
      <c r="BR24" s="173" t="s">
        <v>132</v>
      </c>
      <c r="BS24" s="182"/>
      <c r="BT24" s="172"/>
      <c r="BU24" s="171" t="s">
        <v>283</v>
      </c>
      <c r="BV24" s="173" t="s">
        <v>132</v>
      </c>
      <c r="BW24" s="182"/>
      <c r="BX24" s="172"/>
      <c r="BY24" s="171" t="s">
        <v>283</v>
      </c>
      <c r="BZ24" s="173" t="s">
        <v>132</v>
      </c>
      <c r="CA24" s="182"/>
      <c r="CB24" s="172"/>
      <c r="CC24" s="171" t="s">
        <v>283</v>
      </c>
      <c r="CD24" s="173" t="s">
        <v>132</v>
      </c>
      <c r="CE24" s="182"/>
      <c r="CF24" s="172"/>
      <c r="CG24" s="171" t="s">
        <v>283</v>
      </c>
      <c r="CH24" s="173" t="s">
        <v>132</v>
      </c>
      <c r="CI24" s="182"/>
      <c r="CJ24" s="172"/>
      <c r="CK24" s="171" t="s">
        <v>283</v>
      </c>
      <c r="CL24" s="179">
        <f t="shared" si="0"/>
        <v>0.29154518950437319</v>
      </c>
      <c r="CM24" s="179">
        <f t="shared" si="1"/>
        <v>0</v>
      </c>
    </row>
    <row r="25" spans="1:91" s="5" customFormat="1" ht="57" customHeight="1" x14ac:dyDescent="0.3">
      <c r="A25" s="12" t="s">
        <v>135</v>
      </c>
      <c r="B25" s="14" t="s">
        <v>13</v>
      </c>
      <c r="C25" s="12" t="s">
        <v>1644</v>
      </c>
      <c r="D25" s="12" t="s">
        <v>9</v>
      </c>
      <c r="E25" s="12" t="s">
        <v>9</v>
      </c>
      <c r="F25" s="12" t="s">
        <v>9</v>
      </c>
      <c r="G25" s="26" t="s">
        <v>9</v>
      </c>
      <c r="H25" s="26" t="s">
        <v>9</v>
      </c>
      <c r="I25" s="14" t="s">
        <v>9</v>
      </c>
      <c r="J25" s="26" t="s">
        <v>9</v>
      </c>
      <c r="K25" s="26" t="s">
        <v>9</v>
      </c>
      <c r="L25" s="26" t="s">
        <v>9</v>
      </c>
      <c r="M25" s="26" t="s">
        <v>9</v>
      </c>
      <c r="N25" s="146" t="s">
        <v>304</v>
      </c>
      <c r="O25" s="255">
        <v>0.29154518950437319</v>
      </c>
      <c r="P25" s="12" t="s">
        <v>9</v>
      </c>
      <c r="Q25" s="12" t="s">
        <v>152</v>
      </c>
      <c r="R25" s="146" t="s">
        <v>598</v>
      </c>
      <c r="S25" s="170" t="s">
        <v>142</v>
      </c>
      <c r="T25" s="177" t="s">
        <v>853</v>
      </c>
      <c r="U25" s="15" t="s">
        <v>592</v>
      </c>
      <c r="V25" s="15"/>
      <c r="W25" s="15"/>
      <c r="X25" s="15"/>
      <c r="Y25" s="15"/>
      <c r="Z25" s="15"/>
      <c r="AA25" s="15"/>
      <c r="AB25" s="15"/>
      <c r="AC25" s="15"/>
      <c r="AD25" s="15"/>
      <c r="AE25" s="15"/>
      <c r="AF25" s="15"/>
      <c r="AG25" s="15"/>
      <c r="AH25" s="15"/>
      <c r="AI25" s="15"/>
      <c r="AJ25" s="15"/>
      <c r="AK25" s="15"/>
      <c r="AL25" s="15"/>
      <c r="AM25" s="15"/>
      <c r="AN25" s="158">
        <v>45352</v>
      </c>
      <c r="AO25" s="158">
        <v>45746</v>
      </c>
      <c r="AP25" s="12" t="s">
        <v>132</v>
      </c>
      <c r="AQ25" s="178">
        <f t="shared" ref="AQ25:AQ26" si="2">+O25/3</f>
        <v>9.7181729834791064E-2</v>
      </c>
      <c r="AR25" s="178"/>
      <c r="AS25" s="127" t="s">
        <v>283</v>
      </c>
      <c r="AT25" s="12" t="s">
        <v>132</v>
      </c>
      <c r="AU25" s="178">
        <f t="shared" ref="AU25:AU26" si="3">+O25/3</f>
        <v>9.7181729834791064E-2</v>
      </c>
      <c r="AV25" s="7"/>
      <c r="AW25" s="127" t="s">
        <v>283</v>
      </c>
      <c r="AX25" s="12" t="s">
        <v>132</v>
      </c>
      <c r="AY25" s="178">
        <f t="shared" ref="AY25:AY26" si="4">+O25/3</f>
        <v>9.7181729834791064E-2</v>
      </c>
      <c r="AZ25" s="7"/>
      <c r="BA25" s="127" t="s">
        <v>283</v>
      </c>
      <c r="BB25" s="173" t="s">
        <v>132</v>
      </c>
      <c r="BC25" s="182"/>
      <c r="BD25" s="172"/>
      <c r="BE25" s="171" t="s">
        <v>283</v>
      </c>
      <c r="BF25" s="173" t="s">
        <v>132</v>
      </c>
      <c r="BG25" s="182"/>
      <c r="BH25" s="172"/>
      <c r="BI25" s="171" t="s">
        <v>283</v>
      </c>
      <c r="BJ25" s="173" t="s">
        <v>132</v>
      </c>
      <c r="BK25" s="182"/>
      <c r="BL25" s="172"/>
      <c r="BM25" s="171" t="s">
        <v>283</v>
      </c>
      <c r="BN25" s="173" t="s">
        <v>132</v>
      </c>
      <c r="BO25" s="182"/>
      <c r="BP25" s="172"/>
      <c r="BQ25" s="171" t="s">
        <v>283</v>
      </c>
      <c r="BR25" s="173" t="s">
        <v>132</v>
      </c>
      <c r="BS25" s="182"/>
      <c r="BT25" s="172"/>
      <c r="BU25" s="171" t="s">
        <v>283</v>
      </c>
      <c r="BV25" s="173" t="s">
        <v>132</v>
      </c>
      <c r="BW25" s="182"/>
      <c r="BX25" s="172"/>
      <c r="BY25" s="171" t="s">
        <v>283</v>
      </c>
      <c r="BZ25" s="173" t="s">
        <v>132</v>
      </c>
      <c r="CA25" s="182"/>
      <c r="CB25" s="172"/>
      <c r="CC25" s="171" t="s">
        <v>283</v>
      </c>
      <c r="CD25" s="173" t="s">
        <v>132</v>
      </c>
      <c r="CE25" s="182"/>
      <c r="CF25" s="172"/>
      <c r="CG25" s="171" t="s">
        <v>283</v>
      </c>
      <c r="CH25" s="173" t="s">
        <v>132</v>
      </c>
      <c r="CI25" s="182"/>
      <c r="CJ25" s="172"/>
      <c r="CK25" s="171" t="s">
        <v>283</v>
      </c>
      <c r="CL25" s="179">
        <f t="shared" si="0"/>
        <v>0.29154518950437319</v>
      </c>
      <c r="CM25" s="179">
        <f t="shared" si="1"/>
        <v>0</v>
      </c>
    </row>
    <row r="26" spans="1:91" s="5" customFormat="1" ht="57" customHeight="1" x14ac:dyDescent="0.3">
      <c r="A26" s="12" t="s">
        <v>135</v>
      </c>
      <c r="B26" s="14" t="s">
        <v>13</v>
      </c>
      <c r="C26" s="12" t="s">
        <v>1644</v>
      </c>
      <c r="D26" s="12" t="s">
        <v>9</v>
      </c>
      <c r="E26" s="12" t="s">
        <v>9</v>
      </c>
      <c r="F26" s="12" t="s">
        <v>9</v>
      </c>
      <c r="G26" s="26" t="s">
        <v>9</v>
      </c>
      <c r="H26" s="26" t="s">
        <v>9</v>
      </c>
      <c r="I26" s="14" t="s">
        <v>9</v>
      </c>
      <c r="J26" s="26" t="s">
        <v>9</v>
      </c>
      <c r="K26" s="26" t="s">
        <v>9</v>
      </c>
      <c r="L26" s="26" t="s">
        <v>9</v>
      </c>
      <c r="M26" s="26" t="s">
        <v>9</v>
      </c>
      <c r="N26" s="146" t="s">
        <v>305</v>
      </c>
      <c r="O26" s="255">
        <v>0.29154518950437319</v>
      </c>
      <c r="P26" s="12" t="s">
        <v>9</v>
      </c>
      <c r="Q26" s="12" t="s">
        <v>152</v>
      </c>
      <c r="R26" s="146" t="s">
        <v>598</v>
      </c>
      <c r="S26" s="170" t="s">
        <v>142</v>
      </c>
      <c r="T26" s="177" t="s">
        <v>853</v>
      </c>
      <c r="U26" s="15" t="s">
        <v>592</v>
      </c>
      <c r="V26" s="15"/>
      <c r="W26" s="15"/>
      <c r="X26" s="15"/>
      <c r="Y26" s="15"/>
      <c r="Z26" s="15"/>
      <c r="AA26" s="15"/>
      <c r="AB26" s="15"/>
      <c r="AC26" s="15"/>
      <c r="AD26" s="15"/>
      <c r="AE26" s="15"/>
      <c r="AF26" s="15"/>
      <c r="AG26" s="15"/>
      <c r="AH26" s="15"/>
      <c r="AI26" s="15"/>
      <c r="AJ26" s="15"/>
      <c r="AK26" s="15"/>
      <c r="AL26" s="15"/>
      <c r="AM26" s="15"/>
      <c r="AN26" s="158">
        <v>45352</v>
      </c>
      <c r="AO26" s="158">
        <v>45746</v>
      </c>
      <c r="AP26" s="12" t="s">
        <v>132</v>
      </c>
      <c r="AQ26" s="178">
        <f t="shared" si="2"/>
        <v>9.7181729834791064E-2</v>
      </c>
      <c r="AR26" s="178"/>
      <c r="AS26" s="127" t="s">
        <v>283</v>
      </c>
      <c r="AT26" s="12" t="s">
        <v>132</v>
      </c>
      <c r="AU26" s="178">
        <f t="shared" si="3"/>
        <v>9.7181729834791064E-2</v>
      </c>
      <c r="AV26" s="7"/>
      <c r="AW26" s="127" t="s">
        <v>283</v>
      </c>
      <c r="AX26" s="12" t="s">
        <v>132</v>
      </c>
      <c r="AY26" s="178">
        <f t="shared" si="4"/>
        <v>9.7181729834791064E-2</v>
      </c>
      <c r="AZ26" s="7"/>
      <c r="BA26" s="127" t="s">
        <v>283</v>
      </c>
      <c r="BB26" s="173" t="s">
        <v>132</v>
      </c>
      <c r="BC26" s="182"/>
      <c r="BD26" s="172"/>
      <c r="BE26" s="171" t="s">
        <v>283</v>
      </c>
      <c r="BF26" s="173" t="s">
        <v>132</v>
      </c>
      <c r="BG26" s="182"/>
      <c r="BH26" s="172"/>
      <c r="BI26" s="171" t="s">
        <v>283</v>
      </c>
      <c r="BJ26" s="173" t="s">
        <v>132</v>
      </c>
      <c r="BK26" s="182"/>
      <c r="BL26" s="172"/>
      <c r="BM26" s="171" t="s">
        <v>283</v>
      </c>
      <c r="BN26" s="173" t="s">
        <v>132</v>
      </c>
      <c r="BO26" s="182"/>
      <c r="BP26" s="172"/>
      <c r="BQ26" s="171" t="s">
        <v>283</v>
      </c>
      <c r="BR26" s="173" t="s">
        <v>132</v>
      </c>
      <c r="BS26" s="182"/>
      <c r="BT26" s="172"/>
      <c r="BU26" s="171" t="s">
        <v>283</v>
      </c>
      <c r="BV26" s="173" t="s">
        <v>132</v>
      </c>
      <c r="BW26" s="182"/>
      <c r="BX26" s="172"/>
      <c r="BY26" s="171" t="s">
        <v>283</v>
      </c>
      <c r="BZ26" s="173" t="s">
        <v>132</v>
      </c>
      <c r="CA26" s="182"/>
      <c r="CB26" s="172"/>
      <c r="CC26" s="171" t="s">
        <v>283</v>
      </c>
      <c r="CD26" s="173" t="s">
        <v>132</v>
      </c>
      <c r="CE26" s="182"/>
      <c r="CF26" s="172"/>
      <c r="CG26" s="171" t="s">
        <v>283</v>
      </c>
      <c r="CH26" s="173" t="s">
        <v>132</v>
      </c>
      <c r="CI26" s="182"/>
      <c r="CJ26" s="172"/>
      <c r="CK26" s="171" t="s">
        <v>283</v>
      </c>
      <c r="CL26" s="179">
        <f t="shared" si="0"/>
        <v>0.29154518950437319</v>
      </c>
      <c r="CM26" s="179">
        <f t="shared" si="1"/>
        <v>0</v>
      </c>
    </row>
    <row r="27" spans="1:91" s="5" customFormat="1" ht="57" customHeight="1" x14ac:dyDescent="0.3">
      <c r="A27" s="12" t="s">
        <v>135</v>
      </c>
      <c r="B27" s="14" t="s">
        <v>13</v>
      </c>
      <c r="C27" s="12" t="s">
        <v>1644</v>
      </c>
      <c r="D27" s="12" t="s">
        <v>9</v>
      </c>
      <c r="E27" s="12" t="s">
        <v>9</v>
      </c>
      <c r="F27" s="12" t="s">
        <v>9</v>
      </c>
      <c r="G27" s="26" t="s">
        <v>9</v>
      </c>
      <c r="H27" s="26" t="s">
        <v>9</v>
      </c>
      <c r="I27" s="14" t="s">
        <v>9</v>
      </c>
      <c r="J27" s="26" t="s">
        <v>9</v>
      </c>
      <c r="K27" s="26" t="s">
        <v>9</v>
      </c>
      <c r="L27" s="26" t="s">
        <v>9</v>
      </c>
      <c r="M27" s="26" t="s">
        <v>9</v>
      </c>
      <c r="N27" s="146" t="s">
        <v>306</v>
      </c>
      <c r="O27" s="255">
        <v>0.29154518950437319</v>
      </c>
      <c r="P27" s="12" t="s">
        <v>9</v>
      </c>
      <c r="Q27" s="12" t="s">
        <v>152</v>
      </c>
      <c r="R27" s="146" t="s">
        <v>598</v>
      </c>
      <c r="S27" s="170" t="s">
        <v>142</v>
      </c>
      <c r="T27" s="177" t="s">
        <v>853</v>
      </c>
      <c r="U27" s="15" t="s">
        <v>592</v>
      </c>
      <c r="V27" s="15"/>
      <c r="W27" s="15"/>
      <c r="X27" s="15"/>
      <c r="Y27" s="15"/>
      <c r="Z27" s="15"/>
      <c r="AA27" s="15"/>
      <c r="AB27" s="15"/>
      <c r="AC27" s="15"/>
      <c r="AD27" s="15"/>
      <c r="AE27" s="15"/>
      <c r="AF27" s="15"/>
      <c r="AG27" s="15"/>
      <c r="AH27" s="15"/>
      <c r="AI27" s="15"/>
      <c r="AJ27" s="15"/>
      <c r="AK27" s="15"/>
      <c r="AL27" s="15"/>
      <c r="AM27" s="15"/>
      <c r="AN27" s="158">
        <v>45778</v>
      </c>
      <c r="AO27" s="158">
        <v>45807</v>
      </c>
      <c r="AP27" s="12" t="s">
        <v>132</v>
      </c>
      <c r="AQ27" s="178">
        <f>+O27/5</f>
        <v>5.830903790087464E-2</v>
      </c>
      <c r="AR27" s="178"/>
      <c r="AS27" s="127" t="s">
        <v>283</v>
      </c>
      <c r="AT27" s="12" t="s">
        <v>132</v>
      </c>
      <c r="AU27" s="178">
        <f>+O27/5</f>
        <v>5.830903790087464E-2</v>
      </c>
      <c r="AV27" s="7"/>
      <c r="AW27" s="127" t="s">
        <v>283</v>
      </c>
      <c r="AX27" s="12" t="s">
        <v>132</v>
      </c>
      <c r="AY27" s="178">
        <f>+O27/5</f>
        <v>5.830903790087464E-2</v>
      </c>
      <c r="AZ27" s="7"/>
      <c r="BA27" s="127" t="s">
        <v>283</v>
      </c>
      <c r="BB27" s="12" t="s">
        <v>132</v>
      </c>
      <c r="BC27" s="178">
        <f>+O27/5</f>
        <v>5.830903790087464E-2</v>
      </c>
      <c r="BD27" s="7"/>
      <c r="BE27" s="127" t="s">
        <v>283</v>
      </c>
      <c r="BF27" s="12" t="s">
        <v>132</v>
      </c>
      <c r="BG27" s="178">
        <f>+O27/5</f>
        <v>5.830903790087464E-2</v>
      </c>
      <c r="BH27" s="7"/>
      <c r="BI27" s="127" t="s">
        <v>283</v>
      </c>
      <c r="BJ27" s="173" t="s">
        <v>132</v>
      </c>
      <c r="BK27" s="182"/>
      <c r="BL27" s="172"/>
      <c r="BM27" s="171" t="s">
        <v>283</v>
      </c>
      <c r="BN27" s="173" t="s">
        <v>132</v>
      </c>
      <c r="BO27" s="182"/>
      <c r="BP27" s="172"/>
      <c r="BQ27" s="171" t="s">
        <v>283</v>
      </c>
      <c r="BR27" s="173" t="s">
        <v>132</v>
      </c>
      <c r="BS27" s="182"/>
      <c r="BT27" s="172"/>
      <c r="BU27" s="171" t="s">
        <v>283</v>
      </c>
      <c r="BV27" s="173" t="s">
        <v>132</v>
      </c>
      <c r="BW27" s="182"/>
      <c r="BX27" s="172"/>
      <c r="BY27" s="171" t="s">
        <v>283</v>
      </c>
      <c r="BZ27" s="173" t="s">
        <v>132</v>
      </c>
      <c r="CA27" s="182"/>
      <c r="CB27" s="172"/>
      <c r="CC27" s="171" t="s">
        <v>283</v>
      </c>
      <c r="CD27" s="173" t="s">
        <v>132</v>
      </c>
      <c r="CE27" s="182"/>
      <c r="CF27" s="172"/>
      <c r="CG27" s="171" t="s">
        <v>283</v>
      </c>
      <c r="CH27" s="173" t="s">
        <v>132</v>
      </c>
      <c r="CI27" s="182"/>
      <c r="CJ27" s="172"/>
      <c r="CK27" s="171" t="s">
        <v>283</v>
      </c>
      <c r="CL27" s="179">
        <f t="shared" si="0"/>
        <v>0.29154518950437319</v>
      </c>
      <c r="CM27" s="179">
        <f t="shared" si="1"/>
        <v>0</v>
      </c>
    </row>
    <row r="28" spans="1:91" s="5" customFormat="1" ht="57" customHeight="1" x14ac:dyDescent="0.3">
      <c r="A28" s="12" t="s">
        <v>135</v>
      </c>
      <c r="B28" s="14" t="s">
        <v>13</v>
      </c>
      <c r="C28" s="12" t="s">
        <v>1644</v>
      </c>
      <c r="D28" s="12" t="s">
        <v>9</v>
      </c>
      <c r="E28" s="12" t="s">
        <v>9</v>
      </c>
      <c r="F28" s="12" t="s">
        <v>9</v>
      </c>
      <c r="G28" s="26" t="s">
        <v>9</v>
      </c>
      <c r="H28" s="26" t="s">
        <v>9</v>
      </c>
      <c r="I28" s="14" t="s">
        <v>9</v>
      </c>
      <c r="J28" s="26" t="s">
        <v>9</v>
      </c>
      <c r="K28" s="26" t="s">
        <v>9</v>
      </c>
      <c r="L28" s="26" t="s">
        <v>9</v>
      </c>
      <c r="M28" s="26" t="s">
        <v>9</v>
      </c>
      <c r="N28" s="146" t="s">
        <v>307</v>
      </c>
      <c r="O28" s="255">
        <v>0.29154518950437319</v>
      </c>
      <c r="P28" s="12" t="s">
        <v>9</v>
      </c>
      <c r="Q28" s="12" t="s">
        <v>152</v>
      </c>
      <c r="R28" s="146" t="s">
        <v>598</v>
      </c>
      <c r="S28" s="170" t="s">
        <v>142</v>
      </c>
      <c r="T28" s="177" t="s">
        <v>853</v>
      </c>
      <c r="U28" s="15" t="s">
        <v>592</v>
      </c>
      <c r="V28" s="15"/>
      <c r="W28" s="15"/>
      <c r="X28" s="15"/>
      <c r="Y28" s="15"/>
      <c r="Z28" s="15"/>
      <c r="AA28" s="15"/>
      <c r="AB28" s="15"/>
      <c r="AC28" s="15"/>
      <c r="AD28" s="15"/>
      <c r="AE28" s="15"/>
      <c r="AF28" s="15"/>
      <c r="AG28" s="15"/>
      <c r="AH28" s="15"/>
      <c r="AI28" s="15"/>
      <c r="AJ28" s="15"/>
      <c r="AK28" s="15"/>
      <c r="AL28" s="15"/>
      <c r="AM28" s="15"/>
      <c r="AN28" s="158">
        <v>45809</v>
      </c>
      <c r="AO28" s="158">
        <v>45838</v>
      </c>
      <c r="AP28" s="12" t="s">
        <v>132</v>
      </c>
      <c r="AQ28" s="178">
        <f>+O28/6</f>
        <v>4.8590864917395532E-2</v>
      </c>
      <c r="AR28" s="178"/>
      <c r="AS28" s="127" t="s">
        <v>283</v>
      </c>
      <c r="AT28" s="12" t="s">
        <v>132</v>
      </c>
      <c r="AU28" s="178">
        <f>+O28/6</f>
        <v>4.8590864917395532E-2</v>
      </c>
      <c r="AV28" s="7"/>
      <c r="AW28" s="127" t="s">
        <v>283</v>
      </c>
      <c r="AX28" s="12" t="s">
        <v>132</v>
      </c>
      <c r="AY28" s="178">
        <f>+O28/6</f>
        <v>4.8590864917395532E-2</v>
      </c>
      <c r="AZ28" s="7"/>
      <c r="BA28" s="127" t="s">
        <v>283</v>
      </c>
      <c r="BB28" s="12" t="s">
        <v>132</v>
      </c>
      <c r="BC28" s="178">
        <f>+O28/6</f>
        <v>4.8590864917395532E-2</v>
      </c>
      <c r="BD28" s="7"/>
      <c r="BE28" s="127" t="s">
        <v>283</v>
      </c>
      <c r="BF28" s="12" t="s">
        <v>132</v>
      </c>
      <c r="BG28" s="178">
        <f>+O28/6</f>
        <v>4.8590864917395532E-2</v>
      </c>
      <c r="BH28" s="7"/>
      <c r="BI28" s="127" t="s">
        <v>283</v>
      </c>
      <c r="BJ28" s="12" t="s">
        <v>132</v>
      </c>
      <c r="BK28" s="178">
        <f>+O28/6</f>
        <v>4.8590864917395532E-2</v>
      </c>
      <c r="BL28" s="7"/>
      <c r="BM28" s="127" t="s">
        <v>283</v>
      </c>
      <c r="BN28" s="173" t="s">
        <v>132</v>
      </c>
      <c r="BO28" s="182"/>
      <c r="BP28" s="172"/>
      <c r="BQ28" s="171" t="s">
        <v>283</v>
      </c>
      <c r="BR28" s="173" t="s">
        <v>132</v>
      </c>
      <c r="BS28" s="182"/>
      <c r="BT28" s="172"/>
      <c r="BU28" s="171" t="s">
        <v>283</v>
      </c>
      <c r="BV28" s="173" t="s">
        <v>132</v>
      </c>
      <c r="BW28" s="182"/>
      <c r="BX28" s="172"/>
      <c r="BY28" s="171" t="s">
        <v>283</v>
      </c>
      <c r="BZ28" s="173" t="s">
        <v>132</v>
      </c>
      <c r="CA28" s="182"/>
      <c r="CB28" s="172"/>
      <c r="CC28" s="171" t="s">
        <v>283</v>
      </c>
      <c r="CD28" s="173" t="s">
        <v>132</v>
      </c>
      <c r="CE28" s="182"/>
      <c r="CF28" s="172"/>
      <c r="CG28" s="171" t="s">
        <v>283</v>
      </c>
      <c r="CH28" s="173" t="s">
        <v>132</v>
      </c>
      <c r="CI28" s="182"/>
      <c r="CJ28" s="172"/>
      <c r="CK28" s="171" t="s">
        <v>283</v>
      </c>
      <c r="CL28" s="179">
        <f t="shared" si="0"/>
        <v>0.29154518950437319</v>
      </c>
      <c r="CM28" s="179">
        <f t="shared" si="1"/>
        <v>0</v>
      </c>
    </row>
    <row r="29" spans="1:91" s="5" customFormat="1" ht="57" customHeight="1" x14ac:dyDescent="0.3">
      <c r="A29" s="12" t="s">
        <v>135</v>
      </c>
      <c r="B29" s="14" t="s">
        <v>13</v>
      </c>
      <c r="C29" s="12" t="s">
        <v>1644</v>
      </c>
      <c r="D29" s="12" t="s">
        <v>9</v>
      </c>
      <c r="E29" s="12" t="s">
        <v>9</v>
      </c>
      <c r="F29" s="12" t="s">
        <v>9</v>
      </c>
      <c r="G29" s="26" t="s">
        <v>9</v>
      </c>
      <c r="H29" s="26" t="s">
        <v>9</v>
      </c>
      <c r="I29" s="14" t="s">
        <v>9</v>
      </c>
      <c r="J29" s="26" t="s">
        <v>9</v>
      </c>
      <c r="K29" s="26" t="s">
        <v>9</v>
      </c>
      <c r="L29" s="26" t="s">
        <v>9</v>
      </c>
      <c r="M29" s="26" t="s">
        <v>9</v>
      </c>
      <c r="N29" s="147" t="s">
        <v>308</v>
      </c>
      <c r="O29" s="255">
        <v>0.29154518950437319</v>
      </c>
      <c r="P29" s="12" t="s">
        <v>9</v>
      </c>
      <c r="Q29" s="12" t="s">
        <v>152</v>
      </c>
      <c r="R29" s="146" t="s">
        <v>599</v>
      </c>
      <c r="S29" s="170" t="s">
        <v>142</v>
      </c>
      <c r="T29" s="177" t="s">
        <v>853</v>
      </c>
      <c r="U29" s="15" t="s">
        <v>592</v>
      </c>
      <c r="V29" s="15"/>
      <c r="W29" s="15"/>
      <c r="X29" s="15"/>
      <c r="Y29" s="15"/>
      <c r="Z29" s="15"/>
      <c r="AA29" s="15"/>
      <c r="AB29" s="15"/>
      <c r="AC29" s="15"/>
      <c r="AD29" s="15"/>
      <c r="AE29" s="15"/>
      <c r="AF29" s="15"/>
      <c r="AG29" s="15"/>
      <c r="AH29" s="15"/>
      <c r="AI29" s="15"/>
      <c r="AJ29" s="15"/>
      <c r="AK29" s="15"/>
      <c r="AL29" s="15"/>
      <c r="AM29" s="15"/>
      <c r="AN29" s="159">
        <v>45992</v>
      </c>
      <c r="AO29" s="159">
        <v>46022</v>
      </c>
      <c r="AP29" s="12" t="s">
        <v>132</v>
      </c>
      <c r="AQ29" s="178">
        <f>+O29/12</f>
        <v>2.4295432458697766E-2</v>
      </c>
      <c r="AR29" s="178"/>
      <c r="AS29" s="127" t="s">
        <v>283</v>
      </c>
      <c r="AT29" s="12" t="s">
        <v>132</v>
      </c>
      <c r="AU29" s="178">
        <f>+O29/12</f>
        <v>2.4295432458697766E-2</v>
      </c>
      <c r="AV29" s="7"/>
      <c r="AW29" s="127" t="s">
        <v>283</v>
      </c>
      <c r="AX29" s="12" t="s">
        <v>132</v>
      </c>
      <c r="AY29" s="178">
        <f>+O29/12</f>
        <v>2.4295432458697766E-2</v>
      </c>
      <c r="AZ29" s="7"/>
      <c r="BA29" s="127" t="s">
        <v>283</v>
      </c>
      <c r="BB29" s="12" t="s">
        <v>132</v>
      </c>
      <c r="BC29" s="178">
        <f>+O29/12</f>
        <v>2.4295432458697766E-2</v>
      </c>
      <c r="BD29" s="7"/>
      <c r="BE29" s="127" t="s">
        <v>283</v>
      </c>
      <c r="BF29" s="12" t="s">
        <v>132</v>
      </c>
      <c r="BG29" s="178">
        <f>+O29/12</f>
        <v>2.4295432458697766E-2</v>
      </c>
      <c r="BH29" s="7"/>
      <c r="BI29" s="127" t="s">
        <v>283</v>
      </c>
      <c r="BJ29" s="12" t="s">
        <v>132</v>
      </c>
      <c r="BK29" s="178">
        <f>+O29/12</f>
        <v>2.4295432458697766E-2</v>
      </c>
      <c r="BL29" s="7"/>
      <c r="BM29" s="127" t="s">
        <v>283</v>
      </c>
      <c r="BN29" s="12" t="s">
        <v>132</v>
      </c>
      <c r="BO29" s="178">
        <f>+O29/12</f>
        <v>2.4295432458697766E-2</v>
      </c>
      <c r="BP29" s="7"/>
      <c r="BQ29" s="127" t="s">
        <v>283</v>
      </c>
      <c r="BR29" s="12" t="s">
        <v>132</v>
      </c>
      <c r="BS29" s="178">
        <f>+O29/12</f>
        <v>2.4295432458697766E-2</v>
      </c>
      <c r="BT29" s="7"/>
      <c r="BU29" s="127" t="s">
        <v>283</v>
      </c>
      <c r="BV29" s="12" t="s">
        <v>132</v>
      </c>
      <c r="BW29" s="178">
        <f>+O29/12</f>
        <v>2.4295432458697766E-2</v>
      </c>
      <c r="BX29" s="7"/>
      <c r="BY29" s="127" t="s">
        <v>283</v>
      </c>
      <c r="BZ29" s="12" t="s">
        <v>132</v>
      </c>
      <c r="CA29" s="178">
        <f>+O29/12</f>
        <v>2.4295432458697766E-2</v>
      </c>
      <c r="CB29" s="7"/>
      <c r="CC29" s="127" t="s">
        <v>283</v>
      </c>
      <c r="CD29" s="12" t="s">
        <v>132</v>
      </c>
      <c r="CE29" s="178">
        <f>+O29/12</f>
        <v>2.4295432458697766E-2</v>
      </c>
      <c r="CF29" s="7"/>
      <c r="CG29" s="127" t="s">
        <v>283</v>
      </c>
      <c r="CH29" s="12" t="s">
        <v>132</v>
      </c>
      <c r="CI29" s="178">
        <f>+O29/12</f>
        <v>2.4295432458697766E-2</v>
      </c>
      <c r="CJ29" s="7"/>
      <c r="CK29" s="127" t="s">
        <v>283</v>
      </c>
      <c r="CL29" s="179">
        <f t="shared" si="0"/>
        <v>0.29154518950437314</v>
      </c>
      <c r="CM29" s="179">
        <f t="shared" si="1"/>
        <v>0</v>
      </c>
    </row>
    <row r="30" spans="1:91" s="5" customFormat="1" ht="57" customHeight="1" x14ac:dyDescent="0.3">
      <c r="A30" s="12" t="s">
        <v>135</v>
      </c>
      <c r="B30" s="14" t="s">
        <v>13</v>
      </c>
      <c r="C30" s="12" t="s">
        <v>1644</v>
      </c>
      <c r="D30" s="12" t="s">
        <v>9</v>
      </c>
      <c r="E30" s="12" t="s">
        <v>9</v>
      </c>
      <c r="F30" s="12" t="s">
        <v>9</v>
      </c>
      <c r="G30" s="26" t="s">
        <v>9</v>
      </c>
      <c r="H30" s="26" t="s">
        <v>9</v>
      </c>
      <c r="I30" s="14" t="s">
        <v>9</v>
      </c>
      <c r="J30" s="26" t="s">
        <v>9</v>
      </c>
      <c r="K30" s="26" t="s">
        <v>9</v>
      </c>
      <c r="L30" s="26" t="s">
        <v>9</v>
      </c>
      <c r="M30" s="26" t="s">
        <v>9</v>
      </c>
      <c r="N30" s="148" t="s">
        <v>309</v>
      </c>
      <c r="O30" s="255">
        <v>0.29154518950437319</v>
      </c>
      <c r="P30" s="12" t="s">
        <v>9</v>
      </c>
      <c r="Q30" s="12" t="s">
        <v>152</v>
      </c>
      <c r="R30" s="146" t="s">
        <v>597</v>
      </c>
      <c r="S30" s="170" t="s">
        <v>142</v>
      </c>
      <c r="T30" s="177" t="s">
        <v>853</v>
      </c>
      <c r="U30" s="15" t="s">
        <v>592</v>
      </c>
      <c r="V30" s="15"/>
      <c r="W30" s="15"/>
      <c r="X30" s="15"/>
      <c r="Y30" s="15"/>
      <c r="Z30" s="15"/>
      <c r="AA30" s="15"/>
      <c r="AB30" s="15"/>
      <c r="AC30" s="15"/>
      <c r="AD30" s="15"/>
      <c r="AE30" s="15"/>
      <c r="AF30" s="15"/>
      <c r="AG30" s="15"/>
      <c r="AH30" s="15"/>
      <c r="AI30" s="15"/>
      <c r="AJ30" s="15"/>
      <c r="AK30" s="15"/>
      <c r="AL30" s="15"/>
      <c r="AM30" s="15"/>
      <c r="AN30" s="160">
        <v>45901</v>
      </c>
      <c r="AO30" s="160">
        <v>45930</v>
      </c>
      <c r="AP30" s="12" t="s">
        <v>132</v>
      </c>
      <c r="AQ30" s="178">
        <f>+O30/9</f>
        <v>3.2393909944930355E-2</v>
      </c>
      <c r="AR30" s="178"/>
      <c r="AS30" s="127" t="s">
        <v>283</v>
      </c>
      <c r="AT30" s="12" t="s">
        <v>132</v>
      </c>
      <c r="AU30" s="178">
        <f>+O30/9</f>
        <v>3.2393909944930355E-2</v>
      </c>
      <c r="AV30" s="7"/>
      <c r="AW30" s="127" t="s">
        <v>283</v>
      </c>
      <c r="AX30" s="12" t="s">
        <v>132</v>
      </c>
      <c r="AY30" s="178">
        <f>+O30/9</f>
        <v>3.2393909944930355E-2</v>
      </c>
      <c r="AZ30" s="7"/>
      <c r="BA30" s="127" t="s">
        <v>283</v>
      </c>
      <c r="BB30" s="12" t="s">
        <v>132</v>
      </c>
      <c r="BC30" s="178">
        <f>+O30/9</f>
        <v>3.2393909944930355E-2</v>
      </c>
      <c r="BD30" s="7"/>
      <c r="BE30" s="127" t="s">
        <v>283</v>
      </c>
      <c r="BF30" s="12" t="s">
        <v>132</v>
      </c>
      <c r="BG30" s="178">
        <f>+O30/9</f>
        <v>3.2393909944930355E-2</v>
      </c>
      <c r="BH30" s="7"/>
      <c r="BI30" s="127" t="s">
        <v>283</v>
      </c>
      <c r="BJ30" s="12" t="s">
        <v>132</v>
      </c>
      <c r="BK30" s="178">
        <f>+O30/9</f>
        <v>3.2393909944930355E-2</v>
      </c>
      <c r="BL30" s="7"/>
      <c r="BM30" s="127" t="s">
        <v>283</v>
      </c>
      <c r="BN30" s="12" t="s">
        <v>132</v>
      </c>
      <c r="BO30" s="178">
        <f>+O30/9</f>
        <v>3.2393909944930355E-2</v>
      </c>
      <c r="BP30" s="7"/>
      <c r="BQ30" s="127" t="s">
        <v>283</v>
      </c>
      <c r="BR30" s="12" t="s">
        <v>132</v>
      </c>
      <c r="BS30" s="178">
        <f>+O30/9</f>
        <v>3.2393909944930355E-2</v>
      </c>
      <c r="BT30" s="7"/>
      <c r="BU30" s="127" t="s">
        <v>283</v>
      </c>
      <c r="BV30" s="12" t="s">
        <v>132</v>
      </c>
      <c r="BW30" s="178">
        <f>+O30/9</f>
        <v>3.2393909944930355E-2</v>
      </c>
      <c r="BX30" s="7"/>
      <c r="BY30" s="127" t="s">
        <v>283</v>
      </c>
      <c r="BZ30" s="173" t="s">
        <v>132</v>
      </c>
      <c r="CA30" s="182"/>
      <c r="CB30" s="172"/>
      <c r="CC30" s="171" t="s">
        <v>283</v>
      </c>
      <c r="CD30" s="173" t="s">
        <v>132</v>
      </c>
      <c r="CE30" s="182"/>
      <c r="CF30" s="172"/>
      <c r="CG30" s="171" t="s">
        <v>283</v>
      </c>
      <c r="CH30" s="173" t="s">
        <v>132</v>
      </c>
      <c r="CI30" s="182"/>
      <c r="CJ30" s="172"/>
      <c r="CK30" s="171" t="s">
        <v>283</v>
      </c>
      <c r="CL30" s="179">
        <f t="shared" si="0"/>
        <v>0.29154518950437319</v>
      </c>
      <c r="CM30" s="179">
        <f t="shared" si="1"/>
        <v>0</v>
      </c>
    </row>
    <row r="31" spans="1:91" s="5" customFormat="1" ht="57" customHeight="1" x14ac:dyDescent="0.3">
      <c r="A31" s="12" t="s">
        <v>135</v>
      </c>
      <c r="B31" s="14" t="s">
        <v>13</v>
      </c>
      <c r="C31" s="12" t="s">
        <v>1644</v>
      </c>
      <c r="D31" s="12" t="s">
        <v>9</v>
      </c>
      <c r="E31" s="12" t="s">
        <v>9</v>
      </c>
      <c r="F31" s="12" t="s">
        <v>9</v>
      </c>
      <c r="G31" s="26" t="s">
        <v>9</v>
      </c>
      <c r="H31" s="26" t="s">
        <v>9</v>
      </c>
      <c r="I31" s="14" t="s">
        <v>9</v>
      </c>
      <c r="J31" s="26" t="s">
        <v>9</v>
      </c>
      <c r="K31" s="26" t="s">
        <v>9</v>
      </c>
      <c r="L31" s="26" t="s">
        <v>9</v>
      </c>
      <c r="M31" s="26" t="s">
        <v>9</v>
      </c>
      <c r="N31" s="148" t="s">
        <v>310</v>
      </c>
      <c r="O31" s="255">
        <v>0.29154518950437319</v>
      </c>
      <c r="P31" s="12" t="s">
        <v>9</v>
      </c>
      <c r="Q31" s="12" t="s">
        <v>152</v>
      </c>
      <c r="R31" s="146" t="s">
        <v>600</v>
      </c>
      <c r="S31" s="170" t="s">
        <v>142</v>
      </c>
      <c r="T31" s="177" t="s">
        <v>853</v>
      </c>
      <c r="U31" s="15" t="s">
        <v>592</v>
      </c>
      <c r="V31" s="15"/>
      <c r="W31" s="15"/>
      <c r="X31" s="15"/>
      <c r="Y31" s="15"/>
      <c r="Z31" s="15"/>
      <c r="AA31" s="15"/>
      <c r="AB31" s="15"/>
      <c r="AC31" s="15"/>
      <c r="AD31" s="15"/>
      <c r="AE31" s="15"/>
      <c r="AF31" s="15"/>
      <c r="AG31" s="15"/>
      <c r="AH31" s="15"/>
      <c r="AI31" s="15"/>
      <c r="AJ31" s="15"/>
      <c r="AK31" s="15"/>
      <c r="AL31" s="15"/>
      <c r="AM31" s="15"/>
      <c r="AN31" s="160">
        <v>45931</v>
      </c>
      <c r="AO31" s="160">
        <v>45961</v>
      </c>
      <c r="AP31" s="12" t="s">
        <v>132</v>
      </c>
      <c r="AQ31" s="178">
        <f>+O31/10</f>
        <v>2.915451895043732E-2</v>
      </c>
      <c r="AR31" s="178"/>
      <c r="AS31" s="127" t="s">
        <v>283</v>
      </c>
      <c r="AT31" s="12" t="s">
        <v>132</v>
      </c>
      <c r="AU31" s="178">
        <f>+O31/10</f>
        <v>2.915451895043732E-2</v>
      </c>
      <c r="AV31" s="7"/>
      <c r="AW31" s="127" t="s">
        <v>283</v>
      </c>
      <c r="AX31" s="12" t="s">
        <v>132</v>
      </c>
      <c r="AY31" s="178">
        <f>+O31/10</f>
        <v>2.915451895043732E-2</v>
      </c>
      <c r="AZ31" s="7"/>
      <c r="BA31" s="127" t="s">
        <v>283</v>
      </c>
      <c r="BB31" s="12" t="s">
        <v>132</v>
      </c>
      <c r="BC31" s="178">
        <f>+O31/10</f>
        <v>2.915451895043732E-2</v>
      </c>
      <c r="BD31" s="178" t="e">
        <f>+H31/10</f>
        <v>#VALUE!</v>
      </c>
      <c r="BE31" s="127" t="s">
        <v>283</v>
      </c>
      <c r="BF31" s="12" t="s">
        <v>132</v>
      </c>
      <c r="BG31" s="178">
        <f>+O31/10</f>
        <v>2.915451895043732E-2</v>
      </c>
      <c r="BH31" s="7"/>
      <c r="BI31" s="127" t="s">
        <v>283</v>
      </c>
      <c r="BJ31" s="12" t="s">
        <v>132</v>
      </c>
      <c r="BK31" s="178">
        <f>+O31/10</f>
        <v>2.915451895043732E-2</v>
      </c>
      <c r="BL31" s="7"/>
      <c r="BM31" s="127" t="s">
        <v>283</v>
      </c>
      <c r="BN31" s="12" t="s">
        <v>132</v>
      </c>
      <c r="BO31" s="178">
        <f>+O31/10</f>
        <v>2.915451895043732E-2</v>
      </c>
      <c r="BP31" s="7"/>
      <c r="BQ31" s="127" t="s">
        <v>283</v>
      </c>
      <c r="BR31" s="12" t="s">
        <v>132</v>
      </c>
      <c r="BS31" s="178">
        <f>+O31/10</f>
        <v>2.915451895043732E-2</v>
      </c>
      <c r="BT31" s="7"/>
      <c r="BU31" s="127" t="s">
        <v>283</v>
      </c>
      <c r="BV31" s="12" t="s">
        <v>132</v>
      </c>
      <c r="BW31" s="178">
        <f>+O31/10</f>
        <v>2.915451895043732E-2</v>
      </c>
      <c r="BX31" s="7"/>
      <c r="BY31" s="127" t="s">
        <v>283</v>
      </c>
      <c r="BZ31" s="12" t="s">
        <v>132</v>
      </c>
      <c r="CA31" s="178">
        <f>+O31/10</f>
        <v>2.915451895043732E-2</v>
      </c>
      <c r="CB31" s="7"/>
      <c r="CC31" s="127" t="s">
        <v>283</v>
      </c>
      <c r="CD31" s="173" t="s">
        <v>132</v>
      </c>
      <c r="CE31" s="182"/>
      <c r="CF31" s="172"/>
      <c r="CG31" s="171" t="s">
        <v>283</v>
      </c>
      <c r="CH31" s="173" t="s">
        <v>132</v>
      </c>
      <c r="CI31" s="182"/>
      <c r="CJ31" s="172"/>
      <c r="CK31" s="171" t="s">
        <v>283</v>
      </c>
      <c r="CL31" s="179">
        <f t="shared" si="0"/>
        <v>0.29154518950437319</v>
      </c>
      <c r="CM31" s="179" t="e">
        <f t="shared" si="1"/>
        <v>#VALUE!</v>
      </c>
    </row>
    <row r="32" spans="1:91" s="5" customFormat="1" ht="57" customHeight="1" x14ac:dyDescent="0.3">
      <c r="A32" s="12" t="s">
        <v>135</v>
      </c>
      <c r="B32" s="14" t="s">
        <v>13</v>
      </c>
      <c r="C32" s="12" t="s">
        <v>1644</v>
      </c>
      <c r="D32" s="12" t="s">
        <v>9</v>
      </c>
      <c r="E32" s="12" t="s">
        <v>9</v>
      </c>
      <c r="F32" s="12" t="s">
        <v>9</v>
      </c>
      <c r="G32" s="26" t="s">
        <v>9</v>
      </c>
      <c r="H32" s="26" t="s">
        <v>9</v>
      </c>
      <c r="I32" s="14" t="s">
        <v>9</v>
      </c>
      <c r="J32" s="26" t="s">
        <v>9</v>
      </c>
      <c r="K32" s="26" t="s">
        <v>9</v>
      </c>
      <c r="L32" s="26" t="s">
        <v>9</v>
      </c>
      <c r="M32" s="26" t="s">
        <v>9</v>
      </c>
      <c r="N32" s="148" t="s">
        <v>311</v>
      </c>
      <c r="O32" s="255">
        <v>0.29154518950437319</v>
      </c>
      <c r="P32" s="12" t="s">
        <v>9</v>
      </c>
      <c r="Q32" s="12" t="s">
        <v>152</v>
      </c>
      <c r="R32" s="146" t="s">
        <v>601</v>
      </c>
      <c r="S32" s="170" t="s">
        <v>142</v>
      </c>
      <c r="T32" s="177" t="s">
        <v>853</v>
      </c>
      <c r="U32" s="15" t="s">
        <v>592</v>
      </c>
      <c r="V32" s="15"/>
      <c r="W32" s="15"/>
      <c r="X32" s="15"/>
      <c r="Y32" s="15"/>
      <c r="Z32" s="15"/>
      <c r="AA32" s="15"/>
      <c r="AB32" s="15"/>
      <c r="AC32" s="15"/>
      <c r="AD32" s="15"/>
      <c r="AE32" s="15"/>
      <c r="AF32" s="15"/>
      <c r="AG32" s="15"/>
      <c r="AH32" s="15"/>
      <c r="AI32" s="15"/>
      <c r="AJ32" s="15"/>
      <c r="AK32" s="15"/>
      <c r="AL32" s="15"/>
      <c r="AM32" s="15"/>
      <c r="AN32" s="160">
        <v>46007</v>
      </c>
      <c r="AO32" s="160">
        <v>46015</v>
      </c>
      <c r="AP32" s="12" t="s">
        <v>132</v>
      </c>
      <c r="AQ32" s="178">
        <f t="shared" ref="AQ32:AQ34" si="5">+O32/12</f>
        <v>2.4295432458697766E-2</v>
      </c>
      <c r="AR32" s="178"/>
      <c r="AS32" s="127" t="s">
        <v>283</v>
      </c>
      <c r="AT32" s="12" t="s">
        <v>132</v>
      </c>
      <c r="AU32" s="178">
        <f t="shared" ref="AU32:AU34" si="6">+O32/12</f>
        <v>2.4295432458697766E-2</v>
      </c>
      <c r="AV32" s="7"/>
      <c r="AW32" s="127" t="s">
        <v>283</v>
      </c>
      <c r="AX32" s="12" t="s">
        <v>132</v>
      </c>
      <c r="AY32" s="178">
        <f t="shared" ref="AY32:AY34" si="7">+O32/12</f>
        <v>2.4295432458697766E-2</v>
      </c>
      <c r="AZ32" s="7"/>
      <c r="BA32" s="127" t="s">
        <v>283</v>
      </c>
      <c r="BB32" s="12" t="s">
        <v>132</v>
      </c>
      <c r="BC32" s="178">
        <f t="shared" ref="BC32:BC34" si="8">+O32/12</f>
        <v>2.4295432458697766E-2</v>
      </c>
      <c r="BD32" s="7"/>
      <c r="BE32" s="127" t="s">
        <v>283</v>
      </c>
      <c r="BF32" s="12" t="s">
        <v>132</v>
      </c>
      <c r="BG32" s="178">
        <f t="shared" ref="BG32:BG34" si="9">+O32/12</f>
        <v>2.4295432458697766E-2</v>
      </c>
      <c r="BH32" s="7"/>
      <c r="BI32" s="127" t="s">
        <v>283</v>
      </c>
      <c r="BJ32" s="12" t="s">
        <v>132</v>
      </c>
      <c r="BK32" s="178">
        <f t="shared" ref="BK32:BK34" si="10">+O32/12</f>
        <v>2.4295432458697766E-2</v>
      </c>
      <c r="BL32" s="7"/>
      <c r="BM32" s="127" t="s">
        <v>283</v>
      </c>
      <c r="BN32" s="12" t="s">
        <v>132</v>
      </c>
      <c r="BO32" s="178">
        <f t="shared" ref="BO32:BO34" si="11">+O32/12</f>
        <v>2.4295432458697766E-2</v>
      </c>
      <c r="BP32" s="7"/>
      <c r="BQ32" s="127" t="s">
        <v>283</v>
      </c>
      <c r="BR32" s="12" t="s">
        <v>132</v>
      </c>
      <c r="BS32" s="178">
        <f t="shared" ref="BS32:BS34" si="12">+O32/12</f>
        <v>2.4295432458697766E-2</v>
      </c>
      <c r="BT32" s="7"/>
      <c r="BU32" s="127" t="s">
        <v>283</v>
      </c>
      <c r="BV32" s="12" t="s">
        <v>132</v>
      </c>
      <c r="BW32" s="178">
        <f t="shared" ref="BW32:BW34" si="13">+O32/12</f>
        <v>2.4295432458697766E-2</v>
      </c>
      <c r="BX32" s="7"/>
      <c r="BY32" s="127" t="s">
        <v>283</v>
      </c>
      <c r="BZ32" s="12" t="s">
        <v>132</v>
      </c>
      <c r="CA32" s="178">
        <f t="shared" ref="CA32:CA34" si="14">+O32/12</f>
        <v>2.4295432458697766E-2</v>
      </c>
      <c r="CB32" s="7"/>
      <c r="CC32" s="127" t="s">
        <v>283</v>
      </c>
      <c r="CD32" s="12" t="s">
        <v>132</v>
      </c>
      <c r="CE32" s="178">
        <f t="shared" ref="CE32:CE34" si="15">+O32/12</f>
        <v>2.4295432458697766E-2</v>
      </c>
      <c r="CF32" s="7"/>
      <c r="CG32" s="127" t="s">
        <v>283</v>
      </c>
      <c r="CH32" s="12" t="s">
        <v>132</v>
      </c>
      <c r="CI32" s="178">
        <f t="shared" ref="CI32:CI34" si="16">+O32/12</f>
        <v>2.4295432458697766E-2</v>
      </c>
      <c r="CJ32" s="7"/>
      <c r="CK32" s="127" t="s">
        <v>283</v>
      </c>
      <c r="CL32" s="179">
        <f t="shared" si="0"/>
        <v>0.29154518950437314</v>
      </c>
      <c r="CM32" s="179">
        <f t="shared" si="1"/>
        <v>0</v>
      </c>
    </row>
    <row r="33" spans="1:91" s="5" customFormat="1" ht="57" customHeight="1" x14ac:dyDescent="0.3">
      <c r="A33" s="12" t="s">
        <v>135</v>
      </c>
      <c r="B33" s="14" t="s">
        <v>13</v>
      </c>
      <c r="C33" s="12" t="s">
        <v>1644</v>
      </c>
      <c r="D33" s="12" t="s">
        <v>9</v>
      </c>
      <c r="E33" s="12" t="s">
        <v>9</v>
      </c>
      <c r="F33" s="12" t="s">
        <v>9</v>
      </c>
      <c r="G33" s="26" t="s">
        <v>9</v>
      </c>
      <c r="H33" s="26" t="s">
        <v>9</v>
      </c>
      <c r="I33" s="14" t="s">
        <v>9</v>
      </c>
      <c r="J33" s="26" t="s">
        <v>9</v>
      </c>
      <c r="K33" s="26" t="s">
        <v>9</v>
      </c>
      <c r="L33" s="26" t="s">
        <v>9</v>
      </c>
      <c r="M33" s="26" t="s">
        <v>9</v>
      </c>
      <c r="N33" s="148" t="s">
        <v>312</v>
      </c>
      <c r="O33" s="255">
        <v>0.29154518950437319</v>
      </c>
      <c r="P33" s="12" t="s">
        <v>9</v>
      </c>
      <c r="Q33" s="12" t="s">
        <v>152</v>
      </c>
      <c r="R33" s="146" t="s">
        <v>602</v>
      </c>
      <c r="S33" s="170" t="s">
        <v>142</v>
      </c>
      <c r="T33" s="177" t="s">
        <v>853</v>
      </c>
      <c r="U33" s="15"/>
      <c r="V33" s="15" t="s">
        <v>592</v>
      </c>
      <c r="W33" s="15"/>
      <c r="X33" s="15"/>
      <c r="Y33" s="15"/>
      <c r="Z33" s="15"/>
      <c r="AA33" s="15"/>
      <c r="AB33" s="15"/>
      <c r="AC33" s="15"/>
      <c r="AD33" s="15"/>
      <c r="AE33" s="15"/>
      <c r="AF33" s="15"/>
      <c r="AG33" s="15"/>
      <c r="AH33" s="15"/>
      <c r="AI33" s="15"/>
      <c r="AJ33" s="15"/>
      <c r="AK33" s="15"/>
      <c r="AL33" s="15"/>
      <c r="AM33" s="15"/>
      <c r="AN33" s="160">
        <v>45690</v>
      </c>
      <c r="AO33" s="160">
        <v>46021</v>
      </c>
      <c r="AP33" s="12" t="s">
        <v>132</v>
      </c>
      <c r="AQ33" s="178">
        <f t="shared" si="5"/>
        <v>2.4295432458697766E-2</v>
      </c>
      <c r="AR33" s="178"/>
      <c r="AS33" s="127" t="s">
        <v>283</v>
      </c>
      <c r="AT33" s="12" t="s">
        <v>132</v>
      </c>
      <c r="AU33" s="178">
        <f t="shared" si="6"/>
        <v>2.4295432458697766E-2</v>
      </c>
      <c r="AV33" s="7"/>
      <c r="AW33" s="127" t="s">
        <v>283</v>
      </c>
      <c r="AX33" s="12" t="s">
        <v>132</v>
      </c>
      <c r="AY33" s="178">
        <f t="shared" si="7"/>
        <v>2.4295432458697766E-2</v>
      </c>
      <c r="AZ33" s="7"/>
      <c r="BA33" s="127" t="s">
        <v>283</v>
      </c>
      <c r="BB33" s="12" t="s">
        <v>132</v>
      </c>
      <c r="BC33" s="178">
        <f t="shared" si="8"/>
        <v>2.4295432458697766E-2</v>
      </c>
      <c r="BD33" s="7"/>
      <c r="BE33" s="127" t="s">
        <v>283</v>
      </c>
      <c r="BF33" s="12" t="s">
        <v>132</v>
      </c>
      <c r="BG33" s="178">
        <f t="shared" si="9"/>
        <v>2.4295432458697766E-2</v>
      </c>
      <c r="BH33" s="7"/>
      <c r="BI33" s="127" t="s">
        <v>283</v>
      </c>
      <c r="BJ33" s="12" t="s">
        <v>132</v>
      </c>
      <c r="BK33" s="178">
        <f t="shared" si="10"/>
        <v>2.4295432458697766E-2</v>
      </c>
      <c r="BL33" s="7"/>
      <c r="BM33" s="127" t="s">
        <v>283</v>
      </c>
      <c r="BN33" s="12" t="s">
        <v>132</v>
      </c>
      <c r="BO33" s="178">
        <f t="shared" si="11"/>
        <v>2.4295432458697766E-2</v>
      </c>
      <c r="BP33" s="7"/>
      <c r="BQ33" s="127" t="s">
        <v>283</v>
      </c>
      <c r="BR33" s="12" t="s">
        <v>132</v>
      </c>
      <c r="BS33" s="178">
        <f t="shared" si="12"/>
        <v>2.4295432458697766E-2</v>
      </c>
      <c r="BT33" s="7"/>
      <c r="BU33" s="127" t="s">
        <v>283</v>
      </c>
      <c r="BV33" s="12" t="s">
        <v>132</v>
      </c>
      <c r="BW33" s="178">
        <f t="shared" si="13"/>
        <v>2.4295432458697766E-2</v>
      </c>
      <c r="BX33" s="7"/>
      <c r="BY33" s="127" t="s">
        <v>283</v>
      </c>
      <c r="BZ33" s="12" t="s">
        <v>132</v>
      </c>
      <c r="CA33" s="178">
        <f t="shared" si="14"/>
        <v>2.4295432458697766E-2</v>
      </c>
      <c r="CB33" s="7"/>
      <c r="CC33" s="127" t="s">
        <v>283</v>
      </c>
      <c r="CD33" s="12" t="s">
        <v>132</v>
      </c>
      <c r="CE33" s="178">
        <f t="shared" si="15"/>
        <v>2.4295432458697766E-2</v>
      </c>
      <c r="CF33" s="7"/>
      <c r="CG33" s="127" t="s">
        <v>283</v>
      </c>
      <c r="CH33" s="12" t="s">
        <v>132</v>
      </c>
      <c r="CI33" s="178">
        <f t="shared" si="16"/>
        <v>2.4295432458697766E-2</v>
      </c>
      <c r="CJ33" s="7"/>
      <c r="CK33" s="127" t="s">
        <v>283</v>
      </c>
      <c r="CL33" s="179">
        <f t="shared" si="0"/>
        <v>0.29154518950437314</v>
      </c>
      <c r="CM33" s="179">
        <f t="shared" si="1"/>
        <v>0</v>
      </c>
    </row>
    <row r="34" spans="1:91" s="5" customFormat="1" ht="57" customHeight="1" x14ac:dyDescent="0.3">
      <c r="A34" s="12" t="s">
        <v>135</v>
      </c>
      <c r="B34" s="14" t="s">
        <v>13</v>
      </c>
      <c r="C34" s="12" t="s">
        <v>1644</v>
      </c>
      <c r="D34" s="12" t="s">
        <v>9</v>
      </c>
      <c r="E34" s="12" t="s">
        <v>9</v>
      </c>
      <c r="F34" s="12" t="s">
        <v>9</v>
      </c>
      <c r="G34" s="26" t="s">
        <v>9</v>
      </c>
      <c r="H34" s="26" t="s">
        <v>9</v>
      </c>
      <c r="I34" s="14" t="s">
        <v>9</v>
      </c>
      <c r="J34" s="26" t="s">
        <v>9</v>
      </c>
      <c r="K34" s="26" t="s">
        <v>9</v>
      </c>
      <c r="L34" s="26" t="s">
        <v>9</v>
      </c>
      <c r="M34" s="26" t="s">
        <v>9</v>
      </c>
      <c r="N34" s="148" t="s">
        <v>313</v>
      </c>
      <c r="O34" s="255">
        <v>0.29154518950437319</v>
      </c>
      <c r="P34" s="12" t="s">
        <v>9</v>
      </c>
      <c r="Q34" s="12" t="s">
        <v>152</v>
      </c>
      <c r="R34" s="146" t="s">
        <v>598</v>
      </c>
      <c r="S34" s="170" t="s">
        <v>142</v>
      </c>
      <c r="T34" s="177" t="s">
        <v>853</v>
      </c>
      <c r="U34" s="15" t="s">
        <v>592</v>
      </c>
      <c r="V34" s="15"/>
      <c r="W34" s="15"/>
      <c r="X34" s="15"/>
      <c r="Y34" s="15"/>
      <c r="Z34" s="15"/>
      <c r="AA34" s="15"/>
      <c r="AB34" s="15"/>
      <c r="AC34" s="15"/>
      <c r="AD34" s="15"/>
      <c r="AE34" s="15"/>
      <c r="AF34" s="15"/>
      <c r="AG34" s="15"/>
      <c r="AH34" s="15"/>
      <c r="AI34" s="15"/>
      <c r="AJ34" s="15"/>
      <c r="AK34" s="15"/>
      <c r="AL34" s="15"/>
      <c r="AM34" s="15"/>
      <c r="AN34" s="160">
        <v>45992</v>
      </c>
      <c r="AO34" s="160">
        <v>46022</v>
      </c>
      <c r="AP34" s="12" t="s">
        <v>132</v>
      </c>
      <c r="AQ34" s="178">
        <f t="shared" si="5"/>
        <v>2.4295432458697766E-2</v>
      </c>
      <c r="AR34" s="178"/>
      <c r="AS34" s="127" t="s">
        <v>283</v>
      </c>
      <c r="AT34" s="12" t="s">
        <v>132</v>
      </c>
      <c r="AU34" s="178">
        <f t="shared" si="6"/>
        <v>2.4295432458697766E-2</v>
      </c>
      <c r="AV34" s="7"/>
      <c r="AW34" s="127" t="s">
        <v>283</v>
      </c>
      <c r="AX34" s="12" t="s">
        <v>132</v>
      </c>
      <c r="AY34" s="178">
        <f t="shared" si="7"/>
        <v>2.4295432458697766E-2</v>
      </c>
      <c r="AZ34" s="7"/>
      <c r="BA34" s="127" t="s">
        <v>283</v>
      </c>
      <c r="BB34" s="12" t="s">
        <v>132</v>
      </c>
      <c r="BC34" s="178">
        <f t="shared" si="8"/>
        <v>2.4295432458697766E-2</v>
      </c>
      <c r="BD34" s="7"/>
      <c r="BE34" s="127" t="s">
        <v>283</v>
      </c>
      <c r="BF34" s="12" t="s">
        <v>132</v>
      </c>
      <c r="BG34" s="178">
        <f t="shared" si="9"/>
        <v>2.4295432458697766E-2</v>
      </c>
      <c r="BH34" s="7"/>
      <c r="BI34" s="127" t="s">
        <v>283</v>
      </c>
      <c r="BJ34" s="12" t="s">
        <v>132</v>
      </c>
      <c r="BK34" s="178">
        <f t="shared" si="10"/>
        <v>2.4295432458697766E-2</v>
      </c>
      <c r="BL34" s="7"/>
      <c r="BM34" s="127" t="s">
        <v>283</v>
      </c>
      <c r="BN34" s="12" t="s">
        <v>132</v>
      </c>
      <c r="BO34" s="178">
        <f t="shared" si="11"/>
        <v>2.4295432458697766E-2</v>
      </c>
      <c r="BP34" s="7"/>
      <c r="BQ34" s="127" t="s">
        <v>283</v>
      </c>
      <c r="BR34" s="12" t="s">
        <v>132</v>
      </c>
      <c r="BS34" s="178">
        <f t="shared" si="12"/>
        <v>2.4295432458697766E-2</v>
      </c>
      <c r="BT34" s="7"/>
      <c r="BU34" s="127" t="s">
        <v>283</v>
      </c>
      <c r="BV34" s="12" t="s">
        <v>132</v>
      </c>
      <c r="BW34" s="178">
        <f t="shared" si="13"/>
        <v>2.4295432458697766E-2</v>
      </c>
      <c r="BX34" s="7"/>
      <c r="BY34" s="127" t="s">
        <v>283</v>
      </c>
      <c r="BZ34" s="12" t="s">
        <v>132</v>
      </c>
      <c r="CA34" s="178">
        <f t="shared" si="14"/>
        <v>2.4295432458697766E-2</v>
      </c>
      <c r="CB34" s="7"/>
      <c r="CC34" s="127" t="s">
        <v>283</v>
      </c>
      <c r="CD34" s="12" t="s">
        <v>132</v>
      </c>
      <c r="CE34" s="178">
        <f t="shared" si="15"/>
        <v>2.4295432458697766E-2</v>
      </c>
      <c r="CF34" s="7"/>
      <c r="CG34" s="127" t="s">
        <v>283</v>
      </c>
      <c r="CH34" s="12" t="s">
        <v>132</v>
      </c>
      <c r="CI34" s="178">
        <f t="shared" si="16"/>
        <v>2.4295432458697766E-2</v>
      </c>
      <c r="CJ34" s="7"/>
      <c r="CK34" s="127" t="s">
        <v>283</v>
      </c>
      <c r="CL34" s="179">
        <f t="shared" si="0"/>
        <v>0.29154518950437314</v>
      </c>
      <c r="CM34" s="179">
        <f t="shared" si="1"/>
        <v>0</v>
      </c>
    </row>
    <row r="35" spans="1:91" s="5" customFormat="1" ht="57" customHeight="1" x14ac:dyDescent="0.3">
      <c r="A35" s="12" t="s">
        <v>135</v>
      </c>
      <c r="B35" s="14" t="s">
        <v>13</v>
      </c>
      <c r="C35" s="12" t="s">
        <v>1644</v>
      </c>
      <c r="D35" s="12" t="s">
        <v>9</v>
      </c>
      <c r="E35" s="12" t="s">
        <v>9</v>
      </c>
      <c r="F35" s="12" t="s">
        <v>9</v>
      </c>
      <c r="G35" s="26" t="s">
        <v>9</v>
      </c>
      <c r="H35" s="26" t="s">
        <v>9</v>
      </c>
      <c r="I35" s="14" t="s">
        <v>9</v>
      </c>
      <c r="J35" s="26" t="s">
        <v>9</v>
      </c>
      <c r="K35" s="26" t="s">
        <v>9</v>
      </c>
      <c r="L35" s="26" t="s">
        <v>9</v>
      </c>
      <c r="M35" s="26" t="s">
        <v>9</v>
      </c>
      <c r="N35" s="148" t="s">
        <v>314</v>
      </c>
      <c r="O35" s="255">
        <v>0.29154518950437319</v>
      </c>
      <c r="P35" s="12" t="s">
        <v>9</v>
      </c>
      <c r="Q35" s="12" t="s">
        <v>152</v>
      </c>
      <c r="R35" s="146" t="s">
        <v>603</v>
      </c>
      <c r="S35" s="170" t="s">
        <v>142</v>
      </c>
      <c r="T35" s="177" t="s">
        <v>853</v>
      </c>
      <c r="U35" s="15" t="s">
        <v>592</v>
      </c>
      <c r="V35" s="15"/>
      <c r="W35" s="15"/>
      <c r="X35" s="15"/>
      <c r="Y35" s="15"/>
      <c r="Z35" s="15"/>
      <c r="AA35" s="15"/>
      <c r="AB35" s="15"/>
      <c r="AC35" s="15"/>
      <c r="AD35" s="15"/>
      <c r="AE35" s="15"/>
      <c r="AF35" s="15"/>
      <c r="AG35" s="15"/>
      <c r="AH35" s="15"/>
      <c r="AI35" s="15"/>
      <c r="AJ35" s="15"/>
      <c r="AK35" s="15"/>
      <c r="AL35" s="15"/>
      <c r="AM35" s="15"/>
      <c r="AN35" s="160">
        <v>45717</v>
      </c>
      <c r="AO35" s="158">
        <v>45746</v>
      </c>
      <c r="AP35" s="12" t="s">
        <v>132</v>
      </c>
      <c r="AQ35" s="178">
        <f t="shared" ref="AQ35:AQ36" si="17">+O35/3</f>
        <v>9.7181729834791064E-2</v>
      </c>
      <c r="AR35" s="178"/>
      <c r="AS35" s="127" t="s">
        <v>283</v>
      </c>
      <c r="AT35" s="12" t="s">
        <v>132</v>
      </c>
      <c r="AU35" s="178">
        <f t="shared" ref="AU35:AU36" si="18">+O35/3</f>
        <v>9.7181729834791064E-2</v>
      </c>
      <c r="AV35" s="7"/>
      <c r="AW35" s="127" t="s">
        <v>283</v>
      </c>
      <c r="AX35" s="12" t="s">
        <v>132</v>
      </c>
      <c r="AY35" s="178">
        <f t="shared" ref="AY35:AY36" si="19">+O35/3</f>
        <v>9.7181729834791064E-2</v>
      </c>
      <c r="AZ35" s="7"/>
      <c r="BA35" s="127" t="s">
        <v>283</v>
      </c>
      <c r="BB35" s="173" t="s">
        <v>132</v>
      </c>
      <c r="BC35" s="182"/>
      <c r="BD35" s="172"/>
      <c r="BE35" s="171" t="s">
        <v>283</v>
      </c>
      <c r="BF35" s="173" t="s">
        <v>132</v>
      </c>
      <c r="BG35" s="182"/>
      <c r="BH35" s="172"/>
      <c r="BI35" s="171" t="s">
        <v>283</v>
      </c>
      <c r="BJ35" s="173" t="s">
        <v>132</v>
      </c>
      <c r="BK35" s="182"/>
      <c r="BL35" s="172"/>
      <c r="BM35" s="171" t="s">
        <v>283</v>
      </c>
      <c r="BN35" s="173" t="s">
        <v>132</v>
      </c>
      <c r="BO35" s="182"/>
      <c r="BP35" s="172"/>
      <c r="BQ35" s="171" t="s">
        <v>283</v>
      </c>
      <c r="BR35" s="173" t="s">
        <v>132</v>
      </c>
      <c r="BS35" s="182"/>
      <c r="BT35" s="172"/>
      <c r="BU35" s="171" t="s">
        <v>283</v>
      </c>
      <c r="BV35" s="173" t="s">
        <v>132</v>
      </c>
      <c r="BW35" s="182"/>
      <c r="BX35" s="172"/>
      <c r="BY35" s="171" t="s">
        <v>283</v>
      </c>
      <c r="BZ35" s="173" t="s">
        <v>132</v>
      </c>
      <c r="CA35" s="182"/>
      <c r="CB35" s="172"/>
      <c r="CC35" s="171" t="s">
        <v>283</v>
      </c>
      <c r="CD35" s="173" t="s">
        <v>132</v>
      </c>
      <c r="CE35" s="182"/>
      <c r="CF35" s="172"/>
      <c r="CG35" s="171" t="s">
        <v>283</v>
      </c>
      <c r="CH35" s="173" t="s">
        <v>132</v>
      </c>
      <c r="CI35" s="182"/>
      <c r="CJ35" s="172"/>
      <c r="CK35" s="171" t="s">
        <v>283</v>
      </c>
      <c r="CL35" s="179">
        <f t="shared" si="0"/>
        <v>0.29154518950437319</v>
      </c>
      <c r="CM35" s="179">
        <f t="shared" si="1"/>
        <v>0</v>
      </c>
    </row>
    <row r="36" spans="1:91" s="5" customFormat="1" ht="57" customHeight="1" x14ac:dyDescent="0.3">
      <c r="A36" s="12" t="s">
        <v>135</v>
      </c>
      <c r="B36" s="14" t="s">
        <v>13</v>
      </c>
      <c r="C36" s="12" t="s">
        <v>1644</v>
      </c>
      <c r="D36" s="12" t="s">
        <v>9</v>
      </c>
      <c r="E36" s="12" t="s">
        <v>9</v>
      </c>
      <c r="F36" s="12" t="s">
        <v>9</v>
      </c>
      <c r="G36" s="26" t="s">
        <v>9</v>
      </c>
      <c r="H36" s="26" t="s">
        <v>9</v>
      </c>
      <c r="I36" s="14" t="s">
        <v>9</v>
      </c>
      <c r="J36" s="26" t="s">
        <v>9</v>
      </c>
      <c r="K36" s="26" t="s">
        <v>9</v>
      </c>
      <c r="L36" s="26" t="s">
        <v>9</v>
      </c>
      <c r="M36" s="26" t="s">
        <v>9</v>
      </c>
      <c r="N36" s="148" t="s">
        <v>315</v>
      </c>
      <c r="O36" s="255">
        <v>0.29154518950437319</v>
      </c>
      <c r="P36" s="12" t="s">
        <v>9</v>
      </c>
      <c r="Q36" s="12" t="s">
        <v>152</v>
      </c>
      <c r="R36" s="146" t="s">
        <v>603</v>
      </c>
      <c r="S36" s="170" t="s">
        <v>142</v>
      </c>
      <c r="T36" s="177" t="s">
        <v>853</v>
      </c>
      <c r="U36" s="15" t="s">
        <v>592</v>
      </c>
      <c r="V36" s="15"/>
      <c r="W36" s="15"/>
      <c r="X36" s="15"/>
      <c r="Y36" s="15"/>
      <c r="Z36" s="15"/>
      <c r="AA36" s="15"/>
      <c r="AB36" s="15"/>
      <c r="AC36" s="15"/>
      <c r="AD36" s="15"/>
      <c r="AE36" s="15"/>
      <c r="AF36" s="15"/>
      <c r="AG36" s="15"/>
      <c r="AH36" s="15"/>
      <c r="AI36" s="15"/>
      <c r="AJ36" s="15"/>
      <c r="AK36" s="15"/>
      <c r="AL36" s="15"/>
      <c r="AM36" s="15"/>
      <c r="AN36" s="160">
        <v>45870</v>
      </c>
      <c r="AO36" s="158">
        <v>45746</v>
      </c>
      <c r="AP36" s="12" t="s">
        <v>132</v>
      </c>
      <c r="AQ36" s="178">
        <f t="shared" si="17"/>
        <v>9.7181729834791064E-2</v>
      </c>
      <c r="AR36" s="178"/>
      <c r="AS36" s="127" t="s">
        <v>283</v>
      </c>
      <c r="AT36" s="12" t="s">
        <v>132</v>
      </c>
      <c r="AU36" s="178">
        <f t="shared" si="18"/>
        <v>9.7181729834791064E-2</v>
      </c>
      <c r="AV36" s="7"/>
      <c r="AW36" s="127" t="s">
        <v>283</v>
      </c>
      <c r="AX36" s="12" t="s">
        <v>132</v>
      </c>
      <c r="AY36" s="178">
        <f t="shared" si="19"/>
        <v>9.7181729834791064E-2</v>
      </c>
      <c r="AZ36" s="7"/>
      <c r="BA36" s="127" t="s">
        <v>283</v>
      </c>
      <c r="BB36" s="173" t="s">
        <v>132</v>
      </c>
      <c r="BC36" s="182"/>
      <c r="BD36" s="172"/>
      <c r="BE36" s="171" t="s">
        <v>283</v>
      </c>
      <c r="BF36" s="173" t="s">
        <v>132</v>
      </c>
      <c r="BG36" s="182"/>
      <c r="BH36" s="172"/>
      <c r="BI36" s="171" t="s">
        <v>283</v>
      </c>
      <c r="BJ36" s="173" t="s">
        <v>132</v>
      </c>
      <c r="BK36" s="182"/>
      <c r="BL36" s="172"/>
      <c r="BM36" s="171" t="s">
        <v>283</v>
      </c>
      <c r="BN36" s="173" t="s">
        <v>132</v>
      </c>
      <c r="BO36" s="182"/>
      <c r="BP36" s="172"/>
      <c r="BQ36" s="171" t="s">
        <v>283</v>
      </c>
      <c r="BR36" s="173" t="s">
        <v>132</v>
      </c>
      <c r="BS36" s="182"/>
      <c r="BT36" s="172"/>
      <c r="BU36" s="171" t="s">
        <v>283</v>
      </c>
      <c r="BV36" s="173" t="s">
        <v>132</v>
      </c>
      <c r="BW36" s="182"/>
      <c r="BX36" s="172"/>
      <c r="BY36" s="171" t="s">
        <v>283</v>
      </c>
      <c r="BZ36" s="173" t="s">
        <v>132</v>
      </c>
      <c r="CA36" s="182"/>
      <c r="CB36" s="172"/>
      <c r="CC36" s="171" t="s">
        <v>283</v>
      </c>
      <c r="CD36" s="173" t="s">
        <v>132</v>
      </c>
      <c r="CE36" s="182"/>
      <c r="CF36" s="172"/>
      <c r="CG36" s="171" t="s">
        <v>283</v>
      </c>
      <c r="CH36" s="173" t="s">
        <v>132</v>
      </c>
      <c r="CI36" s="182"/>
      <c r="CJ36" s="172"/>
      <c r="CK36" s="171" t="s">
        <v>283</v>
      </c>
      <c r="CL36" s="179">
        <f t="shared" si="0"/>
        <v>0.29154518950437319</v>
      </c>
      <c r="CM36" s="179">
        <f t="shared" si="1"/>
        <v>0</v>
      </c>
    </row>
    <row r="37" spans="1:91" s="5" customFormat="1" ht="70.8" customHeight="1" x14ac:dyDescent="0.3">
      <c r="A37" s="12" t="s">
        <v>135</v>
      </c>
      <c r="B37" s="14" t="s">
        <v>13</v>
      </c>
      <c r="C37" s="12" t="s">
        <v>1644</v>
      </c>
      <c r="D37" s="12" t="s">
        <v>9</v>
      </c>
      <c r="E37" s="12" t="s">
        <v>9</v>
      </c>
      <c r="F37" s="12" t="s">
        <v>9</v>
      </c>
      <c r="G37" s="26" t="s">
        <v>9</v>
      </c>
      <c r="H37" s="26" t="s">
        <v>9</v>
      </c>
      <c r="I37" s="14" t="s">
        <v>9</v>
      </c>
      <c r="J37" s="26" t="s">
        <v>9</v>
      </c>
      <c r="K37" s="26" t="s">
        <v>9</v>
      </c>
      <c r="L37" s="26" t="s">
        <v>9</v>
      </c>
      <c r="M37" s="26" t="s">
        <v>9</v>
      </c>
      <c r="N37" s="148" t="s">
        <v>316</v>
      </c>
      <c r="O37" s="255">
        <v>0.29154518950437319</v>
      </c>
      <c r="P37" s="12" t="s">
        <v>9</v>
      </c>
      <c r="Q37" s="12" t="s">
        <v>152</v>
      </c>
      <c r="R37" s="146" t="s">
        <v>602</v>
      </c>
      <c r="S37" s="170" t="s">
        <v>142</v>
      </c>
      <c r="T37" s="177" t="s">
        <v>853</v>
      </c>
      <c r="U37" s="15" t="s">
        <v>592</v>
      </c>
      <c r="V37" s="15"/>
      <c r="W37" s="15"/>
      <c r="X37" s="15"/>
      <c r="Y37" s="15"/>
      <c r="Z37" s="15"/>
      <c r="AA37" s="15"/>
      <c r="AB37" s="15"/>
      <c r="AC37" s="15"/>
      <c r="AD37" s="15"/>
      <c r="AE37" s="15"/>
      <c r="AF37" s="15"/>
      <c r="AG37" s="15"/>
      <c r="AH37" s="15"/>
      <c r="AI37" s="15"/>
      <c r="AJ37" s="15"/>
      <c r="AK37" s="15"/>
      <c r="AL37" s="15"/>
      <c r="AM37" s="15"/>
      <c r="AN37" s="160">
        <v>45658</v>
      </c>
      <c r="AO37" s="160">
        <v>45687</v>
      </c>
      <c r="AP37" s="12" t="s">
        <v>666</v>
      </c>
      <c r="AQ37" s="178">
        <f t="shared" ref="AQ37:AQ56" si="20">+O37</f>
        <v>0.29154518950437319</v>
      </c>
      <c r="AR37" s="178">
        <f>+AQ37</f>
        <v>0.29154518950437319</v>
      </c>
      <c r="AS37" s="171" t="s">
        <v>283</v>
      </c>
      <c r="AT37" s="173" t="s">
        <v>132</v>
      </c>
      <c r="AU37" s="182"/>
      <c r="AV37" s="172"/>
      <c r="AW37" s="171" t="s">
        <v>283</v>
      </c>
      <c r="AX37" s="173" t="s">
        <v>132</v>
      </c>
      <c r="AY37" s="182"/>
      <c r="AZ37" s="172"/>
      <c r="BA37" s="171" t="s">
        <v>283</v>
      </c>
      <c r="BB37" s="173" t="s">
        <v>132</v>
      </c>
      <c r="BC37" s="182"/>
      <c r="BD37" s="172"/>
      <c r="BE37" s="171" t="s">
        <v>283</v>
      </c>
      <c r="BF37" s="173" t="s">
        <v>132</v>
      </c>
      <c r="BG37" s="182"/>
      <c r="BH37" s="172"/>
      <c r="BI37" s="171" t="s">
        <v>283</v>
      </c>
      <c r="BJ37" s="173" t="s">
        <v>132</v>
      </c>
      <c r="BK37" s="182"/>
      <c r="BL37" s="172"/>
      <c r="BM37" s="171" t="s">
        <v>283</v>
      </c>
      <c r="BN37" s="173" t="s">
        <v>132</v>
      </c>
      <c r="BO37" s="182"/>
      <c r="BP37" s="172"/>
      <c r="BQ37" s="171" t="s">
        <v>283</v>
      </c>
      <c r="BR37" s="173" t="s">
        <v>132</v>
      </c>
      <c r="BS37" s="182"/>
      <c r="BT37" s="172"/>
      <c r="BU37" s="171" t="s">
        <v>283</v>
      </c>
      <c r="BV37" s="173" t="s">
        <v>132</v>
      </c>
      <c r="BW37" s="182"/>
      <c r="BX37" s="172"/>
      <c r="BY37" s="171" t="s">
        <v>283</v>
      </c>
      <c r="BZ37" s="173" t="s">
        <v>132</v>
      </c>
      <c r="CA37" s="182"/>
      <c r="CB37" s="172"/>
      <c r="CC37" s="171" t="s">
        <v>283</v>
      </c>
      <c r="CD37" s="173" t="s">
        <v>132</v>
      </c>
      <c r="CE37" s="182"/>
      <c r="CF37" s="172"/>
      <c r="CG37" s="171" t="s">
        <v>283</v>
      </c>
      <c r="CH37" s="173" t="s">
        <v>132</v>
      </c>
      <c r="CI37" s="182"/>
      <c r="CJ37" s="172"/>
      <c r="CK37" s="171" t="s">
        <v>283</v>
      </c>
      <c r="CL37" s="179">
        <f t="shared" si="0"/>
        <v>0.29154518950437319</v>
      </c>
      <c r="CM37" s="179">
        <f t="shared" si="1"/>
        <v>0.29154518950437319</v>
      </c>
    </row>
    <row r="38" spans="1:91" ht="57" customHeight="1" x14ac:dyDescent="0.25">
      <c r="A38" s="12" t="s">
        <v>135</v>
      </c>
      <c r="B38" s="14" t="s">
        <v>13</v>
      </c>
      <c r="C38" s="12" t="s">
        <v>1644</v>
      </c>
      <c r="D38" s="12" t="s">
        <v>9</v>
      </c>
      <c r="E38" s="12" t="s">
        <v>9</v>
      </c>
      <c r="F38" s="12" t="s">
        <v>9</v>
      </c>
      <c r="G38" s="26" t="s">
        <v>9</v>
      </c>
      <c r="H38" s="26" t="s">
        <v>9</v>
      </c>
      <c r="I38" s="14" t="s">
        <v>9</v>
      </c>
      <c r="J38" s="26" t="s">
        <v>9</v>
      </c>
      <c r="K38" s="26" t="s">
        <v>9</v>
      </c>
      <c r="L38" s="26" t="s">
        <v>9</v>
      </c>
      <c r="M38" s="26" t="s">
        <v>9</v>
      </c>
      <c r="N38" s="148" t="s">
        <v>590</v>
      </c>
      <c r="O38" s="255">
        <v>0.29154518950437319</v>
      </c>
      <c r="P38" s="12" t="s">
        <v>9</v>
      </c>
      <c r="Q38" s="12" t="s">
        <v>152</v>
      </c>
      <c r="R38" s="146" t="s">
        <v>602</v>
      </c>
      <c r="S38" s="170" t="s">
        <v>142</v>
      </c>
      <c r="T38" s="177" t="s">
        <v>853</v>
      </c>
      <c r="U38" s="15" t="s">
        <v>592</v>
      </c>
      <c r="V38" s="15"/>
      <c r="W38" s="15"/>
      <c r="X38" s="15"/>
      <c r="Y38" s="15"/>
      <c r="Z38" s="15"/>
      <c r="AA38" s="15"/>
      <c r="AB38" s="15"/>
      <c r="AC38" s="15"/>
      <c r="AD38" s="15"/>
      <c r="AE38" s="15"/>
      <c r="AF38" s="15"/>
      <c r="AG38" s="15"/>
      <c r="AH38" s="15"/>
      <c r="AI38" s="15"/>
      <c r="AJ38" s="15"/>
      <c r="AK38" s="15"/>
      <c r="AL38" s="15"/>
      <c r="AM38" s="15"/>
      <c r="AN38" s="160">
        <v>45659</v>
      </c>
      <c r="AO38" s="160">
        <v>46003</v>
      </c>
      <c r="AP38" s="12" t="s">
        <v>132</v>
      </c>
      <c r="AQ38" s="178">
        <f t="shared" ref="AQ38:AQ39" si="21">+O38/12</f>
        <v>2.4295432458697766E-2</v>
      </c>
      <c r="AR38" s="178"/>
      <c r="AS38" s="127" t="s">
        <v>283</v>
      </c>
      <c r="AT38" s="12" t="s">
        <v>132</v>
      </c>
      <c r="AU38" s="178">
        <f t="shared" ref="AU38:AU39" si="22">+O38/12</f>
        <v>2.4295432458697766E-2</v>
      </c>
      <c r="AV38" s="7"/>
      <c r="AW38" s="127" t="s">
        <v>283</v>
      </c>
      <c r="AX38" s="12" t="s">
        <v>132</v>
      </c>
      <c r="AY38" s="178">
        <f t="shared" ref="AY38:AY39" si="23">+O38/12</f>
        <v>2.4295432458697766E-2</v>
      </c>
      <c r="AZ38" s="7"/>
      <c r="BA38" s="127" t="s">
        <v>283</v>
      </c>
      <c r="BB38" s="12" t="s">
        <v>132</v>
      </c>
      <c r="BC38" s="178">
        <f t="shared" ref="BC38:BC39" si="24">+O38/12</f>
        <v>2.4295432458697766E-2</v>
      </c>
      <c r="BD38" s="7"/>
      <c r="BE38" s="127" t="s">
        <v>283</v>
      </c>
      <c r="BF38" s="12" t="s">
        <v>132</v>
      </c>
      <c r="BG38" s="178">
        <f t="shared" ref="BG38:BG39" si="25">+O38/12</f>
        <v>2.4295432458697766E-2</v>
      </c>
      <c r="BH38" s="7"/>
      <c r="BI38" s="127" t="s">
        <v>283</v>
      </c>
      <c r="BJ38" s="12" t="s">
        <v>132</v>
      </c>
      <c r="BK38" s="178">
        <f t="shared" ref="BK38:BK39" si="26">+O38/12</f>
        <v>2.4295432458697766E-2</v>
      </c>
      <c r="BL38" s="7"/>
      <c r="BM38" s="127" t="s">
        <v>283</v>
      </c>
      <c r="BN38" s="12" t="s">
        <v>132</v>
      </c>
      <c r="BO38" s="178">
        <f t="shared" ref="BO38:BO39" si="27">+O38/12</f>
        <v>2.4295432458697766E-2</v>
      </c>
      <c r="BP38" s="7"/>
      <c r="BQ38" s="127" t="s">
        <v>283</v>
      </c>
      <c r="BR38" s="12" t="s">
        <v>132</v>
      </c>
      <c r="BS38" s="178">
        <f t="shared" ref="BS38:BS39" si="28">+O38/12</f>
        <v>2.4295432458697766E-2</v>
      </c>
      <c r="BT38" s="7"/>
      <c r="BU38" s="127" t="s">
        <v>283</v>
      </c>
      <c r="BV38" s="12" t="s">
        <v>132</v>
      </c>
      <c r="BW38" s="178">
        <f t="shared" ref="BW38:BW39" si="29">+O38/12</f>
        <v>2.4295432458697766E-2</v>
      </c>
      <c r="BX38" s="7"/>
      <c r="BY38" s="127" t="s">
        <v>283</v>
      </c>
      <c r="BZ38" s="12" t="s">
        <v>132</v>
      </c>
      <c r="CA38" s="178">
        <f t="shared" ref="CA38:CA39" si="30">+O38/12</f>
        <v>2.4295432458697766E-2</v>
      </c>
      <c r="CB38" s="7"/>
      <c r="CC38" s="127" t="s">
        <v>283</v>
      </c>
      <c r="CD38" s="12" t="s">
        <v>132</v>
      </c>
      <c r="CE38" s="178">
        <f t="shared" ref="CE38:CE39" si="31">+O38/12</f>
        <v>2.4295432458697766E-2</v>
      </c>
      <c r="CF38" s="7"/>
      <c r="CG38" s="127" t="s">
        <v>283</v>
      </c>
      <c r="CH38" s="12" t="s">
        <v>132</v>
      </c>
      <c r="CI38" s="178">
        <f t="shared" ref="CI38:CI39" si="32">+O38/12</f>
        <v>2.4295432458697766E-2</v>
      </c>
      <c r="CJ38" s="7"/>
      <c r="CK38" s="127" t="s">
        <v>283</v>
      </c>
      <c r="CL38" s="179">
        <f t="shared" si="0"/>
        <v>0.29154518950437314</v>
      </c>
      <c r="CM38" s="179">
        <f t="shared" si="1"/>
        <v>0</v>
      </c>
    </row>
    <row r="39" spans="1:91" ht="57" customHeight="1" x14ac:dyDescent="0.25">
      <c r="A39" s="12" t="s">
        <v>135</v>
      </c>
      <c r="B39" s="14" t="s">
        <v>13</v>
      </c>
      <c r="C39" s="12" t="s">
        <v>1644</v>
      </c>
      <c r="D39" s="12" t="s">
        <v>9</v>
      </c>
      <c r="E39" s="12" t="s">
        <v>9</v>
      </c>
      <c r="F39" s="12" t="s">
        <v>9</v>
      </c>
      <c r="G39" s="26" t="s">
        <v>9</v>
      </c>
      <c r="H39" s="26" t="s">
        <v>9</v>
      </c>
      <c r="I39" s="14" t="s">
        <v>9</v>
      </c>
      <c r="J39" s="26" t="s">
        <v>9</v>
      </c>
      <c r="K39" s="26" t="s">
        <v>9</v>
      </c>
      <c r="L39" s="26" t="s">
        <v>9</v>
      </c>
      <c r="M39" s="26" t="s">
        <v>9</v>
      </c>
      <c r="N39" s="148" t="s">
        <v>591</v>
      </c>
      <c r="O39" s="255">
        <v>0.29154518950437319</v>
      </c>
      <c r="P39" s="12" t="s">
        <v>9</v>
      </c>
      <c r="Q39" s="12" t="s">
        <v>152</v>
      </c>
      <c r="R39" s="146" t="s">
        <v>602</v>
      </c>
      <c r="S39" s="170" t="s">
        <v>142</v>
      </c>
      <c r="T39" s="177" t="s">
        <v>853</v>
      </c>
      <c r="U39" s="15" t="s">
        <v>592</v>
      </c>
      <c r="V39" s="15"/>
      <c r="W39" s="15"/>
      <c r="X39" s="15"/>
      <c r="Y39" s="15"/>
      <c r="Z39" s="15"/>
      <c r="AA39" s="15"/>
      <c r="AB39" s="15"/>
      <c r="AC39" s="15"/>
      <c r="AD39" s="15"/>
      <c r="AE39" s="15"/>
      <c r="AF39" s="15"/>
      <c r="AG39" s="15"/>
      <c r="AH39" s="15"/>
      <c r="AI39" s="15"/>
      <c r="AJ39" s="15"/>
      <c r="AK39" s="15"/>
      <c r="AL39" s="15"/>
      <c r="AM39" s="15"/>
      <c r="AN39" s="160">
        <v>45690</v>
      </c>
      <c r="AO39" s="160">
        <v>46022</v>
      </c>
      <c r="AP39" s="12" t="s">
        <v>132</v>
      </c>
      <c r="AQ39" s="178">
        <f t="shared" si="21"/>
        <v>2.4295432458697766E-2</v>
      </c>
      <c r="AR39" s="178"/>
      <c r="AS39" s="127" t="s">
        <v>283</v>
      </c>
      <c r="AT39" s="12" t="s">
        <v>132</v>
      </c>
      <c r="AU39" s="178">
        <f t="shared" si="22"/>
        <v>2.4295432458697766E-2</v>
      </c>
      <c r="AV39" s="7"/>
      <c r="AW39" s="127" t="s">
        <v>283</v>
      </c>
      <c r="AX39" s="12" t="s">
        <v>132</v>
      </c>
      <c r="AY39" s="178">
        <f t="shared" si="23"/>
        <v>2.4295432458697766E-2</v>
      </c>
      <c r="AZ39" s="7"/>
      <c r="BA39" s="127" t="s">
        <v>283</v>
      </c>
      <c r="BB39" s="12" t="s">
        <v>132</v>
      </c>
      <c r="BC39" s="178">
        <f t="shared" si="24"/>
        <v>2.4295432458697766E-2</v>
      </c>
      <c r="BD39" s="7"/>
      <c r="BE39" s="127" t="s">
        <v>283</v>
      </c>
      <c r="BF39" s="12" t="s">
        <v>132</v>
      </c>
      <c r="BG39" s="178">
        <f t="shared" si="25"/>
        <v>2.4295432458697766E-2</v>
      </c>
      <c r="BH39" s="7"/>
      <c r="BI39" s="127" t="s">
        <v>283</v>
      </c>
      <c r="BJ39" s="12" t="s">
        <v>132</v>
      </c>
      <c r="BK39" s="178">
        <f t="shared" si="26"/>
        <v>2.4295432458697766E-2</v>
      </c>
      <c r="BL39" s="7"/>
      <c r="BM39" s="127" t="s">
        <v>283</v>
      </c>
      <c r="BN39" s="12" t="s">
        <v>132</v>
      </c>
      <c r="BO39" s="178">
        <f t="shared" si="27"/>
        <v>2.4295432458697766E-2</v>
      </c>
      <c r="BP39" s="7"/>
      <c r="BQ39" s="127" t="s">
        <v>283</v>
      </c>
      <c r="BR39" s="12" t="s">
        <v>132</v>
      </c>
      <c r="BS39" s="178">
        <f t="shared" si="28"/>
        <v>2.4295432458697766E-2</v>
      </c>
      <c r="BT39" s="7"/>
      <c r="BU39" s="127" t="s">
        <v>283</v>
      </c>
      <c r="BV39" s="12" t="s">
        <v>132</v>
      </c>
      <c r="BW39" s="178">
        <f t="shared" si="29"/>
        <v>2.4295432458697766E-2</v>
      </c>
      <c r="BX39" s="7"/>
      <c r="BY39" s="127" t="s">
        <v>283</v>
      </c>
      <c r="BZ39" s="12" t="s">
        <v>132</v>
      </c>
      <c r="CA39" s="178">
        <f t="shared" si="30"/>
        <v>2.4295432458697766E-2</v>
      </c>
      <c r="CB39" s="7"/>
      <c r="CC39" s="127" t="s">
        <v>283</v>
      </c>
      <c r="CD39" s="12" t="s">
        <v>132</v>
      </c>
      <c r="CE39" s="178">
        <f t="shared" si="31"/>
        <v>2.4295432458697766E-2</v>
      </c>
      <c r="CF39" s="7"/>
      <c r="CG39" s="127" t="s">
        <v>283</v>
      </c>
      <c r="CH39" s="12" t="s">
        <v>132</v>
      </c>
      <c r="CI39" s="178">
        <f t="shared" si="32"/>
        <v>2.4295432458697766E-2</v>
      </c>
      <c r="CJ39" s="7"/>
      <c r="CK39" s="127" t="s">
        <v>283</v>
      </c>
      <c r="CL39" s="179">
        <f t="shared" si="0"/>
        <v>0.29154518950437314</v>
      </c>
      <c r="CM39" s="179">
        <f t="shared" si="1"/>
        <v>0</v>
      </c>
    </row>
    <row r="40" spans="1:91" ht="57" customHeight="1" x14ac:dyDescent="0.25">
      <c r="A40" s="12" t="s">
        <v>135</v>
      </c>
      <c r="B40" s="14" t="s">
        <v>13</v>
      </c>
      <c r="C40" s="12" t="s">
        <v>1644</v>
      </c>
      <c r="D40" s="12" t="s">
        <v>9</v>
      </c>
      <c r="E40" s="12" t="s">
        <v>9</v>
      </c>
      <c r="F40" s="12" t="s">
        <v>9</v>
      </c>
      <c r="G40" s="26" t="s">
        <v>9</v>
      </c>
      <c r="H40" s="26" t="s">
        <v>9</v>
      </c>
      <c r="I40" s="14" t="s">
        <v>9</v>
      </c>
      <c r="J40" s="26" t="s">
        <v>9</v>
      </c>
      <c r="K40" s="26" t="s">
        <v>9</v>
      </c>
      <c r="L40" s="26" t="s">
        <v>9</v>
      </c>
      <c r="M40" s="26" t="s">
        <v>9</v>
      </c>
      <c r="N40" s="148" t="s">
        <v>317</v>
      </c>
      <c r="O40" s="255">
        <v>0.29154518950437319</v>
      </c>
      <c r="P40" s="12" t="s">
        <v>9</v>
      </c>
      <c r="Q40" s="12" t="s">
        <v>152</v>
      </c>
      <c r="R40" s="146" t="s">
        <v>602</v>
      </c>
      <c r="S40" s="170" t="s">
        <v>142</v>
      </c>
      <c r="T40" s="177" t="s">
        <v>853</v>
      </c>
      <c r="U40" s="15" t="s">
        <v>592</v>
      </c>
      <c r="V40" s="15"/>
      <c r="W40" s="15"/>
      <c r="X40" s="15"/>
      <c r="Y40" s="15"/>
      <c r="Z40" s="15"/>
      <c r="AA40" s="15"/>
      <c r="AB40" s="15"/>
      <c r="AC40" s="15"/>
      <c r="AD40" s="15"/>
      <c r="AE40" s="15"/>
      <c r="AF40" s="15"/>
      <c r="AG40" s="15"/>
      <c r="AH40" s="15"/>
      <c r="AI40" s="15"/>
      <c r="AJ40" s="15"/>
      <c r="AK40" s="15"/>
      <c r="AL40" s="15"/>
      <c r="AM40" s="15"/>
      <c r="AN40" s="160">
        <v>45717</v>
      </c>
      <c r="AO40" s="160">
        <v>45746</v>
      </c>
      <c r="AP40" s="12" t="s">
        <v>132</v>
      </c>
      <c r="AQ40" s="178">
        <f>+O40/3</f>
        <v>9.7181729834791064E-2</v>
      </c>
      <c r="AR40" s="178"/>
      <c r="AS40" s="127" t="s">
        <v>283</v>
      </c>
      <c r="AT40" s="12" t="s">
        <v>132</v>
      </c>
      <c r="AU40" s="178">
        <f>+O40/3</f>
        <v>9.7181729834791064E-2</v>
      </c>
      <c r="AV40" s="7"/>
      <c r="AW40" s="127" t="s">
        <v>283</v>
      </c>
      <c r="AX40" s="12" t="s">
        <v>132</v>
      </c>
      <c r="AY40" s="178">
        <f>+O40/3</f>
        <v>9.7181729834791064E-2</v>
      </c>
      <c r="AZ40" s="7"/>
      <c r="BA40" s="127" t="s">
        <v>283</v>
      </c>
      <c r="BB40" s="173" t="s">
        <v>132</v>
      </c>
      <c r="BC40" s="182"/>
      <c r="BD40" s="172"/>
      <c r="BE40" s="171" t="s">
        <v>283</v>
      </c>
      <c r="BF40" s="173" t="s">
        <v>132</v>
      </c>
      <c r="BG40" s="182"/>
      <c r="BH40" s="172"/>
      <c r="BI40" s="171" t="s">
        <v>283</v>
      </c>
      <c r="BJ40" s="173" t="s">
        <v>132</v>
      </c>
      <c r="BK40" s="182"/>
      <c r="BL40" s="172"/>
      <c r="BM40" s="171" t="s">
        <v>283</v>
      </c>
      <c r="BN40" s="173" t="s">
        <v>132</v>
      </c>
      <c r="BO40" s="182"/>
      <c r="BP40" s="172"/>
      <c r="BQ40" s="171" t="s">
        <v>283</v>
      </c>
      <c r="BR40" s="173" t="s">
        <v>132</v>
      </c>
      <c r="BS40" s="182"/>
      <c r="BT40" s="172"/>
      <c r="BU40" s="171" t="s">
        <v>283</v>
      </c>
      <c r="BV40" s="173" t="s">
        <v>132</v>
      </c>
      <c r="BW40" s="182"/>
      <c r="BX40" s="172"/>
      <c r="BY40" s="171" t="s">
        <v>283</v>
      </c>
      <c r="BZ40" s="173" t="s">
        <v>132</v>
      </c>
      <c r="CA40" s="182"/>
      <c r="CB40" s="172"/>
      <c r="CC40" s="171" t="s">
        <v>283</v>
      </c>
      <c r="CD40" s="173" t="s">
        <v>132</v>
      </c>
      <c r="CE40" s="182"/>
      <c r="CF40" s="172"/>
      <c r="CG40" s="171" t="s">
        <v>283</v>
      </c>
      <c r="CH40" s="173" t="s">
        <v>132</v>
      </c>
      <c r="CI40" s="182"/>
      <c r="CJ40" s="172"/>
      <c r="CK40" s="171" t="s">
        <v>283</v>
      </c>
      <c r="CL40" s="179">
        <f t="shared" si="0"/>
        <v>0.29154518950437319</v>
      </c>
      <c r="CM40" s="179">
        <f t="shared" si="1"/>
        <v>0</v>
      </c>
    </row>
    <row r="41" spans="1:91" ht="57" customHeight="1" x14ac:dyDescent="0.25">
      <c r="A41" s="12" t="s">
        <v>135</v>
      </c>
      <c r="B41" s="14" t="s">
        <v>13</v>
      </c>
      <c r="C41" s="12" t="s">
        <v>1644</v>
      </c>
      <c r="D41" s="12" t="s">
        <v>9</v>
      </c>
      <c r="E41" s="12" t="s">
        <v>9</v>
      </c>
      <c r="F41" s="12" t="s">
        <v>9</v>
      </c>
      <c r="G41" s="26" t="s">
        <v>9</v>
      </c>
      <c r="H41" s="26" t="s">
        <v>9</v>
      </c>
      <c r="I41" s="14" t="s">
        <v>9</v>
      </c>
      <c r="J41" s="26" t="s">
        <v>9</v>
      </c>
      <c r="K41" s="26" t="s">
        <v>9</v>
      </c>
      <c r="L41" s="26" t="s">
        <v>9</v>
      </c>
      <c r="M41" s="26" t="s">
        <v>9</v>
      </c>
      <c r="N41" s="148" t="s">
        <v>318</v>
      </c>
      <c r="O41" s="255">
        <v>0.29154518950437319</v>
      </c>
      <c r="P41" s="12" t="s">
        <v>9</v>
      </c>
      <c r="Q41" s="12" t="s">
        <v>152</v>
      </c>
      <c r="R41" s="146" t="s">
        <v>602</v>
      </c>
      <c r="S41" s="170" t="s">
        <v>142</v>
      </c>
      <c r="T41" s="177" t="s">
        <v>853</v>
      </c>
      <c r="U41" s="15" t="s">
        <v>592</v>
      </c>
      <c r="V41" s="15"/>
      <c r="W41" s="15"/>
      <c r="X41" s="15"/>
      <c r="Y41" s="15"/>
      <c r="Z41" s="15"/>
      <c r="AA41" s="15"/>
      <c r="AB41" s="15"/>
      <c r="AC41" s="15"/>
      <c r="AD41" s="15"/>
      <c r="AE41" s="15"/>
      <c r="AF41" s="15"/>
      <c r="AG41" s="15"/>
      <c r="AH41" s="15"/>
      <c r="AI41" s="15"/>
      <c r="AJ41" s="15"/>
      <c r="AK41" s="15"/>
      <c r="AL41" s="15"/>
      <c r="AM41" s="15"/>
      <c r="AN41" s="160">
        <v>45870</v>
      </c>
      <c r="AO41" s="160">
        <v>45900</v>
      </c>
      <c r="AP41" s="12" t="s">
        <v>132</v>
      </c>
      <c r="AQ41" s="178">
        <f>+O41/8</f>
        <v>3.6443148688046649E-2</v>
      </c>
      <c r="AR41" s="178"/>
      <c r="AS41" s="127" t="s">
        <v>283</v>
      </c>
      <c r="AT41" s="12" t="s">
        <v>132</v>
      </c>
      <c r="AU41" s="178">
        <f>+O41/8</f>
        <v>3.6443148688046649E-2</v>
      </c>
      <c r="AV41" s="7"/>
      <c r="AW41" s="127" t="s">
        <v>283</v>
      </c>
      <c r="AX41" s="12" t="s">
        <v>132</v>
      </c>
      <c r="AY41" s="178">
        <f>+O41/8</f>
        <v>3.6443148688046649E-2</v>
      </c>
      <c r="AZ41" s="7"/>
      <c r="BA41" s="127" t="s">
        <v>283</v>
      </c>
      <c r="BB41" s="12" t="s">
        <v>132</v>
      </c>
      <c r="BC41" s="178">
        <f>+O41/8</f>
        <v>3.6443148688046649E-2</v>
      </c>
      <c r="BD41" s="7"/>
      <c r="BE41" s="127" t="s">
        <v>283</v>
      </c>
      <c r="BF41" s="12" t="s">
        <v>132</v>
      </c>
      <c r="BG41" s="178">
        <f>+O41/8</f>
        <v>3.6443148688046649E-2</v>
      </c>
      <c r="BH41" s="7"/>
      <c r="BI41" s="127" t="s">
        <v>283</v>
      </c>
      <c r="BJ41" s="12" t="s">
        <v>132</v>
      </c>
      <c r="BK41" s="178">
        <f>+O41/8</f>
        <v>3.6443148688046649E-2</v>
      </c>
      <c r="BL41" s="7"/>
      <c r="BM41" s="127" t="s">
        <v>283</v>
      </c>
      <c r="BN41" s="12" t="s">
        <v>132</v>
      </c>
      <c r="BO41" s="178">
        <f>+O41/8</f>
        <v>3.6443148688046649E-2</v>
      </c>
      <c r="BP41" s="7"/>
      <c r="BQ41" s="127" t="s">
        <v>283</v>
      </c>
      <c r="BR41" s="12" t="s">
        <v>132</v>
      </c>
      <c r="BS41" s="178">
        <f>+O41/8</f>
        <v>3.6443148688046649E-2</v>
      </c>
      <c r="BT41" s="7"/>
      <c r="BU41" s="127" t="s">
        <v>283</v>
      </c>
      <c r="BV41" s="173" t="s">
        <v>132</v>
      </c>
      <c r="BW41" s="182"/>
      <c r="BX41" s="172"/>
      <c r="BY41" s="171" t="s">
        <v>283</v>
      </c>
      <c r="BZ41" s="173" t="s">
        <v>132</v>
      </c>
      <c r="CA41" s="182"/>
      <c r="CB41" s="172"/>
      <c r="CC41" s="171" t="s">
        <v>283</v>
      </c>
      <c r="CD41" s="173" t="s">
        <v>132</v>
      </c>
      <c r="CE41" s="182"/>
      <c r="CF41" s="172"/>
      <c r="CG41" s="171" t="s">
        <v>283</v>
      </c>
      <c r="CH41" s="173" t="s">
        <v>132</v>
      </c>
      <c r="CI41" s="182"/>
      <c r="CJ41" s="172"/>
      <c r="CK41" s="171" t="s">
        <v>283</v>
      </c>
      <c r="CL41" s="179">
        <f t="shared" si="0"/>
        <v>0.29154518950437319</v>
      </c>
      <c r="CM41" s="179">
        <f t="shared" si="1"/>
        <v>0</v>
      </c>
    </row>
    <row r="42" spans="1:91" ht="57" customHeight="1" x14ac:dyDescent="0.25">
      <c r="A42" s="12" t="s">
        <v>135</v>
      </c>
      <c r="B42" s="14" t="s">
        <v>13</v>
      </c>
      <c r="C42" s="12" t="s">
        <v>1644</v>
      </c>
      <c r="D42" s="12" t="s">
        <v>9</v>
      </c>
      <c r="E42" s="12" t="s">
        <v>9</v>
      </c>
      <c r="F42" s="12" t="s">
        <v>9</v>
      </c>
      <c r="G42" s="26" t="s">
        <v>9</v>
      </c>
      <c r="H42" s="26" t="s">
        <v>9</v>
      </c>
      <c r="I42" s="14" t="s">
        <v>9</v>
      </c>
      <c r="J42" s="26" t="s">
        <v>9</v>
      </c>
      <c r="K42" s="26" t="s">
        <v>9</v>
      </c>
      <c r="L42" s="26" t="s">
        <v>9</v>
      </c>
      <c r="M42" s="26" t="s">
        <v>9</v>
      </c>
      <c r="N42" s="148" t="s">
        <v>319</v>
      </c>
      <c r="O42" s="255">
        <v>0.29154518950437319</v>
      </c>
      <c r="P42" s="12" t="s">
        <v>9</v>
      </c>
      <c r="Q42" s="12" t="s">
        <v>152</v>
      </c>
      <c r="R42" s="146" t="s">
        <v>602</v>
      </c>
      <c r="S42" s="170" t="s">
        <v>142</v>
      </c>
      <c r="T42" s="177" t="s">
        <v>853</v>
      </c>
      <c r="U42" s="15" t="s">
        <v>592</v>
      </c>
      <c r="V42" s="15"/>
      <c r="W42" s="15"/>
      <c r="X42" s="15"/>
      <c r="Y42" s="15"/>
      <c r="Z42" s="15"/>
      <c r="AA42" s="15"/>
      <c r="AB42" s="15"/>
      <c r="AC42" s="15"/>
      <c r="AD42" s="15"/>
      <c r="AE42" s="15"/>
      <c r="AF42" s="15"/>
      <c r="AG42" s="15"/>
      <c r="AH42" s="15"/>
      <c r="AI42" s="15"/>
      <c r="AJ42" s="15"/>
      <c r="AK42" s="15"/>
      <c r="AL42" s="15"/>
      <c r="AM42" s="15"/>
      <c r="AN42" s="160">
        <v>45870</v>
      </c>
      <c r="AO42" s="160">
        <v>45900</v>
      </c>
      <c r="AP42" s="12" t="s">
        <v>132</v>
      </c>
      <c r="AQ42" s="178">
        <f t="shared" ref="AQ42" si="33">+O42/8</f>
        <v>3.6443148688046649E-2</v>
      </c>
      <c r="AR42" s="178"/>
      <c r="AS42" s="127" t="s">
        <v>283</v>
      </c>
      <c r="AT42" s="12" t="s">
        <v>132</v>
      </c>
      <c r="AU42" s="178">
        <f t="shared" ref="AU42" si="34">+O42/8</f>
        <v>3.6443148688046649E-2</v>
      </c>
      <c r="AV42" s="7"/>
      <c r="AW42" s="127" t="s">
        <v>283</v>
      </c>
      <c r="AX42" s="12" t="s">
        <v>132</v>
      </c>
      <c r="AY42" s="178">
        <f t="shared" ref="AY42" si="35">+O42/8</f>
        <v>3.6443148688046649E-2</v>
      </c>
      <c r="AZ42" s="7"/>
      <c r="BA42" s="127" t="s">
        <v>283</v>
      </c>
      <c r="BB42" s="12" t="s">
        <v>132</v>
      </c>
      <c r="BC42" s="178">
        <f t="shared" ref="BC42" si="36">+O42/8</f>
        <v>3.6443148688046649E-2</v>
      </c>
      <c r="BD42" s="7"/>
      <c r="BE42" s="127" t="s">
        <v>283</v>
      </c>
      <c r="BF42" s="12" t="s">
        <v>132</v>
      </c>
      <c r="BG42" s="178">
        <f t="shared" ref="BG42" si="37">+O42/8</f>
        <v>3.6443148688046649E-2</v>
      </c>
      <c r="BH42" s="7"/>
      <c r="BI42" s="127" t="s">
        <v>283</v>
      </c>
      <c r="BJ42" s="12" t="s">
        <v>132</v>
      </c>
      <c r="BK42" s="178">
        <f t="shared" ref="BK42" si="38">+O42/8</f>
        <v>3.6443148688046649E-2</v>
      </c>
      <c r="BL42" s="7"/>
      <c r="BM42" s="127" t="s">
        <v>283</v>
      </c>
      <c r="BN42" s="12" t="s">
        <v>132</v>
      </c>
      <c r="BO42" s="178">
        <f t="shared" ref="BO42" si="39">+O42/8</f>
        <v>3.6443148688046649E-2</v>
      </c>
      <c r="BP42" s="7"/>
      <c r="BQ42" s="127" t="s">
        <v>283</v>
      </c>
      <c r="BR42" s="12" t="s">
        <v>132</v>
      </c>
      <c r="BS42" s="178">
        <f t="shared" ref="BS42" si="40">+O42/8</f>
        <v>3.6443148688046649E-2</v>
      </c>
      <c r="BT42" s="7"/>
      <c r="BU42" s="127" t="s">
        <v>283</v>
      </c>
      <c r="BV42" s="173" t="s">
        <v>132</v>
      </c>
      <c r="BW42" s="182"/>
      <c r="BX42" s="172"/>
      <c r="BY42" s="171" t="s">
        <v>283</v>
      </c>
      <c r="BZ42" s="173" t="s">
        <v>132</v>
      </c>
      <c r="CA42" s="182"/>
      <c r="CB42" s="172"/>
      <c r="CC42" s="171" t="s">
        <v>283</v>
      </c>
      <c r="CD42" s="173" t="s">
        <v>132</v>
      </c>
      <c r="CE42" s="182"/>
      <c r="CF42" s="172"/>
      <c r="CG42" s="171" t="s">
        <v>283</v>
      </c>
      <c r="CH42" s="173" t="s">
        <v>132</v>
      </c>
      <c r="CI42" s="182"/>
      <c r="CJ42" s="172"/>
      <c r="CK42" s="171" t="s">
        <v>283</v>
      </c>
      <c r="CL42" s="179">
        <f t="shared" si="0"/>
        <v>0.29154518950437319</v>
      </c>
      <c r="CM42" s="179">
        <f t="shared" si="1"/>
        <v>0</v>
      </c>
    </row>
    <row r="43" spans="1:91" ht="57" customHeight="1" x14ac:dyDescent="0.25">
      <c r="A43" s="12" t="s">
        <v>135</v>
      </c>
      <c r="B43" s="14" t="s">
        <v>13</v>
      </c>
      <c r="C43" s="12" t="s">
        <v>1644</v>
      </c>
      <c r="D43" s="12" t="s">
        <v>9</v>
      </c>
      <c r="E43" s="12" t="s">
        <v>9</v>
      </c>
      <c r="F43" s="12" t="s">
        <v>9</v>
      </c>
      <c r="G43" s="26" t="s">
        <v>9</v>
      </c>
      <c r="H43" s="26" t="s">
        <v>9</v>
      </c>
      <c r="I43" s="14" t="s">
        <v>9</v>
      </c>
      <c r="J43" s="26" t="s">
        <v>9</v>
      </c>
      <c r="K43" s="26" t="s">
        <v>9</v>
      </c>
      <c r="L43" s="26" t="s">
        <v>9</v>
      </c>
      <c r="M43" s="26" t="s">
        <v>9</v>
      </c>
      <c r="N43" s="148" t="s">
        <v>320</v>
      </c>
      <c r="O43" s="255">
        <v>0.29154518950437319</v>
      </c>
      <c r="P43" s="12" t="s">
        <v>9</v>
      </c>
      <c r="Q43" s="12" t="s">
        <v>152</v>
      </c>
      <c r="R43" s="146" t="s">
        <v>602</v>
      </c>
      <c r="S43" s="170" t="s">
        <v>142</v>
      </c>
      <c r="T43" s="177" t="s">
        <v>853</v>
      </c>
      <c r="U43" s="15" t="s">
        <v>592</v>
      </c>
      <c r="V43" s="15"/>
      <c r="W43" s="15"/>
      <c r="X43" s="15"/>
      <c r="Y43" s="15"/>
      <c r="Z43" s="15"/>
      <c r="AA43" s="15"/>
      <c r="AB43" s="15"/>
      <c r="AC43" s="15"/>
      <c r="AD43" s="15"/>
      <c r="AE43" s="15"/>
      <c r="AF43" s="15"/>
      <c r="AG43" s="15"/>
      <c r="AH43" s="15"/>
      <c r="AI43" s="15"/>
      <c r="AJ43" s="15"/>
      <c r="AK43" s="15"/>
      <c r="AL43" s="15"/>
      <c r="AM43" s="15"/>
      <c r="AN43" s="160">
        <v>45901</v>
      </c>
      <c r="AO43" s="160">
        <v>45930</v>
      </c>
      <c r="AP43" s="12" t="s">
        <v>132</v>
      </c>
      <c r="AQ43" s="178">
        <f>+O43/9</f>
        <v>3.2393909944930355E-2</v>
      </c>
      <c r="AR43" s="178"/>
      <c r="AS43" s="127" t="s">
        <v>283</v>
      </c>
      <c r="AT43" s="12" t="s">
        <v>132</v>
      </c>
      <c r="AU43" s="178">
        <f>+O43/9</f>
        <v>3.2393909944930355E-2</v>
      </c>
      <c r="AV43" s="7"/>
      <c r="AW43" s="127" t="s">
        <v>283</v>
      </c>
      <c r="AX43" s="12" t="s">
        <v>132</v>
      </c>
      <c r="AY43" s="178">
        <f>+O43/9</f>
        <v>3.2393909944930355E-2</v>
      </c>
      <c r="AZ43" s="7"/>
      <c r="BA43" s="127" t="s">
        <v>283</v>
      </c>
      <c r="BB43" s="12" t="s">
        <v>132</v>
      </c>
      <c r="BC43" s="178">
        <f>+O43/9</f>
        <v>3.2393909944930355E-2</v>
      </c>
      <c r="BD43" s="7"/>
      <c r="BE43" s="127" t="s">
        <v>283</v>
      </c>
      <c r="BF43" s="12" t="s">
        <v>132</v>
      </c>
      <c r="BG43" s="178">
        <f>+O43/9</f>
        <v>3.2393909944930355E-2</v>
      </c>
      <c r="BH43" s="7"/>
      <c r="BI43" s="127" t="s">
        <v>283</v>
      </c>
      <c r="BJ43" s="12" t="s">
        <v>132</v>
      </c>
      <c r="BK43" s="178">
        <f>+O43/9</f>
        <v>3.2393909944930355E-2</v>
      </c>
      <c r="BL43" s="7"/>
      <c r="BM43" s="127" t="s">
        <v>283</v>
      </c>
      <c r="BN43" s="12" t="s">
        <v>132</v>
      </c>
      <c r="BO43" s="178">
        <f>+O43/9</f>
        <v>3.2393909944930355E-2</v>
      </c>
      <c r="BP43" s="7"/>
      <c r="BQ43" s="127" t="s">
        <v>283</v>
      </c>
      <c r="BR43" s="12" t="s">
        <v>132</v>
      </c>
      <c r="BS43" s="178">
        <f>+O43/9</f>
        <v>3.2393909944930355E-2</v>
      </c>
      <c r="BT43" s="7"/>
      <c r="BU43" s="127" t="s">
        <v>283</v>
      </c>
      <c r="BV43" s="12" t="s">
        <v>132</v>
      </c>
      <c r="BW43" s="178">
        <f>+O43/9</f>
        <v>3.2393909944930355E-2</v>
      </c>
      <c r="BX43" s="7"/>
      <c r="BY43" s="127" t="s">
        <v>283</v>
      </c>
      <c r="BZ43" s="173" t="s">
        <v>132</v>
      </c>
      <c r="CA43" s="182"/>
      <c r="CB43" s="172"/>
      <c r="CC43" s="171" t="s">
        <v>283</v>
      </c>
      <c r="CD43" s="173" t="s">
        <v>132</v>
      </c>
      <c r="CE43" s="182"/>
      <c r="CF43" s="172"/>
      <c r="CG43" s="171" t="s">
        <v>283</v>
      </c>
      <c r="CH43" s="173" t="s">
        <v>132</v>
      </c>
      <c r="CI43" s="182"/>
      <c r="CJ43" s="172"/>
      <c r="CK43" s="171" t="s">
        <v>283</v>
      </c>
      <c r="CL43" s="179">
        <f t="shared" si="0"/>
        <v>0.29154518950437319</v>
      </c>
      <c r="CM43" s="179">
        <f t="shared" si="1"/>
        <v>0</v>
      </c>
    </row>
    <row r="44" spans="1:91" ht="57" customHeight="1" x14ac:dyDescent="0.25">
      <c r="A44" s="12" t="s">
        <v>135</v>
      </c>
      <c r="B44" s="14" t="s">
        <v>13</v>
      </c>
      <c r="C44" s="12" t="s">
        <v>1644</v>
      </c>
      <c r="D44" s="12" t="s">
        <v>9</v>
      </c>
      <c r="E44" s="12" t="s">
        <v>9</v>
      </c>
      <c r="F44" s="12" t="s">
        <v>9</v>
      </c>
      <c r="G44" s="26" t="s">
        <v>9</v>
      </c>
      <c r="H44" s="26" t="s">
        <v>9</v>
      </c>
      <c r="I44" s="14" t="s">
        <v>9</v>
      </c>
      <c r="J44" s="26" t="s">
        <v>9</v>
      </c>
      <c r="K44" s="26" t="s">
        <v>9</v>
      </c>
      <c r="L44" s="26" t="s">
        <v>9</v>
      </c>
      <c r="M44" s="26" t="s">
        <v>9</v>
      </c>
      <c r="N44" s="148" t="s">
        <v>321</v>
      </c>
      <c r="O44" s="255">
        <v>0.29154518950437319</v>
      </c>
      <c r="P44" s="12" t="s">
        <v>9</v>
      </c>
      <c r="Q44" s="12" t="s">
        <v>152</v>
      </c>
      <c r="R44" s="146" t="s">
        <v>604</v>
      </c>
      <c r="S44" s="170" t="s">
        <v>142</v>
      </c>
      <c r="T44" s="177" t="s">
        <v>853</v>
      </c>
      <c r="U44" s="15"/>
      <c r="V44" s="15" t="s">
        <v>592</v>
      </c>
      <c r="W44" s="15"/>
      <c r="X44" s="15"/>
      <c r="Y44" s="15"/>
      <c r="Z44" s="15"/>
      <c r="AA44" s="15"/>
      <c r="AB44" s="15"/>
      <c r="AC44" s="15"/>
      <c r="AD44" s="15"/>
      <c r="AE44" s="15"/>
      <c r="AF44" s="15"/>
      <c r="AG44" s="15"/>
      <c r="AH44" s="15"/>
      <c r="AI44" s="15"/>
      <c r="AJ44" s="15"/>
      <c r="AK44" s="15"/>
      <c r="AL44" s="15"/>
      <c r="AM44" s="15"/>
      <c r="AN44" s="160">
        <v>45717</v>
      </c>
      <c r="AO44" s="160">
        <v>45746</v>
      </c>
      <c r="AP44" s="12" t="s">
        <v>132</v>
      </c>
      <c r="AQ44" s="178">
        <f>+O44/3</f>
        <v>9.7181729834791064E-2</v>
      </c>
      <c r="AR44" s="178"/>
      <c r="AS44" s="127" t="s">
        <v>283</v>
      </c>
      <c r="AT44" s="12" t="s">
        <v>132</v>
      </c>
      <c r="AU44" s="178">
        <f>+O44/3</f>
        <v>9.7181729834791064E-2</v>
      </c>
      <c r="AV44" s="7"/>
      <c r="AW44" s="127" t="s">
        <v>283</v>
      </c>
      <c r="AX44" s="12" t="s">
        <v>132</v>
      </c>
      <c r="AY44" s="178">
        <f>+O44/3</f>
        <v>9.7181729834791064E-2</v>
      </c>
      <c r="AZ44" s="7"/>
      <c r="BA44" s="127" t="s">
        <v>283</v>
      </c>
      <c r="BB44" s="173" t="s">
        <v>132</v>
      </c>
      <c r="BC44" s="182"/>
      <c r="BD44" s="172"/>
      <c r="BE44" s="171" t="s">
        <v>283</v>
      </c>
      <c r="BF44" s="173" t="s">
        <v>132</v>
      </c>
      <c r="BG44" s="182"/>
      <c r="BH44" s="172"/>
      <c r="BI44" s="171" t="s">
        <v>283</v>
      </c>
      <c r="BJ44" s="173" t="s">
        <v>132</v>
      </c>
      <c r="BK44" s="182"/>
      <c r="BL44" s="172"/>
      <c r="BM44" s="171" t="s">
        <v>283</v>
      </c>
      <c r="BN44" s="173" t="s">
        <v>132</v>
      </c>
      <c r="BO44" s="182"/>
      <c r="BP44" s="172"/>
      <c r="BQ44" s="171" t="s">
        <v>283</v>
      </c>
      <c r="BR44" s="173" t="s">
        <v>132</v>
      </c>
      <c r="BS44" s="182"/>
      <c r="BT44" s="172"/>
      <c r="BU44" s="171" t="s">
        <v>283</v>
      </c>
      <c r="BV44" s="173" t="s">
        <v>132</v>
      </c>
      <c r="BW44" s="182"/>
      <c r="BX44" s="172"/>
      <c r="BY44" s="171" t="s">
        <v>283</v>
      </c>
      <c r="BZ44" s="173" t="s">
        <v>132</v>
      </c>
      <c r="CA44" s="182"/>
      <c r="CB44" s="172"/>
      <c r="CC44" s="171" t="s">
        <v>283</v>
      </c>
      <c r="CD44" s="173" t="s">
        <v>132</v>
      </c>
      <c r="CE44" s="182"/>
      <c r="CF44" s="172"/>
      <c r="CG44" s="171" t="s">
        <v>283</v>
      </c>
      <c r="CH44" s="173" t="s">
        <v>132</v>
      </c>
      <c r="CI44" s="182"/>
      <c r="CJ44" s="172"/>
      <c r="CK44" s="171" t="s">
        <v>283</v>
      </c>
      <c r="CL44" s="179">
        <f t="shared" si="0"/>
        <v>0.29154518950437319</v>
      </c>
      <c r="CM44" s="179">
        <f t="shared" si="1"/>
        <v>0</v>
      </c>
    </row>
    <row r="45" spans="1:91" ht="57" customHeight="1" x14ac:dyDescent="0.25">
      <c r="A45" s="12" t="s">
        <v>135</v>
      </c>
      <c r="B45" s="14" t="s">
        <v>13</v>
      </c>
      <c r="C45" s="12" t="s">
        <v>1644</v>
      </c>
      <c r="D45" s="12" t="s">
        <v>9</v>
      </c>
      <c r="E45" s="12" t="s">
        <v>9</v>
      </c>
      <c r="F45" s="12" t="s">
        <v>9</v>
      </c>
      <c r="G45" s="26" t="s">
        <v>9</v>
      </c>
      <c r="H45" s="26" t="s">
        <v>9</v>
      </c>
      <c r="I45" s="14" t="s">
        <v>9</v>
      </c>
      <c r="J45" s="26" t="s">
        <v>9</v>
      </c>
      <c r="K45" s="26" t="s">
        <v>9</v>
      </c>
      <c r="L45" s="26" t="s">
        <v>9</v>
      </c>
      <c r="M45" s="26" t="s">
        <v>9</v>
      </c>
      <c r="N45" s="148" t="s">
        <v>322</v>
      </c>
      <c r="O45" s="255">
        <v>0.29154518950437319</v>
      </c>
      <c r="P45" s="12" t="s">
        <v>9</v>
      </c>
      <c r="Q45" s="12" t="s">
        <v>152</v>
      </c>
      <c r="R45" s="146" t="s">
        <v>604</v>
      </c>
      <c r="S45" s="170" t="s">
        <v>142</v>
      </c>
      <c r="T45" s="177" t="s">
        <v>853</v>
      </c>
      <c r="U45" s="15"/>
      <c r="V45" s="15" t="s">
        <v>592</v>
      </c>
      <c r="W45" s="15"/>
      <c r="X45" s="15"/>
      <c r="Y45" s="15"/>
      <c r="Z45" s="15"/>
      <c r="AA45" s="15"/>
      <c r="AB45" s="15"/>
      <c r="AC45" s="15"/>
      <c r="AD45" s="15"/>
      <c r="AE45" s="15"/>
      <c r="AF45" s="15"/>
      <c r="AG45" s="15"/>
      <c r="AH45" s="15"/>
      <c r="AI45" s="15"/>
      <c r="AJ45" s="15"/>
      <c r="AK45" s="15"/>
      <c r="AL45" s="15"/>
      <c r="AM45" s="15"/>
      <c r="AN45" s="160">
        <v>45778</v>
      </c>
      <c r="AO45" s="160">
        <v>45807</v>
      </c>
      <c r="AP45" s="12" t="s">
        <v>132</v>
      </c>
      <c r="AQ45" s="178">
        <f>+O45/5</f>
        <v>5.830903790087464E-2</v>
      </c>
      <c r="AR45" s="178"/>
      <c r="AS45" s="127" t="s">
        <v>283</v>
      </c>
      <c r="AT45" s="12" t="s">
        <v>132</v>
      </c>
      <c r="AU45" s="178">
        <f>+O45/5</f>
        <v>5.830903790087464E-2</v>
      </c>
      <c r="AV45" s="7"/>
      <c r="AW45" s="127" t="s">
        <v>283</v>
      </c>
      <c r="AX45" s="12" t="s">
        <v>132</v>
      </c>
      <c r="AY45" s="178">
        <f>+O45/5</f>
        <v>5.830903790087464E-2</v>
      </c>
      <c r="AZ45" s="7"/>
      <c r="BA45" s="127" t="s">
        <v>283</v>
      </c>
      <c r="BB45" s="12" t="s">
        <v>132</v>
      </c>
      <c r="BC45" s="178">
        <f>+O45/5</f>
        <v>5.830903790087464E-2</v>
      </c>
      <c r="BD45" s="7"/>
      <c r="BE45" s="127" t="s">
        <v>283</v>
      </c>
      <c r="BF45" s="12" t="s">
        <v>132</v>
      </c>
      <c r="BG45" s="178">
        <f>+O45/5</f>
        <v>5.830903790087464E-2</v>
      </c>
      <c r="BH45" s="7"/>
      <c r="BI45" s="127" t="s">
        <v>283</v>
      </c>
      <c r="BJ45" s="173" t="s">
        <v>132</v>
      </c>
      <c r="BK45" s="182"/>
      <c r="BL45" s="172"/>
      <c r="BM45" s="171" t="s">
        <v>283</v>
      </c>
      <c r="BN45" s="173" t="s">
        <v>132</v>
      </c>
      <c r="BO45" s="182"/>
      <c r="BP45" s="172"/>
      <c r="BQ45" s="171" t="s">
        <v>283</v>
      </c>
      <c r="BR45" s="173" t="s">
        <v>132</v>
      </c>
      <c r="BS45" s="182"/>
      <c r="BT45" s="172"/>
      <c r="BU45" s="171" t="s">
        <v>283</v>
      </c>
      <c r="BV45" s="173" t="s">
        <v>132</v>
      </c>
      <c r="BW45" s="182"/>
      <c r="BX45" s="172"/>
      <c r="BY45" s="171" t="s">
        <v>283</v>
      </c>
      <c r="BZ45" s="173" t="s">
        <v>132</v>
      </c>
      <c r="CA45" s="182"/>
      <c r="CB45" s="172"/>
      <c r="CC45" s="171" t="s">
        <v>283</v>
      </c>
      <c r="CD45" s="173" t="s">
        <v>132</v>
      </c>
      <c r="CE45" s="182"/>
      <c r="CF45" s="172"/>
      <c r="CG45" s="171" t="s">
        <v>283</v>
      </c>
      <c r="CH45" s="173" t="s">
        <v>132</v>
      </c>
      <c r="CI45" s="182"/>
      <c r="CJ45" s="172"/>
      <c r="CK45" s="171" t="s">
        <v>283</v>
      </c>
      <c r="CL45" s="179">
        <f t="shared" si="0"/>
        <v>0.29154518950437319</v>
      </c>
      <c r="CM45" s="179">
        <f t="shared" si="1"/>
        <v>0</v>
      </c>
    </row>
    <row r="46" spans="1:91" ht="57" customHeight="1" x14ac:dyDescent="0.25">
      <c r="A46" s="12" t="s">
        <v>135</v>
      </c>
      <c r="B46" s="14" t="s">
        <v>13</v>
      </c>
      <c r="C46" s="12" t="s">
        <v>1644</v>
      </c>
      <c r="D46" s="12" t="s">
        <v>9</v>
      </c>
      <c r="E46" s="12" t="s">
        <v>9</v>
      </c>
      <c r="F46" s="12" t="s">
        <v>9</v>
      </c>
      <c r="G46" s="26" t="s">
        <v>9</v>
      </c>
      <c r="H46" s="26" t="s">
        <v>9</v>
      </c>
      <c r="I46" s="14" t="s">
        <v>9</v>
      </c>
      <c r="J46" s="26" t="s">
        <v>9</v>
      </c>
      <c r="K46" s="26" t="s">
        <v>9</v>
      </c>
      <c r="L46" s="26" t="s">
        <v>9</v>
      </c>
      <c r="M46" s="26" t="s">
        <v>9</v>
      </c>
      <c r="N46" s="148" t="s">
        <v>323</v>
      </c>
      <c r="O46" s="255">
        <v>0.29154518950437319</v>
      </c>
      <c r="P46" s="12" t="s">
        <v>9</v>
      </c>
      <c r="Q46" s="12" t="s">
        <v>152</v>
      </c>
      <c r="R46" s="146" t="s">
        <v>604</v>
      </c>
      <c r="S46" s="170" t="s">
        <v>142</v>
      </c>
      <c r="T46" s="177" t="s">
        <v>853</v>
      </c>
      <c r="U46" s="15"/>
      <c r="V46" s="15" t="s">
        <v>592</v>
      </c>
      <c r="W46" s="15"/>
      <c r="X46" s="15"/>
      <c r="Y46" s="15"/>
      <c r="Z46" s="15"/>
      <c r="AA46" s="15"/>
      <c r="AB46" s="15"/>
      <c r="AC46" s="15"/>
      <c r="AD46" s="15"/>
      <c r="AE46" s="15"/>
      <c r="AF46" s="15"/>
      <c r="AG46" s="15"/>
      <c r="AH46" s="15"/>
      <c r="AI46" s="15"/>
      <c r="AJ46" s="15"/>
      <c r="AK46" s="15"/>
      <c r="AL46" s="15"/>
      <c r="AM46" s="15"/>
      <c r="AN46" s="160">
        <v>45809</v>
      </c>
      <c r="AO46" s="160">
        <v>45838</v>
      </c>
      <c r="AP46" s="12" t="s">
        <v>132</v>
      </c>
      <c r="AQ46" s="178">
        <f>+O46/6</f>
        <v>4.8590864917395532E-2</v>
      </c>
      <c r="AR46" s="178"/>
      <c r="AS46" s="127" t="s">
        <v>283</v>
      </c>
      <c r="AT46" s="12" t="s">
        <v>132</v>
      </c>
      <c r="AU46" s="178">
        <f>+O46/6</f>
        <v>4.8590864917395532E-2</v>
      </c>
      <c r="AV46" s="7"/>
      <c r="AW46" s="127" t="s">
        <v>283</v>
      </c>
      <c r="AX46" s="12" t="s">
        <v>132</v>
      </c>
      <c r="AY46" s="178">
        <f>+O46/6</f>
        <v>4.8590864917395532E-2</v>
      </c>
      <c r="AZ46" s="7"/>
      <c r="BA46" s="127" t="s">
        <v>283</v>
      </c>
      <c r="BB46" s="12" t="s">
        <v>132</v>
      </c>
      <c r="BC46" s="178">
        <f>+O46/6</f>
        <v>4.8590864917395532E-2</v>
      </c>
      <c r="BD46" s="7"/>
      <c r="BE46" s="127" t="s">
        <v>283</v>
      </c>
      <c r="BF46" s="12" t="s">
        <v>132</v>
      </c>
      <c r="BG46" s="178">
        <f>+O46/6</f>
        <v>4.8590864917395532E-2</v>
      </c>
      <c r="BH46" s="7"/>
      <c r="BI46" s="127" t="s">
        <v>283</v>
      </c>
      <c r="BJ46" s="12" t="s">
        <v>132</v>
      </c>
      <c r="BK46" s="178">
        <f>+O46/6</f>
        <v>4.8590864917395532E-2</v>
      </c>
      <c r="BL46" s="7"/>
      <c r="BM46" s="127" t="s">
        <v>283</v>
      </c>
      <c r="BN46" s="173" t="s">
        <v>132</v>
      </c>
      <c r="BO46" s="182"/>
      <c r="BP46" s="172"/>
      <c r="BQ46" s="171" t="s">
        <v>283</v>
      </c>
      <c r="BR46" s="173" t="s">
        <v>132</v>
      </c>
      <c r="BS46" s="182"/>
      <c r="BT46" s="172"/>
      <c r="BU46" s="171" t="s">
        <v>283</v>
      </c>
      <c r="BV46" s="173" t="s">
        <v>132</v>
      </c>
      <c r="BW46" s="182"/>
      <c r="BX46" s="172"/>
      <c r="BY46" s="171" t="s">
        <v>283</v>
      </c>
      <c r="BZ46" s="173" t="s">
        <v>132</v>
      </c>
      <c r="CA46" s="182"/>
      <c r="CB46" s="172"/>
      <c r="CC46" s="171" t="s">
        <v>283</v>
      </c>
      <c r="CD46" s="173" t="s">
        <v>132</v>
      </c>
      <c r="CE46" s="182"/>
      <c r="CF46" s="172"/>
      <c r="CG46" s="171" t="s">
        <v>283</v>
      </c>
      <c r="CH46" s="173" t="s">
        <v>132</v>
      </c>
      <c r="CI46" s="182"/>
      <c r="CJ46" s="172"/>
      <c r="CK46" s="171" t="s">
        <v>283</v>
      </c>
      <c r="CL46" s="179">
        <f t="shared" si="0"/>
        <v>0.29154518950437319</v>
      </c>
      <c r="CM46" s="179">
        <f t="shared" si="1"/>
        <v>0</v>
      </c>
    </row>
    <row r="47" spans="1:91" ht="57" customHeight="1" x14ac:dyDescent="0.25">
      <c r="A47" s="12" t="s">
        <v>135</v>
      </c>
      <c r="B47" s="14" t="s">
        <v>13</v>
      </c>
      <c r="C47" s="12" t="s">
        <v>1644</v>
      </c>
      <c r="D47" s="12" t="s">
        <v>9</v>
      </c>
      <c r="E47" s="12" t="s">
        <v>9</v>
      </c>
      <c r="F47" s="12" t="s">
        <v>9</v>
      </c>
      <c r="G47" s="26" t="s">
        <v>9</v>
      </c>
      <c r="H47" s="26" t="s">
        <v>9</v>
      </c>
      <c r="I47" s="14" t="s">
        <v>9</v>
      </c>
      <c r="J47" s="26" t="s">
        <v>9</v>
      </c>
      <c r="K47" s="26" t="s">
        <v>9</v>
      </c>
      <c r="L47" s="26" t="s">
        <v>9</v>
      </c>
      <c r="M47" s="26" t="s">
        <v>9</v>
      </c>
      <c r="N47" s="148" t="s">
        <v>324</v>
      </c>
      <c r="O47" s="255">
        <v>0.29154518950437319</v>
      </c>
      <c r="P47" s="12" t="s">
        <v>9</v>
      </c>
      <c r="Q47" s="12" t="s">
        <v>152</v>
      </c>
      <c r="R47" s="146" t="s">
        <v>604</v>
      </c>
      <c r="S47" s="170" t="s">
        <v>142</v>
      </c>
      <c r="T47" s="177" t="s">
        <v>853</v>
      </c>
      <c r="U47" s="15"/>
      <c r="V47" s="15" t="s">
        <v>592</v>
      </c>
      <c r="W47" s="15"/>
      <c r="X47" s="15"/>
      <c r="Y47" s="15"/>
      <c r="Z47" s="15"/>
      <c r="AA47" s="15"/>
      <c r="AB47" s="15"/>
      <c r="AC47" s="15"/>
      <c r="AD47" s="15"/>
      <c r="AE47" s="15"/>
      <c r="AF47" s="15"/>
      <c r="AG47" s="15"/>
      <c r="AH47" s="15"/>
      <c r="AI47" s="15"/>
      <c r="AJ47" s="15"/>
      <c r="AK47" s="15"/>
      <c r="AL47" s="15"/>
      <c r="AM47" s="15"/>
      <c r="AN47" s="160">
        <v>45901</v>
      </c>
      <c r="AO47" s="160">
        <v>45930</v>
      </c>
      <c r="AP47" s="12" t="s">
        <v>132</v>
      </c>
      <c r="AQ47" s="178">
        <f>+O47/9</f>
        <v>3.2393909944930355E-2</v>
      </c>
      <c r="AR47" s="178"/>
      <c r="AS47" s="127" t="s">
        <v>283</v>
      </c>
      <c r="AT47" s="12" t="s">
        <v>132</v>
      </c>
      <c r="AU47" s="178">
        <f>+O47/9</f>
        <v>3.2393909944930355E-2</v>
      </c>
      <c r="AV47" s="7"/>
      <c r="AW47" s="127" t="s">
        <v>283</v>
      </c>
      <c r="AX47" s="12" t="s">
        <v>132</v>
      </c>
      <c r="AY47" s="178">
        <f>+O47/9</f>
        <v>3.2393909944930355E-2</v>
      </c>
      <c r="AZ47" s="7"/>
      <c r="BA47" s="127" t="s">
        <v>283</v>
      </c>
      <c r="BB47" s="12" t="s">
        <v>132</v>
      </c>
      <c r="BC47" s="178">
        <f>+O47/9</f>
        <v>3.2393909944930355E-2</v>
      </c>
      <c r="BD47" s="7"/>
      <c r="BE47" s="127" t="s">
        <v>283</v>
      </c>
      <c r="BF47" s="12" t="s">
        <v>132</v>
      </c>
      <c r="BG47" s="178">
        <f>+O47/9</f>
        <v>3.2393909944930355E-2</v>
      </c>
      <c r="BH47" s="7"/>
      <c r="BI47" s="127" t="s">
        <v>283</v>
      </c>
      <c r="BJ47" s="12" t="s">
        <v>132</v>
      </c>
      <c r="BK47" s="178">
        <f>+O47/9</f>
        <v>3.2393909944930355E-2</v>
      </c>
      <c r="BL47" s="7"/>
      <c r="BM47" s="127" t="s">
        <v>283</v>
      </c>
      <c r="BN47" s="12" t="s">
        <v>132</v>
      </c>
      <c r="BO47" s="178">
        <f>+O47/9</f>
        <v>3.2393909944930355E-2</v>
      </c>
      <c r="BP47" s="7"/>
      <c r="BQ47" s="127" t="s">
        <v>283</v>
      </c>
      <c r="BR47" s="12" t="s">
        <v>132</v>
      </c>
      <c r="BS47" s="178">
        <f>+O47/9</f>
        <v>3.2393909944930355E-2</v>
      </c>
      <c r="BT47" s="7"/>
      <c r="BU47" s="127" t="s">
        <v>283</v>
      </c>
      <c r="BV47" s="12" t="s">
        <v>132</v>
      </c>
      <c r="BW47" s="178">
        <f>+O47/9</f>
        <v>3.2393909944930355E-2</v>
      </c>
      <c r="BX47" s="7"/>
      <c r="BY47" s="127" t="s">
        <v>283</v>
      </c>
      <c r="BZ47" s="173" t="s">
        <v>132</v>
      </c>
      <c r="CA47" s="182"/>
      <c r="CB47" s="172"/>
      <c r="CC47" s="171" t="s">
        <v>283</v>
      </c>
      <c r="CD47" s="173" t="s">
        <v>132</v>
      </c>
      <c r="CE47" s="182"/>
      <c r="CF47" s="172"/>
      <c r="CG47" s="171" t="s">
        <v>283</v>
      </c>
      <c r="CH47" s="173" t="s">
        <v>132</v>
      </c>
      <c r="CI47" s="182"/>
      <c r="CJ47" s="172"/>
      <c r="CK47" s="171" t="s">
        <v>283</v>
      </c>
      <c r="CL47" s="179">
        <f t="shared" si="0"/>
        <v>0.29154518950437319</v>
      </c>
      <c r="CM47" s="179">
        <f t="shared" si="1"/>
        <v>0</v>
      </c>
    </row>
    <row r="48" spans="1:91" ht="57" customHeight="1" x14ac:dyDescent="0.25">
      <c r="A48" s="12" t="s">
        <v>135</v>
      </c>
      <c r="B48" s="14" t="s">
        <v>13</v>
      </c>
      <c r="C48" s="12" t="s">
        <v>1644</v>
      </c>
      <c r="D48" s="12" t="s">
        <v>9</v>
      </c>
      <c r="E48" s="12" t="s">
        <v>9</v>
      </c>
      <c r="F48" s="12" t="s">
        <v>9</v>
      </c>
      <c r="G48" s="26" t="s">
        <v>9</v>
      </c>
      <c r="H48" s="26" t="s">
        <v>9</v>
      </c>
      <c r="I48" s="14" t="s">
        <v>9</v>
      </c>
      <c r="J48" s="26" t="s">
        <v>9</v>
      </c>
      <c r="K48" s="26" t="s">
        <v>9</v>
      </c>
      <c r="L48" s="26" t="s">
        <v>9</v>
      </c>
      <c r="M48" s="26" t="s">
        <v>9</v>
      </c>
      <c r="N48" s="148" t="s">
        <v>325</v>
      </c>
      <c r="O48" s="255">
        <v>0.29154518950437319</v>
      </c>
      <c r="P48" s="12" t="s">
        <v>9</v>
      </c>
      <c r="Q48" s="12" t="s">
        <v>152</v>
      </c>
      <c r="R48" s="146" t="s">
        <v>598</v>
      </c>
      <c r="S48" s="170" t="s">
        <v>142</v>
      </c>
      <c r="T48" s="177" t="s">
        <v>853</v>
      </c>
      <c r="U48" s="15" t="s">
        <v>592</v>
      </c>
      <c r="V48" s="15"/>
      <c r="W48" s="15"/>
      <c r="X48" s="15"/>
      <c r="Y48" s="15"/>
      <c r="Z48" s="15"/>
      <c r="AA48" s="15"/>
      <c r="AB48" s="15"/>
      <c r="AC48" s="15"/>
      <c r="AD48" s="15"/>
      <c r="AE48" s="15"/>
      <c r="AF48" s="15"/>
      <c r="AG48" s="15"/>
      <c r="AH48" s="15"/>
      <c r="AI48" s="15"/>
      <c r="AJ48" s="15"/>
      <c r="AK48" s="15"/>
      <c r="AL48" s="15"/>
      <c r="AM48" s="15"/>
      <c r="AN48" s="160">
        <v>45809</v>
      </c>
      <c r="AO48" s="160">
        <v>45838</v>
      </c>
      <c r="AP48" s="12" t="s">
        <v>132</v>
      </c>
      <c r="AQ48" s="178">
        <f>+O48/6</f>
        <v>4.8590864917395532E-2</v>
      </c>
      <c r="AR48" s="178"/>
      <c r="AS48" s="127" t="s">
        <v>283</v>
      </c>
      <c r="AT48" s="12" t="s">
        <v>132</v>
      </c>
      <c r="AU48" s="178">
        <f>+O48/6</f>
        <v>4.8590864917395532E-2</v>
      </c>
      <c r="AV48" s="7"/>
      <c r="AW48" s="127" t="s">
        <v>283</v>
      </c>
      <c r="AX48" s="12" t="s">
        <v>132</v>
      </c>
      <c r="AY48" s="178">
        <f>+O48/6</f>
        <v>4.8590864917395532E-2</v>
      </c>
      <c r="AZ48" s="7"/>
      <c r="BA48" s="127" t="s">
        <v>283</v>
      </c>
      <c r="BB48" s="12" t="s">
        <v>132</v>
      </c>
      <c r="BC48" s="178">
        <f>+O48/6</f>
        <v>4.8590864917395532E-2</v>
      </c>
      <c r="BD48" s="7"/>
      <c r="BE48" s="127" t="s">
        <v>283</v>
      </c>
      <c r="BF48" s="12" t="s">
        <v>132</v>
      </c>
      <c r="BG48" s="178">
        <f>+O48/6</f>
        <v>4.8590864917395532E-2</v>
      </c>
      <c r="BH48" s="7"/>
      <c r="BI48" s="127" t="s">
        <v>283</v>
      </c>
      <c r="BJ48" s="12" t="s">
        <v>132</v>
      </c>
      <c r="BK48" s="178">
        <f>+O48/6</f>
        <v>4.8590864917395532E-2</v>
      </c>
      <c r="BL48" s="7"/>
      <c r="BM48" s="127" t="s">
        <v>283</v>
      </c>
      <c r="BN48" s="173" t="s">
        <v>132</v>
      </c>
      <c r="BO48" s="182"/>
      <c r="BP48" s="172"/>
      <c r="BQ48" s="171" t="s">
        <v>283</v>
      </c>
      <c r="BR48" s="173" t="s">
        <v>132</v>
      </c>
      <c r="BS48" s="182"/>
      <c r="BT48" s="172"/>
      <c r="BU48" s="171" t="s">
        <v>283</v>
      </c>
      <c r="BV48" s="173" t="s">
        <v>132</v>
      </c>
      <c r="BW48" s="182"/>
      <c r="BX48" s="172"/>
      <c r="BY48" s="171" t="s">
        <v>283</v>
      </c>
      <c r="BZ48" s="173" t="s">
        <v>132</v>
      </c>
      <c r="CA48" s="182"/>
      <c r="CB48" s="172"/>
      <c r="CC48" s="171" t="s">
        <v>283</v>
      </c>
      <c r="CD48" s="173" t="s">
        <v>132</v>
      </c>
      <c r="CE48" s="182"/>
      <c r="CF48" s="172"/>
      <c r="CG48" s="171" t="s">
        <v>283</v>
      </c>
      <c r="CH48" s="173" t="s">
        <v>132</v>
      </c>
      <c r="CI48" s="182"/>
      <c r="CJ48" s="172"/>
      <c r="CK48" s="171" t="s">
        <v>283</v>
      </c>
      <c r="CL48" s="179">
        <f t="shared" si="0"/>
        <v>0.29154518950437319</v>
      </c>
      <c r="CM48" s="179">
        <f t="shared" si="1"/>
        <v>0</v>
      </c>
    </row>
    <row r="49" spans="1:91" ht="57" customHeight="1" x14ac:dyDescent="0.25">
      <c r="A49" s="12" t="s">
        <v>135</v>
      </c>
      <c r="B49" s="14" t="s">
        <v>13</v>
      </c>
      <c r="C49" s="12" t="s">
        <v>1644</v>
      </c>
      <c r="D49" s="12" t="s">
        <v>9</v>
      </c>
      <c r="E49" s="12" t="s">
        <v>9</v>
      </c>
      <c r="F49" s="12" t="s">
        <v>9</v>
      </c>
      <c r="G49" s="26" t="s">
        <v>9</v>
      </c>
      <c r="H49" s="26" t="s">
        <v>9</v>
      </c>
      <c r="I49" s="14" t="s">
        <v>9</v>
      </c>
      <c r="J49" s="26" t="s">
        <v>9</v>
      </c>
      <c r="K49" s="26" t="s">
        <v>9</v>
      </c>
      <c r="L49" s="26" t="s">
        <v>9</v>
      </c>
      <c r="M49" s="26" t="s">
        <v>9</v>
      </c>
      <c r="N49" s="148" t="s">
        <v>326</v>
      </c>
      <c r="O49" s="255">
        <v>0.29154518950437319</v>
      </c>
      <c r="P49" s="12" t="s">
        <v>9</v>
      </c>
      <c r="Q49" s="12" t="s">
        <v>152</v>
      </c>
      <c r="R49" s="146" t="s">
        <v>598</v>
      </c>
      <c r="S49" s="170" t="s">
        <v>142</v>
      </c>
      <c r="T49" s="177" t="s">
        <v>853</v>
      </c>
      <c r="U49" s="15" t="s">
        <v>592</v>
      </c>
      <c r="V49" s="15"/>
      <c r="W49" s="15"/>
      <c r="X49" s="15"/>
      <c r="Y49" s="15"/>
      <c r="Z49" s="15"/>
      <c r="AA49" s="15"/>
      <c r="AB49" s="15"/>
      <c r="AC49" s="15"/>
      <c r="AD49" s="15"/>
      <c r="AE49" s="15"/>
      <c r="AF49" s="15"/>
      <c r="AG49" s="15"/>
      <c r="AH49" s="15"/>
      <c r="AI49" s="15"/>
      <c r="AJ49" s="15"/>
      <c r="AK49" s="15"/>
      <c r="AL49" s="15"/>
      <c r="AM49" s="15"/>
      <c r="AN49" s="160">
        <v>45962</v>
      </c>
      <c r="AO49" s="160">
        <v>45991</v>
      </c>
      <c r="AP49" s="12" t="s">
        <v>132</v>
      </c>
      <c r="AQ49" s="178">
        <f>+O49/11</f>
        <v>2.6504108136761198E-2</v>
      </c>
      <c r="AR49" s="178"/>
      <c r="AS49" s="127" t="s">
        <v>283</v>
      </c>
      <c r="AT49" s="12" t="s">
        <v>132</v>
      </c>
      <c r="AU49" s="178">
        <f>+O48/11</f>
        <v>2.6504108136761198E-2</v>
      </c>
      <c r="AV49" s="7"/>
      <c r="AW49" s="127" t="s">
        <v>283</v>
      </c>
      <c r="AX49" s="12" t="s">
        <v>132</v>
      </c>
      <c r="AY49" s="178">
        <f>+O48/11</f>
        <v>2.6504108136761198E-2</v>
      </c>
      <c r="AZ49" s="7"/>
      <c r="BA49" s="127" t="s">
        <v>283</v>
      </c>
      <c r="BB49" s="12" t="s">
        <v>132</v>
      </c>
      <c r="BC49" s="178">
        <f>+O48/11</f>
        <v>2.6504108136761198E-2</v>
      </c>
      <c r="BD49" s="7"/>
      <c r="BE49" s="127" t="s">
        <v>283</v>
      </c>
      <c r="BF49" s="12" t="s">
        <v>132</v>
      </c>
      <c r="BG49" s="178">
        <f>+O48/11</f>
        <v>2.6504108136761198E-2</v>
      </c>
      <c r="BH49" s="7"/>
      <c r="BI49" s="127" t="s">
        <v>283</v>
      </c>
      <c r="BJ49" s="12" t="s">
        <v>132</v>
      </c>
      <c r="BK49" s="178">
        <f>+O48/11</f>
        <v>2.6504108136761198E-2</v>
      </c>
      <c r="BL49" s="7"/>
      <c r="BM49" s="127" t="s">
        <v>283</v>
      </c>
      <c r="BN49" s="12" t="s">
        <v>132</v>
      </c>
      <c r="BO49" s="178">
        <f>+O48/11</f>
        <v>2.6504108136761198E-2</v>
      </c>
      <c r="BP49" s="7"/>
      <c r="BQ49" s="127" t="s">
        <v>283</v>
      </c>
      <c r="BR49" s="12" t="s">
        <v>132</v>
      </c>
      <c r="BS49" s="178">
        <f>+O48/11</f>
        <v>2.6504108136761198E-2</v>
      </c>
      <c r="BT49" s="7"/>
      <c r="BU49" s="127" t="s">
        <v>283</v>
      </c>
      <c r="BV49" s="12" t="s">
        <v>132</v>
      </c>
      <c r="BW49" s="178">
        <f>+O48/11</f>
        <v>2.6504108136761198E-2</v>
      </c>
      <c r="BX49" s="7"/>
      <c r="BY49" s="127" t="s">
        <v>283</v>
      </c>
      <c r="BZ49" s="12" t="s">
        <v>132</v>
      </c>
      <c r="CA49" s="178">
        <f>+O48/11</f>
        <v>2.6504108136761198E-2</v>
      </c>
      <c r="CB49" s="7"/>
      <c r="CC49" s="127" t="s">
        <v>283</v>
      </c>
      <c r="CD49" s="12" t="s">
        <v>132</v>
      </c>
      <c r="CE49" s="178">
        <f>+O48/11</f>
        <v>2.6504108136761198E-2</v>
      </c>
      <c r="CF49" s="7"/>
      <c r="CG49" s="127" t="s">
        <v>283</v>
      </c>
      <c r="CH49" s="173" t="s">
        <v>132</v>
      </c>
      <c r="CI49" s="182"/>
      <c r="CJ49" s="172"/>
      <c r="CK49" s="171" t="s">
        <v>283</v>
      </c>
      <c r="CL49" s="179">
        <f t="shared" si="0"/>
        <v>0.29154518950437308</v>
      </c>
      <c r="CM49" s="179">
        <f t="shared" si="1"/>
        <v>0</v>
      </c>
    </row>
    <row r="50" spans="1:91" ht="57" customHeight="1" x14ac:dyDescent="0.25">
      <c r="A50" s="12" t="s">
        <v>135</v>
      </c>
      <c r="B50" s="14" t="s">
        <v>13</v>
      </c>
      <c r="C50" s="12" t="s">
        <v>1644</v>
      </c>
      <c r="D50" s="12" t="s">
        <v>9</v>
      </c>
      <c r="E50" s="12" t="s">
        <v>9</v>
      </c>
      <c r="F50" s="12" t="s">
        <v>9</v>
      </c>
      <c r="G50" s="26" t="s">
        <v>9</v>
      </c>
      <c r="H50" s="26" t="s">
        <v>9</v>
      </c>
      <c r="I50" s="14" t="s">
        <v>9</v>
      </c>
      <c r="J50" s="26" t="s">
        <v>9</v>
      </c>
      <c r="K50" s="26" t="s">
        <v>9</v>
      </c>
      <c r="L50" s="26" t="s">
        <v>9</v>
      </c>
      <c r="M50" s="26" t="s">
        <v>9</v>
      </c>
      <c r="N50" s="148" t="s">
        <v>327</v>
      </c>
      <c r="O50" s="255">
        <v>0.29154518950437319</v>
      </c>
      <c r="P50" s="12" t="s">
        <v>9</v>
      </c>
      <c r="Q50" s="12" t="s">
        <v>152</v>
      </c>
      <c r="R50" s="146" t="s">
        <v>597</v>
      </c>
      <c r="S50" s="170" t="s">
        <v>142</v>
      </c>
      <c r="T50" s="177" t="s">
        <v>853</v>
      </c>
      <c r="U50" s="15" t="s">
        <v>592</v>
      </c>
      <c r="V50" s="15"/>
      <c r="W50" s="15"/>
      <c r="X50" s="15"/>
      <c r="Y50" s="15"/>
      <c r="Z50" s="15"/>
      <c r="AA50" s="15"/>
      <c r="AB50" s="15"/>
      <c r="AC50" s="15"/>
      <c r="AD50" s="15"/>
      <c r="AE50" s="15"/>
      <c r="AF50" s="15"/>
      <c r="AG50" s="15"/>
      <c r="AH50" s="15"/>
      <c r="AI50" s="15"/>
      <c r="AJ50" s="15"/>
      <c r="AK50" s="15"/>
      <c r="AL50" s="15"/>
      <c r="AM50" s="15"/>
      <c r="AN50" s="160">
        <v>45748</v>
      </c>
      <c r="AO50" s="160">
        <v>45777</v>
      </c>
      <c r="AP50" s="12" t="s">
        <v>132</v>
      </c>
      <c r="AQ50" s="178">
        <f>+O50/4</f>
        <v>7.2886297376093298E-2</v>
      </c>
      <c r="AR50" s="178"/>
      <c r="AS50" s="127" t="s">
        <v>283</v>
      </c>
      <c r="AT50" s="12" t="s">
        <v>132</v>
      </c>
      <c r="AU50" s="178">
        <f>+O50/4</f>
        <v>7.2886297376093298E-2</v>
      </c>
      <c r="AV50" s="7"/>
      <c r="AW50" s="127" t="s">
        <v>283</v>
      </c>
      <c r="AX50" s="12" t="s">
        <v>132</v>
      </c>
      <c r="AY50" s="178">
        <f>+O50/4</f>
        <v>7.2886297376093298E-2</v>
      </c>
      <c r="AZ50" s="7"/>
      <c r="BA50" s="127" t="s">
        <v>283</v>
      </c>
      <c r="BB50" s="12" t="s">
        <v>132</v>
      </c>
      <c r="BC50" s="178">
        <f>+O50/4</f>
        <v>7.2886297376093298E-2</v>
      </c>
      <c r="BD50" s="7"/>
      <c r="BE50" s="127" t="s">
        <v>283</v>
      </c>
      <c r="BF50" s="173" t="s">
        <v>132</v>
      </c>
      <c r="BG50" s="182"/>
      <c r="BH50" s="172"/>
      <c r="BI50" s="171" t="s">
        <v>283</v>
      </c>
      <c r="BJ50" s="173" t="s">
        <v>132</v>
      </c>
      <c r="BK50" s="182"/>
      <c r="BL50" s="172"/>
      <c r="BM50" s="171" t="s">
        <v>283</v>
      </c>
      <c r="BN50" s="173" t="s">
        <v>132</v>
      </c>
      <c r="BO50" s="182"/>
      <c r="BP50" s="172"/>
      <c r="BQ50" s="171" t="s">
        <v>283</v>
      </c>
      <c r="BR50" s="173" t="s">
        <v>132</v>
      </c>
      <c r="BS50" s="182"/>
      <c r="BT50" s="172"/>
      <c r="BU50" s="171" t="s">
        <v>283</v>
      </c>
      <c r="BV50" s="173" t="s">
        <v>132</v>
      </c>
      <c r="BW50" s="182"/>
      <c r="BX50" s="172"/>
      <c r="BY50" s="171" t="s">
        <v>283</v>
      </c>
      <c r="BZ50" s="173" t="s">
        <v>132</v>
      </c>
      <c r="CA50" s="182"/>
      <c r="CB50" s="172"/>
      <c r="CC50" s="171" t="s">
        <v>283</v>
      </c>
      <c r="CD50" s="173" t="s">
        <v>132</v>
      </c>
      <c r="CE50" s="182"/>
      <c r="CF50" s="172"/>
      <c r="CG50" s="171" t="s">
        <v>283</v>
      </c>
      <c r="CH50" s="173" t="s">
        <v>132</v>
      </c>
      <c r="CI50" s="182"/>
      <c r="CJ50" s="172"/>
      <c r="CK50" s="171" t="s">
        <v>283</v>
      </c>
      <c r="CL50" s="179">
        <f t="shared" si="0"/>
        <v>0.29154518950437319</v>
      </c>
      <c r="CM50" s="179">
        <f t="shared" si="1"/>
        <v>0</v>
      </c>
    </row>
    <row r="51" spans="1:91" ht="57" customHeight="1" x14ac:dyDescent="0.25">
      <c r="A51" s="12" t="s">
        <v>135</v>
      </c>
      <c r="B51" s="14" t="s">
        <v>13</v>
      </c>
      <c r="C51" s="12" t="s">
        <v>1644</v>
      </c>
      <c r="D51" s="12" t="s">
        <v>9</v>
      </c>
      <c r="E51" s="12" t="s">
        <v>9</v>
      </c>
      <c r="F51" s="12" t="s">
        <v>9</v>
      </c>
      <c r="G51" s="26" t="s">
        <v>9</v>
      </c>
      <c r="H51" s="26" t="s">
        <v>9</v>
      </c>
      <c r="I51" s="14" t="s">
        <v>9</v>
      </c>
      <c r="J51" s="26" t="s">
        <v>9</v>
      </c>
      <c r="K51" s="26" t="s">
        <v>9</v>
      </c>
      <c r="L51" s="26" t="s">
        <v>9</v>
      </c>
      <c r="M51" s="26" t="s">
        <v>9</v>
      </c>
      <c r="N51" s="148" t="s">
        <v>328</v>
      </c>
      <c r="O51" s="255">
        <v>0.29154518950437319</v>
      </c>
      <c r="P51" s="12" t="s">
        <v>9</v>
      </c>
      <c r="Q51" s="12" t="s">
        <v>152</v>
      </c>
      <c r="R51" s="146" t="s">
        <v>597</v>
      </c>
      <c r="S51" s="170" t="s">
        <v>142</v>
      </c>
      <c r="T51" s="177" t="s">
        <v>853</v>
      </c>
      <c r="U51" s="15" t="s">
        <v>592</v>
      </c>
      <c r="V51" s="15"/>
      <c r="W51" s="15"/>
      <c r="X51" s="15"/>
      <c r="Y51" s="15"/>
      <c r="Z51" s="15"/>
      <c r="AA51" s="15"/>
      <c r="AB51" s="15"/>
      <c r="AC51" s="15"/>
      <c r="AD51" s="15"/>
      <c r="AE51" s="15"/>
      <c r="AF51" s="15"/>
      <c r="AG51" s="15"/>
      <c r="AH51" s="15"/>
      <c r="AI51" s="15"/>
      <c r="AJ51" s="15"/>
      <c r="AK51" s="15"/>
      <c r="AL51" s="15"/>
      <c r="AM51" s="15"/>
      <c r="AN51" s="160">
        <v>45839</v>
      </c>
      <c r="AO51" s="160">
        <v>45868</v>
      </c>
      <c r="AP51" s="12" t="s">
        <v>132</v>
      </c>
      <c r="AQ51" s="178">
        <f>+O51/7</f>
        <v>4.1649312786339029E-2</v>
      </c>
      <c r="AR51" s="178"/>
      <c r="AS51" s="127" t="s">
        <v>283</v>
      </c>
      <c r="AT51" s="12" t="s">
        <v>132</v>
      </c>
      <c r="AU51" s="178">
        <f>+O51/7</f>
        <v>4.1649312786339029E-2</v>
      </c>
      <c r="AV51" s="7"/>
      <c r="AW51" s="127" t="s">
        <v>283</v>
      </c>
      <c r="AX51" s="12" t="s">
        <v>132</v>
      </c>
      <c r="AY51" s="178">
        <f>+O51/7</f>
        <v>4.1649312786339029E-2</v>
      </c>
      <c r="AZ51" s="7"/>
      <c r="BA51" s="127" t="s">
        <v>283</v>
      </c>
      <c r="BB51" s="12" t="s">
        <v>132</v>
      </c>
      <c r="BC51" s="178">
        <f>+O51/7</f>
        <v>4.1649312786339029E-2</v>
      </c>
      <c r="BD51" s="7"/>
      <c r="BE51" s="127" t="s">
        <v>283</v>
      </c>
      <c r="BF51" s="12" t="s">
        <v>132</v>
      </c>
      <c r="BG51" s="178">
        <f>+O51/7</f>
        <v>4.1649312786339029E-2</v>
      </c>
      <c r="BH51" s="7"/>
      <c r="BI51" s="127" t="s">
        <v>283</v>
      </c>
      <c r="BJ51" s="12" t="s">
        <v>132</v>
      </c>
      <c r="BK51" s="178">
        <f>+O51/7</f>
        <v>4.1649312786339029E-2</v>
      </c>
      <c r="BL51" s="7"/>
      <c r="BM51" s="127" t="s">
        <v>283</v>
      </c>
      <c r="BN51" s="12" t="s">
        <v>132</v>
      </c>
      <c r="BO51" s="178">
        <f>+O51/7</f>
        <v>4.1649312786339029E-2</v>
      </c>
      <c r="BP51" s="7"/>
      <c r="BQ51" s="171" t="s">
        <v>283</v>
      </c>
      <c r="BR51" s="173" t="s">
        <v>132</v>
      </c>
      <c r="BS51" s="182"/>
      <c r="BT51" s="172"/>
      <c r="BU51" s="171" t="s">
        <v>283</v>
      </c>
      <c r="BV51" s="173" t="s">
        <v>132</v>
      </c>
      <c r="BW51" s="182"/>
      <c r="BX51" s="172"/>
      <c r="BY51" s="171" t="s">
        <v>283</v>
      </c>
      <c r="BZ51" s="173" t="s">
        <v>132</v>
      </c>
      <c r="CA51" s="182"/>
      <c r="CB51" s="172"/>
      <c r="CC51" s="171" t="s">
        <v>283</v>
      </c>
      <c r="CD51" s="173" t="s">
        <v>132</v>
      </c>
      <c r="CE51" s="182"/>
      <c r="CF51" s="172"/>
      <c r="CG51" s="171" t="s">
        <v>283</v>
      </c>
      <c r="CH51" s="173" t="s">
        <v>132</v>
      </c>
      <c r="CI51" s="182"/>
      <c r="CJ51" s="172"/>
      <c r="CK51" s="171" t="s">
        <v>283</v>
      </c>
      <c r="CL51" s="179">
        <f t="shared" si="0"/>
        <v>0.29154518950437325</v>
      </c>
      <c r="CM51" s="179">
        <f t="shared" si="1"/>
        <v>0</v>
      </c>
    </row>
    <row r="52" spans="1:91" ht="57" customHeight="1" x14ac:dyDescent="0.25">
      <c r="A52" s="12" t="s">
        <v>135</v>
      </c>
      <c r="B52" s="14" t="s">
        <v>13</v>
      </c>
      <c r="C52" s="12" t="s">
        <v>1644</v>
      </c>
      <c r="D52" s="12" t="s">
        <v>9</v>
      </c>
      <c r="E52" s="12" t="s">
        <v>9</v>
      </c>
      <c r="F52" s="12" t="s">
        <v>9</v>
      </c>
      <c r="G52" s="26" t="s">
        <v>9</v>
      </c>
      <c r="H52" s="26" t="s">
        <v>9</v>
      </c>
      <c r="I52" s="14" t="s">
        <v>9</v>
      </c>
      <c r="J52" s="26" t="s">
        <v>9</v>
      </c>
      <c r="K52" s="26" t="s">
        <v>9</v>
      </c>
      <c r="L52" s="26" t="s">
        <v>9</v>
      </c>
      <c r="M52" s="26" t="s">
        <v>9</v>
      </c>
      <c r="N52" s="149" t="s">
        <v>329</v>
      </c>
      <c r="O52" s="255">
        <v>0.29154518950437319</v>
      </c>
      <c r="P52" s="12" t="s">
        <v>9</v>
      </c>
      <c r="Q52" s="12" t="s">
        <v>152</v>
      </c>
      <c r="R52" s="146" t="s">
        <v>597</v>
      </c>
      <c r="S52" s="170" t="s">
        <v>142</v>
      </c>
      <c r="T52" s="177" t="s">
        <v>853</v>
      </c>
      <c r="U52" s="15" t="s">
        <v>592</v>
      </c>
      <c r="V52" s="15"/>
      <c r="W52" s="15"/>
      <c r="X52" s="15"/>
      <c r="Y52" s="15"/>
      <c r="Z52" s="15"/>
      <c r="AA52" s="15"/>
      <c r="AB52" s="15"/>
      <c r="AC52" s="15"/>
      <c r="AD52" s="15"/>
      <c r="AE52" s="15"/>
      <c r="AF52" s="15"/>
      <c r="AG52" s="15"/>
      <c r="AH52" s="15"/>
      <c r="AI52" s="15"/>
      <c r="AJ52" s="15"/>
      <c r="AK52" s="15"/>
      <c r="AL52" s="15"/>
      <c r="AM52" s="15"/>
      <c r="AN52" s="160">
        <v>45778</v>
      </c>
      <c r="AO52" s="160">
        <v>45807</v>
      </c>
      <c r="AP52" s="12" t="s">
        <v>132</v>
      </c>
      <c r="AQ52" s="178">
        <f>+O52/5</f>
        <v>5.830903790087464E-2</v>
      </c>
      <c r="AR52" s="178"/>
      <c r="AS52" s="127" t="s">
        <v>283</v>
      </c>
      <c r="AT52" s="12" t="s">
        <v>132</v>
      </c>
      <c r="AU52" s="178">
        <f>+O52/5</f>
        <v>5.830903790087464E-2</v>
      </c>
      <c r="AV52" s="7"/>
      <c r="AW52" s="127" t="s">
        <v>283</v>
      </c>
      <c r="AX52" s="12" t="s">
        <v>132</v>
      </c>
      <c r="AY52" s="178">
        <f>+O52/5</f>
        <v>5.830903790087464E-2</v>
      </c>
      <c r="AZ52" s="7"/>
      <c r="BA52" s="127" t="s">
        <v>283</v>
      </c>
      <c r="BB52" s="12" t="s">
        <v>132</v>
      </c>
      <c r="BC52" s="178">
        <f>+O52/5</f>
        <v>5.830903790087464E-2</v>
      </c>
      <c r="BD52" s="7"/>
      <c r="BE52" s="127" t="s">
        <v>283</v>
      </c>
      <c r="BF52" s="12" t="s">
        <v>132</v>
      </c>
      <c r="BG52" s="178">
        <f>+O52/5</f>
        <v>5.830903790087464E-2</v>
      </c>
      <c r="BH52" s="7"/>
      <c r="BI52" s="127" t="s">
        <v>283</v>
      </c>
      <c r="BJ52" s="173" t="s">
        <v>132</v>
      </c>
      <c r="BK52" s="182"/>
      <c r="BL52" s="172"/>
      <c r="BM52" s="171" t="s">
        <v>283</v>
      </c>
      <c r="BN52" s="173" t="s">
        <v>132</v>
      </c>
      <c r="BO52" s="182"/>
      <c r="BP52" s="172"/>
      <c r="BQ52" s="171" t="s">
        <v>283</v>
      </c>
      <c r="BR52" s="173" t="s">
        <v>132</v>
      </c>
      <c r="BS52" s="182"/>
      <c r="BT52" s="172"/>
      <c r="BU52" s="171" t="s">
        <v>283</v>
      </c>
      <c r="BV52" s="173" t="s">
        <v>132</v>
      </c>
      <c r="BW52" s="182"/>
      <c r="BX52" s="172"/>
      <c r="BY52" s="171" t="s">
        <v>283</v>
      </c>
      <c r="BZ52" s="173" t="s">
        <v>132</v>
      </c>
      <c r="CA52" s="182"/>
      <c r="CB52" s="172"/>
      <c r="CC52" s="171" t="s">
        <v>283</v>
      </c>
      <c r="CD52" s="173" t="s">
        <v>132</v>
      </c>
      <c r="CE52" s="182"/>
      <c r="CF52" s="172"/>
      <c r="CG52" s="171" t="s">
        <v>283</v>
      </c>
      <c r="CH52" s="173" t="s">
        <v>132</v>
      </c>
      <c r="CI52" s="182"/>
      <c r="CJ52" s="172"/>
      <c r="CK52" s="171" t="s">
        <v>283</v>
      </c>
      <c r="CL52" s="179">
        <f t="shared" si="0"/>
        <v>0.29154518950437319</v>
      </c>
      <c r="CM52" s="179">
        <f t="shared" si="1"/>
        <v>0</v>
      </c>
    </row>
    <row r="53" spans="1:91" ht="57" customHeight="1" x14ac:dyDescent="0.25">
      <c r="A53" s="12" t="s">
        <v>135</v>
      </c>
      <c r="B53" s="14" t="s">
        <v>13</v>
      </c>
      <c r="C53" s="12" t="s">
        <v>1644</v>
      </c>
      <c r="D53" s="12" t="s">
        <v>9</v>
      </c>
      <c r="E53" s="12" t="s">
        <v>9</v>
      </c>
      <c r="F53" s="12" t="s">
        <v>9</v>
      </c>
      <c r="G53" s="26" t="s">
        <v>9</v>
      </c>
      <c r="H53" s="26" t="s">
        <v>9</v>
      </c>
      <c r="I53" s="14" t="s">
        <v>9</v>
      </c>
      <c r="J53" s="26" t="s">
        <v>9</v>
      </c>
      <c r="K53" s="26" t="s">
        <v>9</v>
      </c>
      <c r="L53" s="26" t="s">
        <v>9</v>
      </c>
      <c r="M53" s="26" t="s">
        <v>9</v>
      </c>
      <c r="N53" s="149" t="s">
        <v>330</v>
      </c>
      <c r="O53" s="255">
        <v>0.29154518950437319</v>
      </c>
      <c r="P53" s="12" t="s">
        <v>9</v>
      </c>
      <c r="Q53" s="12" t="s">
        <v>152</v>
      </c>
      <c r="R53" s="146" t="s">
        <v>597</v>
      </c>
      <c r="S53" s="170" t="s">
        <v>142</v>
      </c>
      <c r="T53" s="177" t="s">
        <v>853</v>
      </c>
      <c r="U53" s="15" t="s">
        <v>592</v>
      </c>
      <c r="V53" s="15"/>
      <c r="W53" s="15"/>
      <c r="X53" s="15"/>
      <c r="Y53" s="15"/>
      <c r="Z53" s="15"/>
      <c r="AA53" s="15"/>
      <c r="AB53" s="15"/>
      <c r="AC53" s="15"/>
      <c r="AD53" s="15"/>
      <c r="AE53" s="15"/>
      <c r="AF53" s="15"/>
      <c r="AG53" s="15"/>
      <c r="AH53" s="15"/>
      <c r="AI53" s="15"/>
      <c r="AJ53" s="15"/>
      <c r="AK53" s="15"/>
      <c r="AL53" s="15"/>
      <c r="AM53" s="15"/>
      <c r="AN53" s="160">
        <v>45839</v>
      </c>
      <c r="AO53" s="160">
        <v>45868</v>
      </c>
      <c r="AP53" s="12" t="s">
        <v>132</v>
      </c>
      <c r="AQ53" s="178">
        <f>+O53/7</f>
        <v>4.1649312786339029E-2</v>
      </c>
      <c r="AR53" s="178"/>
      <c r="AS53" s="127" t="s">
        <v>283</v>
      </c>
      <c r="AT53" s="12" t="s">
        <v>132</v>
      </c>
      <c r="AU53" s="178">
        <f>+O53/7</f>
        <v>4.1649312786339029E-2</v>
      </c>
      <c r="AV53" s="7"/>
      <c r="AW53" s="127" t="s">
        <v>283</v>
      </c>
      <c r="AX53" s="12" t="s">
        <v>132</v>
      </c>
      <c r="AY53" s="178">
        <f>+O53/7</f>
        <v>4.1649312786339029E-2</v>
      </c>
      <c r="AZ53" s="7"/>
      <c r="BA53" s="127" t="s">
        <v>283</v>
      </c>
      <c r="BB53" s="12" t="s">
        <v>132</v>
      </c>
      <c r="BC53" s="178">
        <f>+O53/7</f>
        <v>4.1649312786339029E-2</v>
      </c>
      <c r="BD53" s="7"/>
      <c r="BE53" s="127" t="s">
        <v>283</v>
      </c>
      <c r="BF53" s="12" t="s">
        <v>132</v>
      </c>
      <c r="BG53" s="178">
        <f>+O53/7</f>
        <v>4.1649312786339029E-2</v>
      </c>
      <c r="BH53" s="7"/>
      <c r="BI53" s="127" t="s">
        <v>283</v>
      </c>
      <c r="BJ53" s="12" t="s">
        <v>132</v>
      </c>
      <c r="BK53" s="178">
        <f>+O53/7</f>
        <v>4.1649312786339029E-2</v>
      </c>
      <c r="BL53" s="7"/>
      <c r="BM53" s="127" t="s">
        <v>283</v>
      </c>
      <c r="BN53" s="12" t="s">
        <v>132</v>
      </c>
      <c r="BO53" s="178">
        <f>+O53/7</f>
        <v>4.1649312786339029E-2</v>
      </c>
      <c r="BP53" s="7"/>
      <c r="BQ53" s="171" t="s">
        <v>283</v>
      </c>
      <c r="BR53" s="173" t="s">
        <v>132</v>
      </c>
      <c r="BS53" s="182"/>
      <c r="BT53" s="172"/>
      <c r="BU53" s="171" t="s">
        <v>283</v>
      </c>
      <c r="BV53" s="173" t="s">
        <v>132</v>
      </c>
      <c r="BW53" s="182"/>
      <c r="BX53" s="172"/>
      <c r="BY53" s="171" t="s">
        <v>283</v>
      </c>
      <c r="BZ53" s="173" t="s">
        <v>132</v>
      </c>
      <c r="CA53" s="182"/>
      <c r="CB53" s="172"/>
      <c r="CC53" s="171" t="s">
        <v>283</v>
      </c>
      <c r="CD53" s="173" t="s">
        <v>132</v>
      </c>
      <c r="CE53" s="182"/>
      <c r="CF53" s="172"/>
      <c r="CG53" s="171" t="s">
        <v>283</v>
      </c>
      <c r="CH53" s="173" t="s">
        <v>132</v>
      </c>
      <c r="CI53" s="182"/>
      <c r="CJ53" s="172"/>
      <c r="CK53" s="171" t="s">
        <v>283</v>
      </c>
      <c r="CL53" s="179">
        <f t="shared" si="0"/>
        <v>0.29154518950437325</v>
      </c>
      <c r="CM53" s="179">
        <f t="shared" si="1"/>
        <v>0</v>
      </c>
    </row>
    <row r="54" spans="1:91" ht="57" customHeight="1" x14ac:dyDescent="0.25">
      <c r="A54" s="12" t="s">
        <v>135</v>
      </c>
      <c r="B54" s="14" t="s">
        <v>13</v>
      </c>
      <c r="C54" s="12" t="s">
        <v>1644</v>
      </c>
      <c r="D54" s="12" t="s">
        <v>9</v>
      </c>
      <c r="E54" s="12" t="s">
        <v>9</v>
      </c>
      <c r="F54" s="12" t="s">
        <v>9</v>
      </c>
      <c r="G54" s="26" t="s">
        <v>9</v>
      </c>
      <c r="H54" s="26" t="s">
        <v>9</v>
      </c>
      <c r="I54" s="14" t="s">
        <v>9</v>
      </c>
      <c r="J54" s="26" t="s">
        <v>9</v>
      </c>
      <c r="K54" s="26" t="s">
        <v>9</v>
      </c>
      <c r="L54" s="26" t="s">
        <v>9</v>
      </c>
      <c r="M54" s="26" t="s">
        <v>9</v>
      </c>
      <c r="N54" s="148" t="s">
        <v>331</v>
      </c>
      <c r="O54" s="255">
        <v>0.29154518950437319</v>
      </c>
      <c r="P54" s="12" t="s">
        <v>9</v>
      </c>
      <c r="Q54" s="12" t="s">
        <v>152</v>
      </c>
      <c r="R54" s="146" t="s">
        <v>602</v>
      </c>
      <c r="S54" s="170" t="s">
        <v>142</v>
      </c>
      <c r="T54" s="177" t="s">
        <v>853</v>
      </c>
      <c r="U54" s="15" t="s">
        <v>592</v>
      </c>
      <c r="V54" s="15"/>
      <c r="W54" s="15"/>
      <c r="X54" s="15"/>
      <c r="Y54" s="15"/>
      <c r="Z54" s="15"/>
      <c r="AA54" s="15"/>
      <c r="AB54" s="15"/>
      <c r="AC54" s="15"/>
      <c r="AD54" s="15"/>
      <c r="AE54" s="15"/>
      <c r="AF54" s="15"/>
      <c r="AG54" s="15"/>
      <c r="AH54" s="15"/>
      <c r="AI54" s="15"/>
      <c r="AJ54" s="15"/>
      <c r="AK54" s="15"/>
      <c r="AL54" s="15"/>
      <c r="AM54" s="15"/>
      <c r="AN54" s="160">
        <v>45748</v>
      </c>
      <c r="AO54" s="160">
        <v>45777</v>
      </c>
      <c r="AP54" s="12" t="s">
        <v>132</v>
      </c>
      <c r="AQ54" s="178">
        <f>+O54/4</f>
        <v>7.2886297376093298E-2</v>
      </c>
      <c r="AR54" s="178"/>
      <c r="AS54" s="127" t="s">
        <v>283</v>
      </c>
      <c r="AT54" s="12" t="s">
        <v>132</v>
      </c>
      <c r="AU54" s="178">
        <f>+O54/4</f>
        <v>7.2886297376093298E-2</v>
      </c>
      <c r="AV54" s="7"/>
      <c r="AW54" s="127" t="s">
        <v>283</v>
      </c>
      <c r="AX54" s="12" t="s">
        <v>132</v>
      </c>
      <c r="AY54" s="178">
        <f>+O54/4</f>
        <v>7.2886297376093298E-2</v>
      </c>
      <c r="AZ54" s="7"/>
      <c r="BA54" s="127" t="s">
        <v>283</v>
      </c>
      <c r="BB54" s="12" t="s">
        <v>132</v>
      </c>
      <c r="BC54" s="178">
        <f>+O54/4</f>
        <v>7.2886297376093298E-2</v>
      </c>
      <c r="BD54" s="7"/>
      <c r="BE54" s="127" t="s">
        <v>283</v>
      </c>
      <c r="BF54" s="173" t="s">
        <v>132</v>
      </c>
      <c r="BG54" s="182"/>
      <c r="BH54" s="172"/>
      <c r="BI54" s="171" t="s">
        <v>283</v>
      </c>
      <c r="BJ54" s="173" t="s">
        <v>132</v>
      </c>
      <c r="BK54" s="182"/>
      <c r="BL54" s="172"/>
      <c r="BM54" s="171" t="s">
        <v>283</v>
      </c>
      <c r="BN54" s="173" t="s">
        <v>132</v>
      </c>
      <c r="BO54" s="182"/>
      <c r="BP54" s="172"/>
      <c r="BQ54" s="171" t="s">
        <v>283</v>
      </c>
      <c r="BR54" s="173" t="s">
        <v>132</v>
      </c>
      <c r="BS54" s="182"/>
      <c r="BT54" s="172"/>
      <c r="BU54" s="171" t="s">
        <v>283</v>
      </c>
      <c r="BV54" s="173" t="s">
        <v>132</v>
      </c>
      <c r="BW54" s="182"/>
      <c r="BX54" s="172"/>
      <c r="BY54" s="171" t="s">
        <v>283</v>
      </c>
      <c r="BZ54" s="173" t="s">
        <v>132</v>
      </c>
      <c r="CA54" s="182"/>
      <c r="CB54" s="172"/>
      <c r="CC54" s="171" t="s">
        <v>283</v>
      </c>
      <c r="CD54" s="173" t="s">
        <v>132</v>
      </c>
      <c r="CE54" s="182"/>
      <c r="CF54" s="172"/>
      <c r="CG54" s="171" t="s">
        <v>283</v>
      </c>
      <c r="CH54" s="173" t="s">
        <v>132</v>
      </c>
      <c r="CI54" s="182"/>
      <c r="CJ54" s="172"/>
      <c r="CK54" s="171" t="s">
        <v>283</v>
      </c>
      <c r="CL54" s="179">
        <f t="shared" si="0"/>
        <v>0.29154518950437319</v>
      </c>
      <c r="CM54" s="179">
        <f t="shared" si="1"/>
        <v>0</v>
      </c>
    </row>
    <row r="55" spans="1:91" ht="57" customHeight="1" x14ac:dyDescent="0.25">
      <c r="A55" s="12" t="s">
        <v>135</v>
      </c>
      <c r="B55" s="14" t="s">
        <v>13</v>
      </c>
      <c r="C55" s="12" t="s">
        <v>1644</v>
      </c>
      <c r="D55" s="12" t="s">
        <v>9</v>
      </c>
      <c r="E55" s="12" t="s">
        <v>9</v>
      </c>
      <c r="F55" s="12" t="s">
        <v>9</v>
      </c>
      <c r="G55" s="26" t="s">
        <v>9</v>
      </c>
      <c r="H55" s="26" t="s">
        <v>9</v>
      </c>
      <c r="I55" s="14" t="s">
        <v>9</v>
      </c>
      <c r="J55" s="26" t="s">
        <v>9</v>
      </c>
      <c r="K55" s="26" t="s">
        <v>9</v>
      </c>
      <c r="L55" s="26" t="s">
        <v>9</v>
      </c>
      <c r="M55" s="26" t="s">
        <v>9</v>
      </c>
      <c r="N55" s="148" t="s">
        <v>332</v>
      </c>
      <c r="O55" s="255">
        <v>0.29154518950437319</v>
      </c>
      <c r="P55" s="12" t="s">
        <v>9</v>
      </c>
      <c r="Q55" s="12" t="s">
        <v>152</v>
      </c>
      <c r="R55" s="146" t="s">
        <v>602</v>
      </c>
      <c r="S55" s="170" t="s">
        <v>142</v>
      </c>
      <c r="T55" s="177" t="s">
        <v>853</v>
      </c>
      <c r="U55" s="15" t="s">
        <v>592</v>
      </c>
      <c r="V55" s="15"/>
      <c r="W55" s="15"/>
      <c r="X55" s="15"/>
      <c r="Y55" s="15"/>
      <c r="Z55" s="15"/>
      <c r="AA55" s="15"/>
      <c r="AB55" s="15"/>
      <c r="AC55" s="15"/>
      <c r="AD55" s="15"/>
      <c r="AE55" s="15"/>
      <c r="AF55" s="15"/>
      <c r="AG55" s="15"/>
      <c r="AH55" s="15"/>
      <c r="AI55" s="15"/>
      <c r="AJ55" s="15"/>
      <c r="AK55" s="15"/>
      <c r="AL55" s="15"/>
      <c r="AM55" s="15"/>
      <c r="AN55" s="160">
        <v>45870</v>
      </c>
      <c r="AO55" s="160">
        <v>45899</v>
      </c>
      <c r="AP55" s="12" t="s">
        <v>132</v>
      </c>
      <c r="AQ55" s="178">
        <f>+O55/8</f>
        <v>3.6443148688046649E-2</v>
      </c>
      <c r="AR55" s="178"/>
      <c r="AS55" s="127" t="s">
        <v>283</v>
      </c>
      <c r="AT55" s="12" t="s">
        <v>132</v>
      </c>
      <c r="AU55" s="178">
        <f>+O55/8</f>
        <v>3.6443148688046649E-2</v>
      </c>
      <c r="AV55" s="7"/>
      <c r="AW55" s="127" t="s">
        <v>283</v>
      </c>
      <c r="AX55" s="12" t="s">
        <v>132</v>
      </c>
      <c r="AY55" s="178">
        <f>+O55/8</f>
        <v>3.6443148688046649E-2</v>
      </c>
      <c r="AZ55" s="7"/>
      <c r="BA55" s="127" t="s">
        <v>283</v>
      </c>
      <c r="BB55" s="12" t="s">
        <v>132</v>
      </c>
      <c r="BC55" s="178">
        <f>+O55/8</f>
        <v>3.6443148688046649E-2</v>
      </c>
      <c r="BD55" s="7"/>
      <c r="BE55" s="127" t="s">
        <v>283</v>
      </c>
      <c r="BF55" s="12" t="s">
        <v>132</v>
      </c>
      <c r="BG55" s="178">
        <f>+O55/8</f>
        <v>3.6443148688046649E-2</v>
      </c>
      <c r="BH55" s="7"/>
      <c r="BI55" s="127" t="s">
        <v>283</v>
      </c>
      <c r="BJ55" s="12" t="s">
        <v>132</v>
      </c>
      <c r="BK55" s="178">
        <f>+O55/8</f>
        <v>3.6443148688046649E-2</v>
      </c>
      <c r="BL55" s="7"/>
      <c r="BM55" s="127" t="s">
        <v>283</v>
      </c>
      <c r="BN55" s="12" t="s">
        <v>132</v>
      </c>
      <c r="BO55" s="178">
        <f>+O55/8</f>
        <v>3.6443148688046649E-2</v>
      </c>
      <c r="BP55" s="7"/>
      <c r="BQ55" s="127" t="s">
        <v>283</v>
      </c>
      <c r="BR55" s="12" t="s">
        <v>132</v>
      </c>
      <c r="BS55" s="178">
        <f>+O55/8</f>
        <v>3.6443148688046649E-2</v>
      </c>
      <c r="BT55" s="7"/>
      <c r="BU55" s="127" t="s">
        <v>283</v>
      </c>
      <c r="BV55" s="173" t="s">
        <v>132</v>
      </c>
      <c r="BW55" s="182"/>
      <c r="BX55" s="172"/>
      <c r="BY55" s="171" t="s">
        <v>283</v>
      </c>
      <c r="BZ55" s="173" t="s">
        <v>132</v>
      </c>
      <c r="CA55" s="182"/>
      <c r="CB55" s="172"/>
      <c r="CC55" s="171" t="s">
        <v>283</v>
      </c>
      <c r="CD55" s="173" t="s">
        <v>132</v>
      </c>
      <c r="CE55" s="182"/>
      <c r="CF55" s="172"/>
      <c r="CG55" s="171" t="s">
        <v>283</v>
      </c>
      <c r="CH55" s="173" t="s">
        <v>132</v>
      </c>
      <c r="CI55" s="182"/>
      <c r="CJ55" s="172"/>
      <c r="CK55" s="171" t="s">
        <v>283</v>
      </c>
      <c r="CL55" s="179">
        <f t="shared" si="0"/>
        <v>0.29154518950437319</v>
      </c>
      <c r="CM55" s="179">
        <f t="shared" si="1"/>
        <v>0</v>
      </c>
    </row>
    <row r="56" spans="1:91" ht="57" customHeight="1" x14ac:dyDescent="0.25">
      <c r="A56" s="12" t="s">
        <v>135</v>
      </c>
      <c r="B56" s="14" t="s">
        <v>13</v>
      </c>
      <c r="C56" s="12" t="s">
        <v>1644</v>
      </c>
      <c r="D56" s="12" t="s">
        <v>9</v>
      </c>
      <c r="E56" s="12" t="s">
        <v>9</v>
      </c>
      <c r="F56" s="12" t="s">
        <v>9</v>
      </c>
      <c r="G56" s="26" t="s">
        <v>9</v>
      </c>
      <c r="H56" s="26" t="s">
        <v>9</v>
      </c>
      <c r="I56" s="14" t="s">
        <v>9</v>
      </c>
      <c r="J56" s="26" t="s">
        <v>9</v>
      </c>
      <c r="K56" s="26" t="s">
        <v>9</v>
      </c>
      <c r="L56" s="26" t="s">
        <v>9</v>
      </c>
      <c r="M56" s="26" t="s">
        <v>9</v>
      </c>
      <c r="N56" s="148" t="s">
        <v>333</v>
      </c>
      <c r="O56" s="255">
        <v>0.29154518950437319</v>
      </c>
      <c r="P56" s="12" t="s">
        <v>9</v>
      </c>
      <c r="Q56" s="12" t="s">
        <v>152</v>
      </c>
      <c r="R56" s="146" t="s">
        <v>605</v>
      </c>
      <c r="S56" s="170" t="s">
        <v>142</v>
      </c>
      <c r="T56" s="177" t="s">
        <v>853</v>
      </c>
      <c r="U56" s="15" t="s">
        <v>592</v>
      </c>
      <c r="V56" s="15"/>
      <c r="W56" s="15"/>
      <c r="X56" s="15"/>
      <c r="Y56" s="15"/>
      <c r="Z56" s="15"/>
      <c r="AA56" s="15"/>
      <c r="AB56" s="15"/>
      <c r="AC56" s="15"/>
      <c r="AD56" s="15"/>
      <c r="AE56" s="15"/>
      <c r="AF56" s="15"/>
      <c r="AG56" s="15"/>
      <c r="AH56" s="15"/>
      <c r="AI56" s="15"/>
      <c r="AJ56" s="15"/>
      <c r="AK56" s="15"/>
      <c r="AL56" s="15"/>
      <c r="AM56" s="15"/>
      <c r="AN56" s="160">
        <v>45658</v>
      </c>
      <c r="AO56" s="160">
        <v>45687</v>
      </c>
      <c r="AP56" s="12" t="s">
        <v>666</v>
      </c>
      <c r="AQ56" s="178">
        <f t="shared" si="20"/>
        <v>0.29154518950437319</v>
      </c>
      <c r="AR56" s="178">
        <f>+AQ56</f>
        <v>0.29154518950437319</v>
      </c>
      <c r="AS56" s="171" t="s">
        <v>283</v>
      </c>
      <c r="AT56" s="173" t="s">
        <v>132</v>
      </c>
      <c r="AU56" s="182"/>
      <c r="AV56" s="172"/>
      <c r="AW56" s="171" t="s">
        <v>283</v>
      </c>
      <c r="AX56" s="173" t="s">
        <v>132</v>
      </c>
      <c r="AY56" s="182"/>
      <c r="AZ56" s="172"/>
      <c r="BA56" s="171" t="s">
        <v>283</v>
      </c>
      <c r="BB56" s="173" t="s">
        <v>132</v>
      </c>
      <c r="BC56" s="182"/>
      <c r="BD56" s="172"/>
      <c r="BE56" s="171" t="s">
        <v>283</v>
      </c>
      <c r="BF56" s="173" t="s">
        <v>132</v>
      </c>
      <c r="BG56" s="182"/>
      <c r="BH56" s="172"/>
      <c r="BI56" s="171" t="s">
        <v>283</v>
      </c>
      <c r="BJ56" s="173" t="s">
        <v>132</v>
      </c>
      <c r="BK56" s="182"/>
      <c r="BL56" s="172"/>
      <c r="BM56" s="171" t="s">
        <v>283</v>
      </c>
      <c r="BN56" s="173" t="s">
        <v>132</v>
      </c>
      <c r="BO56" s="182"/>
      <c r="BP56" s="172"/>
      <c r="BQ56" s="171" t="s">
        <v>283</v>
      </c>
      <c r="BR56" s="173" t="s">
        <v>132</v>
      </c>
      <c r="BS56" s="182"/>
      <c r="BT56" s="172"/>
      <c r="BU56" s="171" t="s">
        <v>283</v>
      </c>
      <c r="BV56" s="173" t="s">
        <v>132</v>
      </c>
      <c r="BW56" s="182"/>
      <c r="BX56" s="172"/>
      <c r="BY56" s="171" t="s">
        <v>283</v>
      </c>
      <c r="BZ56" s="173" t="s">
        <v>132</v>
      </c>
      <c r="CA56" s="182"/>
      <c r="CB56" s="172"/>
      <c r="CC56" s="171" t="s">
        <v>283</v>
      </c>
      <c r="CD56" s="173" t="s">
        <v>132</v>
      </c>
      <c r="CE56" s="182"/>
      <c r="CF56" s="172"/>
      <c r="CG56" s="171" t="s">
        <v>283</v>
      </c>
      <c r="CH56" s="173" t="s">
        <v>132</v>
      </c>
      <c r="CI56" s="182"/>
      <c r="CJ56" s="172"/>
      <c r="CK56" s="171" t="s">
        <v>283</v>
      </c>
      <c r="CL56" s="179">
        <f t="shared" si="0"/>
        <v>0.29154518950437319</v>
      </c>
      <c r="CM56" s="179">
        <f t="shared" si="1"/>
        <v>0.29154518950437319</v>
      </c>
    </row>
    <row r="57" spans="1:91" ht="57" customHeight="1" x14ac:dyDescent="0.25">
      <c r="A57" s="12" t="s">
        <v>135</v>
      </c>
      <c r="B57" s="14" t="s">
        <v>13</v>
      </c>
      <c r="C57" s="12" t="s">
        <v>1644</v>
      </c>
      <c r="D57" s="12" t="s">
        <v>9</v>
      </c>
      <c r="E57" s="12" t="s">
        <v>9</v>
      </c>
      <c r="F57" s="12" t="s">
        <v>9</v>
      </c>
      <c r="G57" s="26" t="s">
        <v>9</v>
      </c>
      <c r="H57" s="26" t="s">
        <v>9</v>
      </c>
      <c r="I57" s="14" t="s">
        <v>9</v>
      </c>
      <c r="J57" s="26" t="s">
        <v>9</v>
      </c>
      <c r="K57" s="26" t="s">
        <v>9</v>
      </c>
      <c r="L57" s="26" t="s">
        <v>9</v>
      </c>
      <c r="M57" s="26" t="s">
        <v>9</v>
      </c>
      <c r="N57" s="148" t="s">
        <v>334</v>
      </c>
      <c r="O57" s="255">
        <v>0.29154518950437319</v>
      </c>
      <c r="P57" s="12" t="s">
        <v>9</v>
      </c>
      <c r="Q57" s="12" t="s">
        <v>152</v>
      </c>
      <c r="R57" s="146" t="s">
        <v>605</v>
      </c>
      <c r="S57" s="170" t="s">
        <v>142</v>
      </c>
      <c r="T57" s="177" t="s">
        <v>853</v>
      </c>
      <c r="U57" s="15" t="s">
        <v>592</v>
      </c>
      <c r="V57" s="15"/>
      <c r="W57" s="15"/>
      <c r="X57" s="15"/>
      <c r="Y57" s="15"/>
      <c r="Z57" s="15"/>
      <c r="AA57" s="15"/>
      <c r="AB57" s="15"/>
      <c r="AC57" s="15"/>
      <c r="AD57" s="15"/>
      <c r="AE57" s="15"/>
      <c r="AF57" s="15"/>
      <c r="AG57" s="15"/>
      <c r="AH57" s="15"/>
      <c r="AI57" s="15"/>
      <c r="AJ57" s="15"/>
      <c r="AK57" s="15"/>
      <c r="AL57" s="15"/>
      <c r="AM57" s="15"/>
      <c r="AN57" s="160">
        <v>45901</v>
      </c>
      <c r="AO57" s="160">
        <v>45930</v>
      </c>
      <c r="AP57" s="12" t="s">
        <v>132</v>
      </c>
      <c r="AQ57" s="178">
        <f>+O57/9</f>
        <v>3.2393909944930355E-2</v>
      </c>
      <c r="AR57" s="178"/>
      <c r="AS57" s="127" t="s">
        <v>283</v>
      </c>
      <c r="AT57" s="12" t="s">
        <v>132</v>
      </c>
      <c r="AU57" s="178">
        <f>+O57/9</f>
        <v>3.2393909944930355E-2</v>
      </c>
      <c r="AV57" s="7"/>
      <c r="AW57" s="127" t="s">
        <v>283</v>
      </c>
      <c r="AX57" s="12" t="s">
        <v>132</v>
      </c>
      <c r="AY57" s="178">
        <f>+O57/9</f>
        <v>3.2393909944930355E-2</v>
      </c>
      <c r="AZ57" s="7"/>
      <c r="BA57" s="127" t="s">
        <v>283</v>
      </c>
      <c r="BB57" s="12" t="s">
        <v>132</v>
      </c>
      <c r="BC57" s="178">
        <f>+O57/9</f>
        <v>3.2393909944930355E-2</v>
      </c>
      <c r="BD57" s="7"/>
      <c r="BE57" s="127" t="s">
        <v>283</v>
      </c>
      <c r="BF57" s="12" t="s">
        <v>132</v>
      </c>
      <c r="BG57" s="178">
        <f>+O57/9</f>
        <v>3.2393909944930355E-2</v>
      </c>
      <c r="BH57" s="7"/>
      <c r="BI57" s="127" t="s">
        <v>283</v>
      </c>
      <c r="BJ57" s="12" t="s">
        <v>132</v>
      </c>
      <c r="BK57" s="178">
        <f>+O57/9</f>
        <v>3.2393909944930355E-2</v>
      </c>
      <c r="BL57" s="7"/>
      <c r="BM57" s="127" t="s">
        <v>283</v>
      </c>
      <c r="BN57" s="12" t="s">
        <v>132</v>
      </c>
      <c r="BO57" s="178">
        <f>+O57/9</f>
        <v>3.2393909944930355E-2</v>
      </c>
      <c r="BP57" s="7"/>
      <c r="BQ57" s="127" t="s">
        <v>283</v>
      </c>
      <c r="BR57" s="12" t="s">
        <v>132</v>
      </c>
      <c r="BS57" s="178">
        <f>+O57/9</f>
        <v>3.2393909944930355E-2</v>
      </c>
      <c r="BT57" s="7"/>
      <c r="BU57" s="127" t="s">
        <v>283</v>
      </c>
      <c r="BV57" s="12" t="s">
        <v>132</v>
      </c>
      <c r="BW57" s="178">
        <f>+O57/9</f>
        <v>3.2393909944930355E-2</v>
      </c>
      <c r="BX57" s="7"/>
      <c r="BY57" s="127" t="s">
        <v>283</v>
      </c>
      <c r="BZ57" s="173" t="s">
        <v>132</v>
      </c>
      <c r="CA57" s="182"/>
      <c r="CB57" s="172"/>
      <c r="CC57" s="171" t="s">
        <v>283</v>
      </c>
      <c r="CD57" s="173" t="s">
        <v>132</v>
      </c>
      <c r="CE57" s="182"/>
      <c r="CF57" s="172"/>
      <c r="CG57" s="171" t="s">
        <v>283</v>
      </c>
      <c r="CH57" s="173" t="s">
        <v>132</v>
      </c>
      <c r="CI57" s="182"/>
      <c r="CJ57" s="172"/>
      <c r="CK57" s="171" t="s">
        <v>283</v>
      </c>
      <c r="CL57" s="179">
        <f t="shared" si="0"/>
        <v>0.29154518950437319</v>
      </c>
      <c r="CM57" s="179">
        <f t="shared" si="1"/>
        <v>0</v>
      </c>
    </row>
    <row r="58" spans="1:91" ht="57" customHeight="1" x14ac:dyDescent="0.25">
      <c r="A58" s="12" t="s">
        <v>135</v>
      </c>
      <c r="B58" s="14" t="s">
        <v>13</v>
      </c>
      <c r="C58" s="12" t="s">
        <v>1644</v>
      </c>
      <c r="D58" s="12" t="s">
        <v>9</v>
      </c>
      <c r="E58" s="12" t="s">
        <v>9</v>
      </c>
      <c r="F58" s="12" t="s">
        <v>9</v>
      </c>
      <c r="G58" s="26" t="s">
        <v>9</v>
      </c>
      <c r="H58" s="26" t="s">
        <v>9</v>
      </c>
      <c r="I58" s="14" t="s">
        <v>9</v>
      </c>
      <c r="J58" s="26" t="s">
        <v>9</v>
      </c>
      <c r="K58" s="26" t="s">
        <v>9</v>
      </c>
      <c r="L58" s="26" t="s">
        <v>9</v>
      </c>
      <c r="M58" s="26" t="s">
        <v>9</v>
      </c>
      <c r="N58" s="148" t="s">
        <v>335</v>
      </c>
      <c r="O58" s="255">
        <v>0.29154518950437319</v>
      </c>
      <c r="P58" s="12" t="s">
        <v>9</v>
      </c>
      <c r="Q58" s="12" t="s">
        <v>152</v>
      </c>
      <c r="R58" s="146" t="s">
        <v>602</v>
      </c>
      <c r="S58" s="170" t="s">
        <v>142</v>
      </c>
      <c r="T58" s="177" t="s">
        <v>853</v>
      </c>
      <c r="U58" s="15" t="s">
        <v>592</v>
      </c>
      <c r="V58" s="15"/>
      <c r="W58" s="15"/>
      <c r="X58" s="15"/>
      <c r="Y58" s="15"/>
      <c r="Z58" s="15"/>
      <c r="AA58" s="15"/>
      <c r="AB58" s="15"/>
      <c r="AC58" s="15"/>
      <c r="AD58" s="15"/>
      <c r="AE58" s="15"/>
      <c r="AF58" s="15"/>
      <c r="AG58" s="15"/>
      <c r="AH58" s="15"/>
      <c r="AI58" s="15"/>
      <c r="AJ58" s="15"/>
      <c r="AK58" s="15"/>
      <c r="AL58" s="15"/>
      <c r="AM58" s="15"/>
      <c r="AN58" s="160">
        <v>45931</v>
      </c>
      <c r="AO58" s="160">
        <v>45961</v>
      </c>
      <c r="AP58" s="12" t="s">
        <v>132</v>
      </c>
      <c r="AQ58" s="178">
        <f>+O58/10</f>
        <v>2.915451895043732E-2</v>
      </c>
      <c r="AR58" s="178"/>
      <c r="AS58" s="127" t="s">
        <v>283</v>
      </c>
      <c r="AT58" s="12" t="s">
        <v>132</v>
      </c>
      <c r="AU58" s="178">
        <f>+O58/10</f>
        <v>2.915451895043732E-2</v>
      </c>
      <c r="AV58" s="7"/>
      <c r="AW58" s="127" t="s">
        <v>283</v>
      </c>
      <c r="AX58" s="12" t="s">
        <v>132</v>
      </c>
      <c r="AY58" s="178">
        <f>+O58/10</f>
        <v>2.915451895043732E-2</v>
      </c>
      <c r="AZ58" s="7"/>
      <c r="BA58" s="127" t="s">
        <v>283</v>
      </c>
      <c r="BB58" s="12" t="s">
        <v>132</v>
      </c>
      <c r="BC58" s="178">
        <f>+O58/10</f>
        <v>2.915451895043732E-2</v>
      </c>
      <c r="BD58" s="7"/>
      <c r="BE58" s="127" t="s">
        <v>283</v>
      </c>
      <c r="BF58" s="12" t="s">
        <v>132</v>
      </c>
      <c r="BG58" s="178">
        <f>+O58/10</f>
        <v>2.915451895043732E-2</v>
      </c>
      <c r="BH58" s="7"/>
      <c r="BI58" s="127" t="s">
        <v>283</v>
      </c>
      <c r="BJ58" s="12" t="s">
        <v>132</v>
      </c>
      <c r="BK58" s="178">
        <f>+O58/10</f>
        <v>2.915451895043732E-2</v>
      </c>
      <c r="BL58" s="7"/>
      <c r="BM58" s="127" t="s">
        <v>283</v>
      </c>
      <c r="BN58" s="12" t="s">
        <v>132</v>
      </c>
      <c r="BO58" s="178">
        <f>+O58/10</f>
        <v>2.915451895043732E-2</v>
      </c>
      <c r="BP58" s="7"/>
      <c r="BQ58" s="127" t="s">
        <v>283</v>
      </c>
      <c r="BR58" s="12" t="s">
        <v>132</v>
      </c>
      <c r="BS58" s="178">
        <f>+O58/10</f>
        <v>2.915451895043732E-2</v>
      </c>
      <c r="BT58" s="7"/>
      <c r="BU58" s="127" t="s">
        <v>283</v>
      </c>
      <c r="BV58" s="12" t="s">
        <v>132</v>
      </c>
      <c r="BW58" s="178">
        <f>+O58/10</f>
        <v>2.915451895043732E-2</v>
      </c>
      <c r="BX58" s="7"/>
      <c r="BY58" s="127" t="s">
        <v>283</v>
      </c>
      <c r="BZ58" s="12" t="s">
        <v>132</v>
      </c>
      <c r="CA58" s="178">
        <f>+O58/10</f>
        <v>2.915451895043732E-2</v>
      </c>
      <c r="CB58" s="7"/>
      <c r="CC58" s="127" t="s">
        <v>283</v>
      </c>
      <c r="CD58" s="173" t="s">
        <v>132</v>
      </c>
      <c r="CE58" s="182"/>
      <c r="CF58" s="172"/>
      <c r="CG58" s="171" t="s">
        <v>283</v>
      </c>
      <c r="CH58" s="173" t="s">
        <v>132</v>
      </c>
      <c r="CI58" s="182"/>
      <c r="CJ58" s="172"/>
      <c r="CK58" s="171" t="s">
        <v>283</v>
      </c>
      <c r="CL58" s="179">
        <f t="shared" si="0"/>
        <v>0.29154518950437319</v>
      </c>
      <c r="CM58" s="179">
        <f t="shared" si="1"/>
        <v>0</v>
      </c>
    </row>
    <row r="59" spans="1:91" ht="57" customHeight="1" x14ac:dyDescent="0.25">
      <c r="A59" s="12" t="s">
        <v>135</v>
      </c>
      <c r="B59" s="14" t="s">
        <v>13</v>
      </c>
      <c r="C59" s="12" t="s">
        <v>1644</v>
      </c>
      <c r="D59" s="12" t="s">
        <v>9</v>
      </c>
      <c r="E59" s="12" t="s">
        <v>9</v>
      </c>
      <c r="F59" s="12" t="s">
        <v>9</v>
      </c>
      <c r="G59" s="26" t="s">
        <v>9</v>
      </c>
      <c r="H59" s="26" t="s">
        <v>9</v>
      </c>
      <c r="I59" s="14" t="s">
        <v>9</v>
      </c>
      <c r="J59" s="26" t="s">
        <v>9</v>
      </c>
      <c r="K59" s="26" t="s">
        <v>9</v>
      </c>
      <c r="L59" s="26" t="s">
        <v>9</v>
      </c>
      <c r="M59" s="26" t="s">
        <v>9</v>
      </c>
      <c r="N59" s="148" t="s">
        <v>336</v>
      </c>
      <c r="O59" s="255">
        <v>0.29154518950437319</v>
      </c>
      <c r="P59" s="12" t="s">
        <v>9</v>
      </c>
      <c r="Q59" s="12" t="s">
        <v>152</v>
      </c>
      <c r="R59" s="146" t="s">
        <v>597</v>
      </c>
      <c r="S59" s="170" t="s">
        <v>142</v>
      </c>
      <c r="T59" s="177" t="s">
        <v>853</v>
      </c>
      <c r="U59" s="15" t="s">
        <v>592</v>
      </c>
      <c r="V59" s="15"/>
      <c r="W59" s="15"/>
      <c r="X59" s="15"/>
      <c r="Y59" s="15"/>
      <c r="Z59" s="15"/>
      <c r="AA59" s="15"/>
      <c r="AB59" s="15"/>
      <c r="AC59" s="15"/>
      <c r="AD59" s="15"/>
      <c r="AE59" s="15"/>
      <c r="AF59" s="15"/>
      <c r="AG59" s="15"/>
      <c r="AH59" s="15"/>
      <c r="AI59" s="15"/>
      <c r="AJ59" s="15"/>
      <c r="AK59" s="15"/>
      <c r="AL59" s="15"/>
      <c r="AM59" s="15"/>
      <c r="AN59" s="160">
        <v>45839</v>
      </c>
      <c r="AO59" s="160">
        <v>45868</v>
      </c>
      <c r="AP59" s="12" t="s">
        <v>132</v>
      </c>
      <c r="AQ59" s="178">
        <f>+O59/7</f>
        <v>4.1649312786339029E-2</v>
      </c>
      <c r="AR59" s="178"/>
      <c r="AS59" s="127" t="s">
        <v>283</v>
      </c>
      <c r="AT59" s="12" t="s">
        <v>132</v>
      </c>
      <c r="AU59" s="178">
        <f>+O59/7</f>
        <v>4.1649312786339029E-2</v>
      </c>
      <c r="AV59" s="7"/>
      <c r="AW59" s="127" t="s">
        <v>283</v>
      </c>
      <c r="AX59" s="12" t="s">
        <v>132</v>
      </c>
      <c r="AY59" s="178">
        <f>+O59/7</f>
        <v>4.1649312786339029E-2</v>
      </c>
      <c r="AZ59" s="7"/>
      <c r="BA59" s="127" t="s">
        <v>283</v>
      </c>
      <c r="BB59" s="12" t="s">
        <v>132</v>
      </c>
      <c r="BC59" s="178">
        <f>+O59/7</f>
        <v>4.1649312786339029E-2</v>
      </c>
      <c r="BD59" s="7"/>
      <c r="BE59" s="127" t="s">
        <v>283</v>
      </c>
      <c r="BF59" s="12" t="s">
        <v>132</v>
      </c>
      <c r="BG59" s="178">
        <f>+O59/7</f>
        <v>4.1649312786339029E-2</v>
      </c>
      <c r="BH59" s="7"/>
      <c r="BI59" s="127" t="s">
        <v>283</v>
      </c>
      <c r="BJ59" s="12" t="s">
        <v>132</v>
      </c>
      <c r="BK59" s="178">
        <f>+O59/7</f>
        <v>4.1649312786339029E-2</v>
      </c>
      <c r="BL59" s="7"/>
      <c r="BM59" s="127" t="s">
        <v>283</v>
      </c>
      <c r="BN59" s="12" t="s">
        <v>132</v>
      </c>
      <c r="BO59" s="178">
        <f>+O59/7</f>
        <v>4.1649312786339029E-2</v>
      </c>
      <c r="BP59" s="7"/>
      <c r="BQ59" s="171" t="s">
        <v>283</v>
      </c>
      <c r="BR59" s="173" t="s">
        <v>132</v>
      </c>
      <c r="BS59" s="182"/>
      <c r="BT59" s="172"/>
      <c r="BU59" s="171" t="s">
        <v>283</v>
      </c>
      <c r="BV59" s="173" t="s">
        <v>132</v>
      </c>
      <c r="BW59" s="182"/>
      <c r="BX59" s="172"/>
      <c r="BY59" s="171" t="s">
        <v>283</v>
      </c>
      <c r="BZ59" s="173" t="s">
        <v>132</v>
      </c>
      <c r="CA59" s="182"/>
      <c r="CB59" s="172"/>
      <c r="CC59" s="171" t="s">
        <v>283</v>
      </c>
      <c r="CD59" s="173" t="s">
        <v>132</v>
      </c>
      <c r="CE59" s="182"/>
      <c r="CF59" s="172"/>
      <c r="CG59" s="171" t="s">
        <v>283</v>
      </c>
      <c r="CH59" s="173" t="s">
        <v>132</v>
      </c>
      <c r="CI59" s="182"/>
      <c r="CJ59" s="172"/>
      <c r="CK59" s="171" t="s">
        <v>283</v>
      </c>
      <c r="CL59" s="179">
        <f t="shared" si="0"/>
        <v>0.29154518950437325</v>
      </c>
      <c r="CM59" s="179">
        <f t="shared" si="1"/>
        <v>0</v>
      </c>
    </row>
    <row r="60" spans="1:91" ht="57" customHeight="1" x14ac:dyDescent="0.25">
      <c r="A60" s="12" t="s">
        <v>135</v>
      </c>
      <c r="B60" s="14" t="s">
        <v>13</v>
      </c>
      <c r="C60" s="12" t="s">
        <v>1644</v>
      </c>
      <c r="D60" s="12" t="s">
        <v>9</v>
      </c>
      <c r="E60" s="12" t="s">
        <v>9</v>
      </c>
      <c r="F60" s="12" t="s">
        <v>9</v>
      </c>
      <c r="G60" s="26" t="s">
        <v>9</v>
      </c>
      <c r="H60" s="26" t="s">
        <v>9</v>
      </c>
      <c r="I60" s="14" t="s">
        <v>9</v>
      </c>
      <c r="J60" s="26" t="s">
        <v>9</v>
      </c>
      <c r="K60" s="26" t="s">
        <v>9</v>
      </c>
      <c r="L60" s="26" t="s">
        <v>9</v>
      </c>
      <c r="M60" s="26" t="s">
        <v>9</v>
      </c>
      <c r="N60" s="148" t="s">
        <v>337</v>
      </c>
      <c r="O60" s="255">
        <v>0.29154518950437319</v>
      </c>
      <c r="P60" s="12" t="s">
        <v>9</v>
      </c>
      <c r="Q60" s="12" t="s">
        <v>152</v>
      </c>
      <c r="R60" s="146" t="s">
        <v>597</v>
      </c>
      <c r="S60" s="170" t="s">
        <v>142</v>
      </c>
      <c r="T60" s="177" t="s">
        <v>853</v>
      </c>
      <c r="U60" s="15" t="s">
        <v>592</v>
      </c>
      <c r="V60" s="15"/>
      <c r="W60" s="15"/>
      <c r="X60" s="15"/>
      <c r="Y60" s="15"/>
      <c r="Z60" s="15"/>
      <c r="AA60" s="15"/>
      <c r="AB60" s="15"/>
      <c r="AC60" s="15"/>
      <c r="AD60" s="15"/>
      <c r="AE60" s="15"/>
      <c r="AF60" s="15"/>
      <c r="AG60" s="15"/>
      <c r="AH60" s="15"/>
      <c r="AI60" s="15"/>
      <c r="AJ60" s="15"/>
      <c r="AK60" s="15"/>
      <c r="AL60" s="15"/>
      <c r="AM60" s="15"/>
      <c r="AN60" s="160">
        <v>45901</v>
      </c>
      <c r="AO60" s="160">
        <v>45930</v>
      </c>
      <c r="AP60" s="12" t="s">
        <v>132</v>
      </c>
      <c r="AQ60" s="178">
        <f>+O60/9</f>
        <v>3.2393909944930355E-2</v>
      </c>
      <c r="AR60" s="178"/>
      <c r="AS60" s="127" t="s">
        <v>283</v>
      </c>
      <c r="AT60" s="12" t="s">
        <v>132</v>
      </c>
      <c r="AU60" s="178">
        <f>+O60/9</f>
        <v>3.2393909944930355E-2</v>
      </c>
      <c r="AV60" s="7"/>
      <c r="AW60" s="127" t="s">
        <v>283</v>
      </c>
      <c r="AX60" s="12" t="s">
        <v>132</v>
      </c>
      <c r="AY60" s="178">
        <f>+O60/9</f>
        <v>3.2393909944930355E-2</v>
      </c>
      <c r="AZ60" s="7"/>
      <c r="BA60" s="127" t="s">
        <v>283</v>
      </c>
      <c r="BB60" s="12" t="s">
        <v>132</v>
      </c>
      <c r="BC60" s="178">
        <f>+O60/9</f>
        <v>3.2393909944930355E-2</v>
      </c>
      <c r="BD60" s="7"/>
      <c r="BE60" s="127" t="s">
        <v>283</v>
      </c>
      <c r="BF60" s="12" t="s">
        <v>132</v>
      </c>
      <c r="BG60" s="178">
        <f>+O60/9</f>
        <v>3.2393909944930355E-2</v>
      </c>
      <c r="BH60" s="7"/>
      <c r="BI60" s="127" t="s">
        <v>283</v>
      </c>
      <c r="BJ60" s="12" t="s">
        <v>132</v>
      </c>
      <c r="BK60" s="178">
        <f>+O60/9</f>
        <v>3.2393909944930355E-2</v>
      </c>
      <c r="BL60" s="7"/>
      <c r="BM60" s="127" t="s">
        <v>283</v>
      </c>
      <c r="BN60" s="12" t="s">
        <v>132</v>
      </c>
      <c r="BO60" s="178">
        <f>+O60/9</f>
        <v>3.2393909944930355E-2</v>
      </c>
      <c r="BP60" s="7"/>
      <c r="BQ60" s="127" t="s">
        <v>283</v>
      </c>
      <c r="BR60" s="12" t="s">
        <v>132</v>
      </c>
      <c r="BS60" s="178">
        <f>+O60/9</f>
        <v>3.2393909944930355E-2</v>
      </c>
      <c r="BT60" s="7"/>
      <c r="BU60" s="127" t="s">
        <v>283</v>
      </c>
      <c r="BV60" s="12" t="s">
        <v>132</v>
      </c>
      <c r="BW60" s="178">
        <f>+O60/9</f>
        <v>3.2393909944930355E-2</v>
      </c>
      <c r="BX60" s="7"/>
      <c r="BY60" s="127" t="s">
        <v>283</v>
      </c>
      <c r="BZ60" s="173" t="s">
        <v>132</v>
      </c>
      <c r="CA60" s="182"/>
      <c r="CB60" s="172"/>
      <c r="CC60" s="171" t="s">
        <v>283</v>
      </c>
      <c r="CD60" s="173" t="s">
        <v>132</v>
      </c>
      <c r="CE60" s="182"/>
      <c r="CF60" s="172"/>
      <c r="CG60" s="171" t="s">
        <v>283</v>
      </c>
      <c r="CH60" s="173" t="s">
        <v>132</v>
      </c>
      <c r="CI60" s="182"/>
      <c r="CJ60" s="172"/>
      <c r="CK60" s="171" t="s">
        <v>283</v>
      </c>
      <c r="CL60" s="179">
        <f t="shared" si="0"/>
        <v>0.29154518950437319</v>
      </c>
      <c r="CM60" s="179">
        <f t="shared" si="1"/>
        <v>0</v>
      </c>
    </row>
    <row r="61" spans="1:91" ht="57" customHeight="1" x14ac:dyDescent="0.25">
      <c r="A61" s="12" t="s">
        <v>135</v>
      </c>
      <c r="B61" s="14" t="s">
        <v>13</v>
      </c>
      <c r="C61" s="12" t="s">
        <v>1644</v>
      </c>
      <c r="D61" s="12" t="s">
        <v>9</v>
      </c>
      <c r="E61" s="12" t="s">
        <v>9</v>
      </c>
      <c r="F61" s="12" t="s">
        <v>9</v>
      </c>
      <c r="G61" s="26" t="s">
        <v>9</v>
      </c>
      <c r="H61" s="26" t="s">
        <v>9</v>
      </c>
      <c r="I61" s="14" t="s">
        <v>9</v>
      </c>
      <c r="J61" s="26" t="s">
        <v>9</v>
      </c>
      <c r="K61" s="26" t="s">
        <v>9</v>
      </c>
      <c r="L61" s="26" t="s">
        <v>9</v>
      </c>
      <c r="M61" s="26" t="s">
        <v>9</v>
      </c>
      <c r="N61" s="148" t="s">
        <v>338</v>
      </c>
      <c r="O61" s="255">
        <v>0.29154518950437319</v>
      </c>
      <c r="P61" s="12" t="s">
        <v>9</v>
      </c>
      <c r="Q61" s="12" t="s">
        <v>152</v>
      </c>
      <c r="R61" s="146" t="s">
        <v>597</v>
      </c>
      <c r="S61" s="170" t="s">
        <v>142</v>
      </c>
      <c r="T61" s="177" t="s">
        <v>853</v>
      </c>
      <c r="U61" s="15" t="s">
        <v>592</v>
      </c>
      <c r="V61" s="24"/>
      <c r="W61" s="24"/>
      <c r="X61" s="24"/>
      <c r="Y61" s="24"/>
      <c r="Z61" s="24"/>
      <c r="AA61" s="24"/>
      <c r="AB61" s="24"/>
      <c r="AC61" s="24"/>
      <c r="AD61" s="24"/>
      <c r="AE61" s="24"/>
      <c r="AF61" s="24"/>
      <c r="AG61" s="24"/>
      <c r="AH61" s="24"/>
      <c r="AI61" s="24"/>
      <c r="AJ61" s="24"/>
      <c r="AK61" s="24"/>
      <c r="AL61" s="24"/>
      <c r="AM61" s="24"/>
      <c r="AN61" s="160">
        <v>45962</v>
      </c>
      <c r="AO61" s="160">
        <v>45991</v>
      </c>
      <c r="AP61" s="12" t="s">
        <v>132</v>
      </c>
      <c r="AQ61" s="178">
        <f>+O61/11</f>
        <v>2.6504108136761198E-2</v>
      </c>
      <c r="AR61" s="178"/>
      <c r="AS61" s="127" t="s">
        <v>283</v>
      </c>
      <c r="AT61" s="12" t="s">
        <v>132</v>
      </c>
      <c r="AU61" s="178">
        <f>+O60/11</f>
        <v>2.6504108136761198E-2</v>
      </c>
      <c r="AV61" s="7"/>
      <c r="AW61" s="127" t="s">
        <v>283</v>
      </c>
      <c r="AX61" s="12" t="s">
        <v>132</v>
      </c>
      <c r="AY61" s="178">
        <f>+O60/11</f>
        <v>2.6504108136761198E-2</v>
      </c>
      <c r="AZ61" s="7"/>
      <c r="BA61" s="127" t="s">
        <v>283</v>
      </c>
      <c r="BB61" s="12" t="s">
        <v>132</v>
      </c>
      <c r="BC61" s="178">
        <f>+O60/11</f>
        <v>2.6504108136761198E-2</v>
      </c>
      <c r="BD61" s="7"/>
      <c r="BE61" s="127" t="s">
        <v>283</v>
      </c>
      <c r="BF61" s="12" t="s">
        <v>132</v>
      </c>
      <c r="BG61" s="178">
        <f>+O60/11</f>
        <v>2.6504108136761198E-2</v>
      </c>
      <c r="BH61" s="7"/>
      <c r="BI61" s="127" t="s">
        <v>283</v>
      </c>
      <c r="BJ61" s="12" t="s">
        <v>132</v>
      </c>
      <c r="BK61" s="178">
        <f>+O60/11</f>
        <v>2.6504108136761198E-2</v>
      </c>
      <c r="BL61" s="7"/>
      <c r="BM61" s="127" t="s">
        <v>283</v>
      </c>
      <c r="BN61" s="12" t="s">
        <v>132</v>
      </c>
      <c r="BO61" s="178">
        <f>+O60/11</f>
        <v>2.6504108136761198E-2</v>
      </c>
      <c r="BP61" s="7"/>
      <c r="BQ61" s="127" t="s">
        <v>283</v>
      </c>
      <c r="BR61" s="12" t="s">
        <v>132</v>
      </c>
      <c r="BS61" s="178">
        <f>+O60/11</f>
        <v>2.6504108136761198E-2</v>
      </c>
      <c r="BT61" s="7"/>
      <c r="BU61" s="127" t="s">
        <v>283</v>
      </c>
      <c r="BV61" s="12" t="s">
        <v>132</v>
      </c>
      <c r="BW61" s="178">
        <f>+O60/11</f>
        <v>2.6504108136761198E-2</v>
      </c>
      <c r="BX61" s="7"/>
      <c r="BY61" s="127" t="s">
        <v>283</v>
      </c>
      <c r="BZ61" s="12" t="s">
        <v>132</v>
      </c>
      <c r="CA61" s="178">
        <f>+O60/11</f>
        <v>2.6504108136761198E-2</v>
      </c>
      <c r="CB61" s="7"/>
      <c r="CC61" s="127" t="s">
        <v>283</v>
      </c>
      <c r="CD61" s="12" t="s">
        <v>132</v>
      </c>
      <c r="CE61" s="178">
        <f>+O60/11</f>
        <v>2.6504108136761198E-2</v>
      </c>
      <c r="CF61" s="7"/>
      <c r="CG61" s="127" t="s">
        <v>283</v>
      </c>
      <c r="CH61" s="173" t="s">
        <v>132</v>
      </c>
      <c r="CI61" s="182"/>
      <c r="CJ61" s="172"/>
      <c r="CK61" s="171" t="s">
        <v>283</v>
      </c>
      <c r="CL61" s="179">
        <f t="shared" si="0"/>
        <v>0.29154518950437308</v>
      </c>
      <c r="CM61" s="179">
        <f t="shared" si="1"/>
        <v>0</v>
      </c>
    </row>
    <row r="62" spans="1:91" ht="57" customHeight="1" x14ac:dyDescent="0.25">
      <c r="A62" s="12" t="s">
        <v>135</v>
      </c>
      <c r="B62" s="14" t="s">
        <v>13</v>
      </c>
      <c r="C62" s="12" t="s">
        <v>1644</v>
      </c>
      <c r="D62" s="12" t="s">
        <v>9</v>
      </c>
      <c r="E62" s="12" t="s">
        <v>9</v>
      </c>
      <c r="F62" s="12" t="s">
        <v>9</v>
      </c>
      <c r="G62" s="26" t="s">
        <v>9</v>
      </c>
      <c r="H62" s="26" t="s">
        <v>9</v>
      </c>
      <c r="I62" s="14" t="s">
        <v>9</v>
      </c>
      <c r="J62" s="26" t="s">
        <v>9</v>
      </c>
      <c r="K62" s="26" t="s">
        <v>9</v>
      </c>
      <c r="L62" s="26" t="s">
        <v>9</v>
      </c>
      <c r="M62" s="26" t="s">
        <v>9</v>
      </c>
      <c r="N62" s="148" t="s">
        <v>339</v>
      </c>
      <c r="O62" s="255">
        <v>0.29154518950437319</v>
      </c>
      <c r="P62" s="12" t="s">
        <v>9</v>
      </c>
      <c r="Q62" s="12" t="s">
        <v>152</v>
      </c>
      <c r="R62" s="146" t="s">
        <v>597</v>
      </c>
      <c r="S62" s="170" t="s">
        <v>142</v>
      </c>
      <c r="T62" s="177" t="s">
        <v>853</v>
      </c>
      <c r="U62" s="15" t="s">
        <v>592</v>
      </c>
      <c r="V62" s="24"/>
      <c r="W62" s="24"/>
      <c r="X62" s="24"/>
      <c r="Y62" s="24"/>
      <c r="Z62" s="24"/>
      <c r="AA62" s="24"/>
      <c r="AB62" s="24"/>
      <c r="AC62" s="24"/>
      <c r="AD62" s="24"/>
      <c r="AE62" s="24"/>
      <c r="AF62" s="24"/>
      <c r="AG62" s="24"/>
      <c r="AH62" s="24"/>
      <c r="AI62" s="24"/>
      <c r="AJ62" s="24"/>
      <c r="AK62" s="24"/>
      <c r="AL62" s="24"/>
      <c r="AM62" s="24"/>
      <c r="AN62" s="160">
        <v>45809</v>
      </c>
      <c r="AO62" s="160">
        <v>45838</v>
      </c>
      <c r="AP62" s="12" t="s">
        <v>132</v>
      </c>
      <c r="AQ62" s="178">
        <f>+O62/6</f>
        <v>4.8590864917395532E-2</v>
      </c>
      <c r="AR62" s="178"/>
      <c r="AS62" s="127" t="s">
        <v>283</v>
      </c>
      <c r="AT62" s="12" t="s">
        <v>132</v>
      </c>
      <c r="AU62" s="178">
        <f>+O62/6</f>
        <v>4.8590864917395532E-2</v>
      </c>
      <c r="AV62" s="7"/>
      <c r="AW62" s="127" t="s">
        <v>283</v>
      </c>
      <c r="AX62" s="12" t="s">
        <v>132</v>
      </c>
      <c r="AY62" s="178">
        <f>+O62/6</f>
        <v>4.8590864917395532E-2</v>
      </c>
      <c r="AZ62" s="7"/>
      <c r="BA62" s="127" t="s">
        <v>283</v>
      </c>
      <c r="BB62" s="12" t="s">
        <v>132</v>
      </c>
      <c r="BC62" s="178">
        <f>+O62/6</f>
        <v>4.8590864917395532E-2</v>
      </c>
      <c r="BD62" s="7"/>
      <c r="BE62" s="127" t="s">
        <v>283</v>
      </c>
      <c r="BF62" s="12" t="s">
        <v>132</v>
      </c>
      <c r="BG62" s="178">
        <f>+O62/6</f>
        <v>4.8590864917395532E-2</v>
      </c>
      <c r="BH62" s="7"/>
      <c r="BI62" s="127" t="s">
        <v>283</v>
      </c>
      <c r="BJ62" s="12" t="s">
        <v>132</v>
      </c>
      <c r="BK62" s="178">
        <f>+O62/6</f>
        <v>4.8590864917395532E-2</v>
      </c>
      <c r="BL62" s="7"/>
      <c r="BM62" s="127" t="s">
        <v>283</v>
      </c>
      <c r="BN62" s="173" t="s">
        <v>132</v>
      </c>
      <c r="BO62" s="182"/>
      <c r="BP62" s="172"/>
      <c r="BQ62" s="171" t="s">
        <v>283</v>
      </c>
      <c r="BR62" s="173" t="s">
        <v>132</v>
      </c>
      <c r="BS62" s="182"/>
      <c r="BT62" s="172"/>
      <c r="BU62" s="171" t="s">
        <v>283</v>
      </c>
      <c r="BV62" s="173" t="s">
        <v>132</v>
      </c>
      <c r="BW62" s="182"/>
      <c r="BX62" s="172"/>
      <c r="BY62" s="171" t="s">
        <v>283</v>
      </c>
      <c r="BZ62" s="173" t="s">
        <v>132</v>
      </c>
      <c r="CA62" s="182"/>
      <c r="CB62" s="172"/>
      <c r="CC62" s="171" t="s">
        <v>283</v>
      </c>
      <c r="CD62" s="173" t="s">
        <v>132</v>
      </c>
      <c r="CE62" s="182"/>
      <c r="CF62" s="172"/>
      <c r="CG62" s="171" t="s">
        <v>283</v>
      </c>
      <c r="CH62" s="173" t="s">
        <v>132</v>
      </c>
      <c r="CI62" s="182"/>
      <c r="CJ62" s="172"/>
      <c r="CK62" s="171" t="s">
        <v>283</v>
      </c>
      <c r="CL62" s="179">
        <f t="shared" si="0"/>
        <v>0.29154518950437319</v>
      </c>
      <c r="CM62" s="179">
        <f t="shared" si="1"/>
        <v>0</v>
      </c>
    </row>
    <row r="63" spans="1:91" ht="57" customHeight="1" x14ac:dyDescent="0.25">
      <c r="A63" s="12" t="s">
        <v>135</v>
      </c>
      <c r="B63" s="14" t="s">
        <v>13</v>
      </c>
      <c r="C63" s="12" t="s">
        <v>1644</v>
      </c>
      <c r="D63" s="12" t="s">
        <v>9</v>
      </c>
      <c r="E63" s="12" t="s">
        <v>9</v>
      </c>
      <c r="F63" s="12" t="s">
        <v>9</v>
      </c>
      <c r="G63" s="26" t="s">
        <v>9</v>
      </c>
      <c r="H63" s="26" t="s">
        <v>9</v>
      </c>
      <c r="I63" s="14" t="s">
        <v>9</v>
      </c>
      <c r="J63" s="26" t="s">
        <v>9</v>
      </c>
      <c r="K63" s="26" t="s">
        <v>9</v>
      </c>
      <c r="L63" s="26" t="s">
        <v>9</v>
      </c>
      <c r="M63" s="26" t="s">
        <v>9</v>
      </c>
      <c r="N63" s="148" t="s">
        <v>340</v>
      </c>
      <c r="O63" s="255">
        <v>0.29154518950437319</v>
      </c>
      <c r="P63" s="12" t="s">
        <v>9</v>
      </c>
      <c r="Q63" s="12" t="s">
        <v>152</v>
      </c>
      <c r="R63" s="146" t="s">
        <v>597</v>
      </c>
      <c r="S63" s="170" t="s">
        <v>142</v>
      </c>
      <c r="T63" s="177" t="s">
        <v>853</v>
      </c>
      <c r="U63" s="15" t="s">
        <v>592</v>
      </c>
      <c r="V63" s="24"/>
      <c r="W63" s="24"/>
      <c r="X63" s="24"/>
      <c r="Y63" s="24"/>
      <c r="Z63" s="24"/>
      <c r="AA63" s="24"/>
      <c r="AB63" s="24"/>
      <c r="AC63" s="24"/>
      <c r="AD63" s="24"/>
      <c r="AE63" s="24"/>
      <c r="AF63" s="24"/>
      <c r="AG63" s="24"/>
      <c r="AH63" s="24"/>
      <c r="AI63" s="24"/>
      <c r="AJ63" s="24"/>
      <c r="AK63" s="24"/>
      <c r="AL63" s="24"/>
      <c r="AM63" s="24"/>
      <c r="AN63" s="160">
        <v>45870</v>
      </c>
      <c r="AO63" s="160">
        <v>45899</v>
      </c>
      <c r="AP63" s="12" t="s">
        <v>132</v>
      </c>
      <c r="AQ63" s="178">
        <f>+O63/8</f>
        <v>3.6443148688046649E-2</v>
      </c>
      <c r="AR63" s="178"/>
      <c r="AS63" s="127" t="s">
        <v>283</v>
      </c>
      <c r="AT63" s="12" t="s">
        <v>132</v>
      </c>
      <c r="AU63" s="178">
        <f>+O63/8</f>
        <v>3.6443148688046649E-2</v>
      </c>
      <c r="AV63" s="7"/>
      <c r="AW63" s="127" t="s">
        <v>283</v>
      </c>
      <c r="AX63" s="12" t="s">
        <v>132</v>
      </c>
      <c r="AY63" s="178">
        <f>+O63/8</f>
        <v>3.6443148688046649E-2</v>
      </c>
      <c r="AZ63" s="7"/>
      <c r="BA63" s="127" t="s">
        <v>283</v>
      </c>
      <c r="BB63" s="12" t="s">
        <v>132</v>
      </c>
      <c r="BC63" s="178">
        <f>+O63/8</f>
        <v>3.6443148688046649E-2</v>
      </c>
      <c r="BD63" s="7"/>
      <c r="BE63" s="127" t="s">
        <v>283</v>
      </c>
      <c r="BF63" s="12" t="s">
        <v>132</v>
      </c>
      <c r="BG63" s="178">
        <f>+O63/8</f>
        <v>3.6443148688046649E-2</v>
      </c>
      <c r="BH63" s="7"/>
      <c r="BI63" s="127" t="s">
        <v>283</v>
      </c>
      <c r="BJ63" s="12" t="s">
        <v>132</v>
      </c>
      <c r="BK63" s="178">
        <f>+O63/8</f>
        <v>3.6443148688046649E-2</v>
      </c>
      <c r="BL63" s="7"/>
      <c r="BM63" s="127" t="s">
        <v>283</v>
      </c>
      <c r="BN63" s="12" t="s">
        <v>132</v>
      </c>
      <c r="BO63" s="178">
        <f>+O63/8</f>
        <v>3.6443148688046649E-2</v>
      </c>
      <c r="BP63" s="7"/>
      <c r="BQ63" s="127" t="s">
        <v>283</v>
      </c>
      <c r="BR63" s="12" t="s">
        <v>132</v>
      </c>
      <c r="BS63" s="178">
        <f>+O63/8</f>
        <v>3.6443148688046649E-2</v>
      </c>
      <c r="BT63" s="7"/>
      <c r="BU63" s="127" t="s">
        <v>283</v>
      </c>
      <c r="BV63" s="173" t="s">
        <v>132</v>
      </c>
      <c r="BW63" s="182"/>
      <c r="BX63" s="172"/>
      <c r="BY63" s="171" t="s">
        <v>283</v>
      </c>
      <c r="BZ63" s="173" t="s">
        <v>132</v>
      </c>
      <c r="CA63" s="182"/>
      <c r="CB63" s="172"/>
      <c r="CC63" s="171" t="s">
        <v>283</v>
      </c>
      <c r="CD63" s="173" t="s">
        <v>132</v>
      </c>
      <c r="CE63" s="182"/>
      <c r="CF63" s="172"/>
      <c r="CG63" s="171" t="s">
        <v>283</v>
      </c>
      <c r="CH63" s="173" t="s">
        <v>132</v>
      </c>
      <c r="CI63" s="182"/>
      <c r="CJ63" s="172"/>
      <c r="CK63" s="171" t="s">
        <v>283</v>
      </c>
      <c r="CL63" s="179">
        <f t="shared" si="0"/>
        <v>0.29154518950437319</v>
      </c>
      <c r="CM63" s="179">
        <f t="shared" si="1"/>
        <v>0</v>
      </c>
    </row>
    <row r="64" spans="1:91" ht="57" customHeight="1" x14ac:dyDescent="0.25">
      <c r="A64" s="12" t="s">
        <v>135</v>
      </c>
      <c r="B64" s="14" t="s">
        <v>13</v>
      </c>
      <c r="C64" s="12" t="s">
        <v>1644</v>
      </c>
      <c r="D64" s="12" t="s">
        <v>9</v>
      </c>
      <c r="E64" s="12" t="s">
        <v>9</v>
      </c>
      <c r="F64" s="12" t="s">
        <v>9</v>
      </c>
      <c r="G64" s="26" t="s">
        <v>9</v>
      </c>
      <c r="H64" s="26" t="s">
        <v>9</v>
      </c>
      <c r="I64" s="14" t="s">
        <v>9</v>
      </c>
      <c r="J64" s="26" t="s">
        <v>9</v>
      </c>
      <c r="K64" s="26" t="s">
        <v>9</v>
      </c>
      <c r="L64" s="26" t="s">
        <v>9</v>
      </c>
      <c r="M64" s="26" t="s">
        <v>9</v>
      </c>
      <c r="N64" s="148" t="s">
        <v>341</v>
      </c>
      <c r="O64" s="255">
        <v>0.29154518950437319</v>
      </c>
      <c r="P64" s="12" t="s">
        <v>9</v>
      </c>
      <c r="Q64" s="12" t="s">
        <v>152</v>
      </c>
      <c r="R64" s="146" t="s">
        <v>597</v>
      </c>
      <c r="S64" s="170" t="s">
        <v>142</v>
      </c>
      <c r="T64" s="177" t="s">
        <v>853</v>
      </c>
      <c r="U64" s="15" t="s">
        <v>592</v>
      </c>
      <c r="V64" s="24"/>
      <c r="W64" s="24"/>
      <c r="X64" s="24"/>
      <c r="Y64" s="24"/>
      <c r="Z64" s="24"/>
      <c r="AA64" s="24"/>
      <c r="AB64" s="24"/>
      <c r="AC64" s="24"/>
      <c r="AD64" s="24"/>
      <c r="AE64" s="24"/>
      <c r="AF64" s="24"/>
      <c r="AG64" s="24"/>
      <c r="AH64" s="24"/>
      <c r="AI64" s="24"/>
      <c r="AJ64" s="24"/>
      <c r="AK64" s="24"/>
      <c r="AL64" s="24"/>
      <c r="AM64" s="24"/>
      <c r="AN64" s="160">
        <v>45901</v>
      </c>
      <c r="AO64" s="160">
        <v>45930</v>
      </c>
      <c r="AP64" s="12" t="s">
        <v>132</v>
      </c>
      <c r="AQ64" s="178">
        <f>+O64/9</f>
        <v>3.2393909944930355E-2</v>
      </c>
      <c r="AR64" s="178"/>
      <c r="AS64" s="127" t="s">
        <v>283</v>
      </c>
      <c r="AT64" s="12" t="s">
        <v>132</v>
      </c>
      <c r="AU64" s="178">
        <f>+O64/9</f>
        <v>3.2393909944930355E-2</v>
      </c>
      <c r="AV64" s="7"/>
      <c r="AW64" s="127" t="s">
        <v>283</v>
      </c>
      <c r="AX64" s="12" t="s">
        <v>132</v>
      </c>
      <c r="AY64" s="178">
        <f>+O64/9</f>
        <v>3.2393909944930355E-2</v>
      </c>
      <c r="AZ64" s="7"/>
      <c r="BA64" s="127" t="s">
        <v>283</v>
      </c>
      <c r="BB64" s="12" t="s">
        <v>132</v>
      </c>
      <c r="BC64" s="178">
        <f>+O64/9</f>
        <v>3.2393909944930355E-2</v>
      </c>
      <c r="BD64" s="7"/>
      <c r="BE64" s="127" t="s">
        <v>283</v>
      </c>
      <c r="BF64" s="12" t="s">
        <v>132</v>
      </c>
      <c r="BG64" s="178">
        <f>+O64/9</f>
        <v>3.2393909944930355E-2</v>
      </c>
      <c r="BH64" s="7"/>
      <c r="BI64" s="127" t="s">
        <v>283</v>
      </c>
      <c r="BJ64" s="12" t="s">
        <v>132</v>
      </c>
      <c r="BK64" s="178">
        <f>+O64/9</f>
        <v>3.2393909944930355E-2</v>
      </c>
      <c r="BL64" s="7"/>
      <c r="BM64" s="127" t="s">
        <v>283</v>
      </c>
      <c r="BN64" s="12" t="s">
        <v>132</v>
      </c>
      <c r="BO64" s="178">
        <f>+O64/9</f>
        <v>3.2393909944930355E-2</v>
      </c>
      <c r="BP64" s="7"/>
      <c r="BQ64" s="127" t="s">
        <v>283</v>
      </c>
      <c r="BR64" s="12" t="s">
        <v>132</v>
      </c>
      <c r="BS64" s="178">
        <f>+O64/9</f>
        <v>3.2393909944930355E-2</v>
      </c>
      <c r="BT64" s="7"/>
      <c r="BU64" s="127" t="s">
        <v>283</v>
      </c>
      <c r="BV64" s="12" t="s">
        <v>132</v>
      </c>
      <c r="BW64" s="178">
        <f>+O64/9</f>
        <v>3.2393909944930355E-2</v>
      </c>
      <c r="BX64" s="7"/>
      <c r="BY64" s="127" t="s">
        <v>283</v>
      </c>
      <c r="BZ64" s="173" t="s">
        <v>132</v>
      </c>
      <c r="CA64" s="182"/>
      <c r="CB64" s="172"/>
      <c r="CC64" s="171" t="s">
        <v>283</v>
      </c>
      <c r="CD64" s="173" t="s">
        <v>132</v>
      </c>
      <c r="CE64" s="182"/>
      <c r="CF64" s="172"/>
      <c r="CG64" s="171" t="s">
        <v>283</v>
      </c>
      <c r="CH64" s="173" t="s">
        <v>132</v>
      </c>
      <c r="CI64" s="182"/>
      <c r="CJ64" s="172"/>
      <c r="CK64" s="171" t="s">
        <v>283</v>
      </c>
      <c r="CL64" s="179">
        <f t="shared" si="0"/>
        <v>0.29154518950437319</v>
      </c>
      <c r="CM64" s="179">
        <f t="shared" si="1"/>
        <v>0</v>
      </c>
    </row>
    <row r="65" spans="1:91" ht="57" customHeight="1" x14ac:dyDescent="0.25">
      <c r="A65" s="12" t="s">
        <v>135</v>
      </c>
      <c r="B65" s="14" t="s">
        <v>13</v>
      </c>
      <c r="C65" s="12" t="s">
        <v>1644</v>
      </c>
      <c r="D65" s="12" t="s">
        <v>9</v>
      </c>
      <c r="E65" s="12" t="s">
        <v>9</v>
      </c>
      <c r="F65" s="12" t="s">
        <v>9</v>
      </c>
      <c r="G65" s="26" t="s">
        <v>9</v>
      </c>
      <c r="H65" s="26" t="s">
        <v>9</v>
      </c>
      <c r="I65" s="14" t="s">
        <v>9</v>
      </c>
      <c r="J65" s="26" t="s">
        <v>9</v>
      </c>
      <c r="K65" s="26" t="s">
        <v>9</v>
      </c>
      <c r="L65" s="26" t="s">
        <v>9</v>
      </c>
      <c r="M65" s="26" t="s">
        <v>9</v>
      </c>
      <c r="N65" s="148" t="s">
        <v>342</v>
      </c>
      <c r="O65" s="255">
        <v>0.29154518950437319</v>
      </c>
      <c r="P65" s="12" t="s">
        <v>9</v>
      </c>
      <c r="Q65" s="12" t="s">
        <v>152</v>
      </c>
      <c r="R65" s="146" t="s">
        <v>597</v>
      </c>
      <c r="S65" s="170" t="s">
        <v>142</v>
      </c>
      <c r="T65" s="177" t="s">
        <v>853</v>
      </c>
      <c r="U65" s="15" t="s">
        <v>592</v>
      </c>
      <c r="V65" s="24"/>
      <c r="W65" s="24"/>
      <c r="X65" s="24"/>
      <c r="Y65" s="24"/>
      <c r="Z65" s="24"/>
      <c r="AA65" s="24"/>
      <c r="AB65" s="24"/>
      <c r="AC65" s="24"/>
      <c r="AD65" s="24"/>
      <c r="AE65" s="24"/>
      <c r="AF65" s="24"/>
      <c r="AG65" s="24"/>
      <c r="AH65" s="24"/>
      <c r="AI65" s="24"/>
      <c r="AJ65" s="24"/>
      <c r="AK65" s="24"/>
      <c r="AL65" s="24"/>
      <c r="AM65" s="24"/>
      <c r="AN65" s="160">
        <v>45931</v>
      </c>
      <c r="AO65" s="160">
        <v>45960</v>
      </c>
      <c r="AP65" s="12" t="s">
        <v>132</v>
      </c>
      <c r="AQ65" s="178">
        <f>+O65/10</f>
        <v>2.915451895043732E-2</v>
      </c>
      <c r="AR65" s="178"/>
      <c r="AS65" s="127" t="s">
        <v>283</v>
      </c>
      <c r="AT65" s="12" t="s">
        <v>132</v>
      </c>
      <c r="AU65" s="178">
        <f>+O65/10</f>
        <v>2.915451895043732E-2</v>
      </c>
      <c r="AV65" s="7"/>
      <c r="AW65" s="127" t="s">
        <v>283</v>
      </c>
      <c r="AX65" s="12" t="s">
        <v>132</v>
      </c>
      <c r="AY65" s="178">
        <f>+O65/10</f>
        <v>2.915451895043732E-2</v>
      </c>
      <c r="AZ65" s="7"/>
      <c r="BA65" s="127" t="s">
        <v>283</v>
      </c>
      <c r="BB65" s="12" t="s">
        <v>132</v>
      </c>
      <c r="BC65" s="178">
        <f>+O65/10</f>
        <v>2.915451895043732E-2</v>
      </c>
      <c r="BD65" s="7"/>
      <c r="BE65" s="127" t="s">
        <v>283</v>
      </c>
      <c r="BF65" s="12" t="s">
        <v>132</v>
      </c>
      <c r="BG65" s="178">
        <f>+O65/10</f>
        <v>2.915451895043732E-2</v>
      </c>
      <c r="BH65" s="7"/>
      <c r="BI65" s="127" t="s">
        <v>283</v>
      </c>
      <c r="BJ65" s="12" t="s">
        <v>132</v>
      </c>
      <c r="BK65" s="178">
        <f>+O65/10</f>
        <v>2.915451895043732E-2</v>
      </c>
      <c r="BL65" s="7"/>
      <c r="BM65" s="127" t="s">
        <v>283</v>
      </c>
      <c r="BN65" s="12" t="s">
        <v>132</v>
      </c>
      <c r="BO65" s="178">
        <f>+O65/10</f>
        <v>2.915451895043732E-2</v>
      </c>
      <c r="BP65" s="7"/>
      <c r="BQ65" s="127" t="s">
        <v>283</v>
      </c>
      <c r="BR65" s="12" t="s">
        <v>132</v>
      </c>
      <c r="BS65" s="178">
        <f>+O65/10</f>
        <v>2.915451895043732E-2</v>
      </c>
      <c r="BT65" s="7"/>
      <c r="BU65" s="127" t="s">
        <v>283</v>
      </c>
      <c r="BV65" s="12" t="s">
        <v>132</v>
      </c>
      <c r="BW65" s="178">
        <f>+O65/10</f>
        <v>2.915451895043732E-2</v>
      </c>
      <c r="BX65" s="7"/>
      <c r="BY65" s="127" t="s">
        <v>283</v>
      </c>
      <c r="BZ65" s="12" t="s">
        <v>132</v>
      </c>
      <c r="CA65" s="178">
        <f>+O65/10</f>
        <v>2.915451895043732E-2</v>
      </c>
      <c r="CB65" s="7"/>
      <c r="CC65" s="127" t="s">
        <v>283</v>
      </c>
      <c r="CD65" s="173" t="s">
        <v>132</v>
      </c>
      <c r="CE65" s="182"/>
      <c r="CF65" s="172"/>
      <c r="CG65" s="171" t="s">
        <v>283</v>
      </c>
      <c r="CH65" s="173" t="s">
        <v>132</v>
      </c>
      <c r="CI65" s="182"/>
      <c r="CJ65" s="172"/>
      <c r="CK65" s="171" t="s">
        <v>283</v>
      </c>
      <c r="CL65" s="179">
        <f t="shared" si="0"/>
        <v>0.29154518950437319</v>
      </c>
      <c r="CM65" s="179">
        <f t="shared" si="1"/>
        <v>0</v>
      </c>
    </row>
    <row r="66" spans="1:91" ht="57" customHeight="1" x14ac:dyDescent="0.25">
      <c r="A66" s="12" t="s">
        <v>135</v>
      </c>
      <c r="B66" s="14" t="s">
        <v>13</v>
      </c>
      <c r="C66" s="12" t="s">
        <v>1644</v>
      </c>
      <c r="D66" s="12" t="s">
        <v>9</v>
      </c>
      <c r="E66" s="12" t="s">
        <v>9</v>
      </c>
      <c r="F66" s="12" t="s">
        <v>9</v>
      </c>
      <c r="G66" s="26" t="s">
        <v>9</v>
      </c>
      <c r="H66" s="26" t="s">
        <v>9</v>
      </c>
      <c r="I66" s="14" t="s">
        <v>9</v>
      </c>
      <c r="J66" s="26" t="s">
        <v>9</v>
      </c>
      <c r="K66" s="26" t="s">
        <v>9</v>
      </c>
      <c r="L66" s="26" t="s">
        <v>9</v>
      </c>
      <c r="M66" s="26" t="s">
        <v>9</v>
      </c>
      <c r="N66" s="148" t="s">
        <v>342</v>
      </c>
      <c r="O66" s="255">
        <v>0.29154518950437319</v>
      </c>
      <c r="P66" s="12" t="s">
        <v>9</v>
      </c>
      <c r="Q66" s="12" t="s">
        <v>152</v>
      </c>
      <c r="R66" s="146" t="s">
        <v>597</v>
      </c>
      <c r="S66" s="170" t="s">
        <v>142</v>
      </c>
      <c r="T66" s="177" t="s">
        <v>853</v>
      </c>
      <c r="U66" s="15" t="s">
        <v>592</v>
      </c>
      <c r="V66" s="24"/>
      <c r="W66" s="24"/>
      <c r="X66" s="24"/>
      <c r="Y66" s="24"/>
      <c r="Z66" s="24"/>
      <c r="AA66" s="24"/>
      <c r="AB66" s="24"/>
      <c r="AC66" s="24"/>
      <c r="AD66" s="24"/>
      <c r="AE66" s="24"/>
      <c r="AF66" s="24"/>
      <c r="AG66" s="24"/>
      <c r="AH66" s="24"/>
      <c r="AI66" s="24"/>
      <c r="AJ66" s="24"/>
      <c r="AK66" s="24"/>
      <c r="AL66" s="24"/>
      <c r="AM66" s="24"/>
      <c r="AN66" s="160">
        <v>45962</v>
      </c>
      <c r="AO66" s="160">
        <v>45991</v>
      </c>
      <c r="AP66" s="12" t="s">
        <v>132</v>
      </c>
      <c r="AQ66" s="178">
        <f>+O66/11</f>
        <v>2.6504108136761198E-2</v>
      </c>
      <c r="AR66" s="178"/>
      <c r="AS66" s="127" t="s">
        <v>283</v>
      </c>
      <c r="AT66" s="12" t="s">
        <v>132</v>
      </c>
      <c r="AU66" s="178">
        <f>+O65/11</f>
        <v>2.6504108136761198E-2</v>
      </c>
      <c r="AV66" s="7"/>
      <c r="AW66" s="127" t="s">
        <v>283</v>
      </c>
      <c r="AX66" s="12" t="s">
        <v>132</v>
      </c>
      <c r="AY66" s="178">
        <f>+O65/11</f>
        <v>2.6504108136761198E-2</v>
      </c>
      <c r="AZ66" s="7"/>
      <c r="BA66" s="127" t="s">
        <v>283</v>
      </c>
      <c r="BB66" s="12" t="s">
        <v>132</v>
      </c>
      <c r="BC66" s="178">
        <f>+O65/11</f>
        <v>2.6504108136761198E-2</v>
      </c>
      <c r="BD66" s="7"/>
      <c r="BE66" s="127" t="s">
        <v>283</v>
      </c>
      <c r="BF66" s="12" t="s">
        <v>132</v>
      </c>
      <c r="BG66" s="178">
        <f>+O65/11</f>
        <v>2.6504108136761198E-2</v>
      </c>
      <c r="BH66" s="7"/>
      <c r="BI66" s="127" t="s">
        <v>283</v>
      </c>
      <c r="BJ66" s="12" t="s">
        <v>132</v>
      </c>
      <c r="BK66" s="178">
        <f>+O65/11</f>
        <v>2.6504108136761198E-2</v>
      </c>
      <c r="BL66" s="7"/>
      <c r="BM66" s="127" t="s">
        <v>283</v>
      </c>
      <c r="BN66" s="12" t="s">
        <v>132</v>
      </c>
      <c r="BO66" s="178">
        <f>+O65/11</f>
        <v>2.6504108136761198E-2</v>
      </c>
      <c r="BP66" s="7"/>
      <c r="BQ66" s="127" t="s">
        <v>283</v>
      </c>
      <c r="BR66" s="12" t="s">
        <v>132</v>
      </c>
      <c r="BS66" s="178">
        <f>+O65/11</f>
        <v>2.6504108136761198E-2</v>
      </c>
      <c r="BT66" s="7"/>
      <c r="BU66" s="127" t="s">
        <v>283</v>
      </c>
      <c r="BV66" s="12" t="s">
        <v>132</v>
      </c>
      <c r="BW66" s="178">
        <f>+O65/11</f>
        <v>2.6504108136761198E-2</v>
      </c>
      <c r="BX66" s="7"/>
      <c r="BY66" s="127" t="s">
        <v>283</v>
      </c>
      <c r="BZ66" s="12" t="s">
        <v>132</v>
      </c>
      <c r="CA66" s="178">
        <f>+O65/11</f>
        <v>2.6504108136761198E-2</v>
      </c>
      <c r="CB66" s="7"/>
      <c r="CC66" s="127" t="s">
        <v>283</v>
      </c>
      <c r="CD66" s="12" t="s">
        <v>132</v>
      </c>
      <c r="CE66" s="178">
        <f>+O65/11</f>
        <v>2.6504108136761198E-2</v>
      </c>
      <c r="CF66" s="7"/>
      <c r="CG66" s="127" t="s">
        <v>283</v>
      </c>
      <c r="CH66" s="173" t="s">
        <v>132</v>
      </c>
      <c r="CI66" s="182"/>
      <c r="CJ66" s="172"/>
      <c r="CK66" s="171" t="s">
        <v>283</v>
      </c>
      <c r="CL66" s="179">
        <f t="shared" si="0"/>
        <v>0.29154518950437308</v>
      </c>
      <c r="CM66" s="179">
        <f t="shared" si="1"/>
        <v>0</v>
      </c>
    </row>
    <row r="67" spans="1:91" ht="57" customHeight="1" x14ac:dyDescent="0.25">
      <c r="A67" s="12" t="s">
        <v>135</v>
      </c>
      <c r="B67" s="14" t="s">
        <v>13</v>
      </c>
      <c r="C67" s="12" t="s">
        <v>1644</v>
      </c>
      <c r="D67" s="12" t="s">
        <v>9</v>
      </c>
      <c r="E67" s="12" t="s">
        <v>9</v>
      </c>
      <c r="F67" s="12" t="s">
        <v>9</v>
      </c>
      <c r="G67" s="26" t="s">
        <v>9</v>
      </c>
      <c r="H67" s="26" t="s">
        <v>9</v>
      </c>
      <c r="I67" s="14" t="s">
        <v>9</v>
      </c>
      <c r="J67" s="26" t="s">
        <v>9</v>
      </c>
      <c r="K67" s="26" t="s">
        <v>9</v>
      </c>
      <c r="L67" s="26" t="s">
        <v>9</v>
      </c>
      <c r="M67" s="26" t="s">
        <v>9</v>
      </c>
      <c r="N67" s="148" t="s">
        <v>343</v>
      </c>
      <c r="O67" s="255">
        <v>0.29154518950437319</v>
      </c>
      <c r="P67" s="12" t="s">
        <v>9</v>
      </c>
      <c r="Q67" s="12" t="s">
        <v>152</v>
      </c>
      <c r="R67" s="146" t="s">
        <v>602</v>
      </c>
      <c r="S67" s="170" t="s">
        <v>142</v>
      </c>
      <c r="T67" s="177" t="s">
        <v>853</v>
      </c>
      <c r="U67" s="15" t="s">
        <v>592</v>
      </c>
      <c r="V67" s="24"/>
      <c r="W67" s="24"/>
      <c r="X67" s="24"/>
      <c r="Y67" s="24"/>
      <c r="Z67" s="24"/>
      <c r="AA67" s="24"/>
      <c r="AB67" s="24"/>
      <c r="AC67" s="24"/>
      <c r="AD67" s="24"/>
      <c r="AE67" s="24"/>
      <c r="AF67" s="24"/>
      <c r="AG67" s="24"/>
      <c r="AH67" s="24"/>
      <c r="AI67" s="24"/>
      <c r="AJ67" s="24"/>
      <c r="AK67" s="24"/>
      <c r="AL67" s="24"/>
      <c r="AM67" s="24"/>
      <c r="AN67" s="160">
        <v>45809</v>
      </c>
      <c r="AO67" s="160">
        <v>45838</v>
      </c>
      <c r="AP67" s="12" t="s">
        <v>132</v>
      </c>
      <c r="AQ67" s="178">
        <f>+O67/6</f>
        <v>4.8590864917395532E-2</v>
      </c>
      <c r="AR67" s="178"/>
      <c r="AS67" s="127" t="s">
        <v>283</v>
      </c>
      <c r="AT67" s="12" t="s">
        <v>132</v>
      </c>
      <c r="AU67" s="178">
        <f>+O67/6</f>
        <v>4.8590864917395532E-2</v>
      </c>
      <c r="AV67" s="7"/>
      <c r="AW67" s="127" t="s">
        <v>283</v>
      </c>
      <c r="AX67" s="12" t="s">
        <v>132</v>
      </c>
      <c r="AY67" s="178">
        <f>+O67/6</f>
        <v>4.8590864917395532E-2</v>
      </c>
      <c r="AZ67" s="7"/>
      <c r="BA67" s="127" t="s">
        <v>283</v>
      </c>
      <c r="BB67" s="12" t="s">
        <v>132</v>
      </c>
      <c r="BC67" s="178">
        <f>+O67/6</f>
        <v>4.8590864917395532E-2</v>
      </c>
      <c r="BD67" s="7"/>
      <c r="BE67" s="127" t="s">
        <v>283</v>
      </c>
      <c r="BF67" s="12" t="s">
        <v>132</v>
      </c>
      <c r="BG67" s="178">
        <f>+O67/6</f>
        <v>4.8590864917395532E-2</v>
      </c>
      <c r="BH67" s="7"/>
      <c r="BI67" s="127" t="s">
        <v>283</v>
      </c>
      <c r="BJ67" s="12" t="s">
        <v>132</v>
      </c>
      <c r="BK67" s="178">
        <f>+O67/6</f>
        <v>4.8590864917395532E-2</v>
      </c>
      <c r="BL67" s="7"/>
      <c r="BM67" s="127" t="s">
        <v>283</v>
      </c>
      <c r="BN67" s="173" t="s">
        <v>132</v>
      </c>
      <c r="BO67" s="182"/>
      <c r="BP67" s="172"/>
      <c r="BQ67" s="171" t="s">
        <v>283</v>
      </c>
      <c r="BR67" s="173" t="s">
        <v>132</v>
      </c>
      <c r="BS67" s="182"/>
      <c r="BT67" s="172"/>
      <c r="BU67" s="171" t="s">
        <v>283</v>
      </c>
      <c r="BV67" s="173" t="s">
        <v>132</v>
      </c>
      <c r="BW67" s="182"/>
      <c r="BX67" s="172"/>
      <c r="BY67" s="171" t="s">
        <v>283</v>
      </c>
      <c r="BZ67" s="173" t="s">
        <v>132</v>
      </c>
      <c r="CA67" s="182"/>
      <c r="CB67" s="172"/>
      <c r="CC67" s="171" t="s">
        <v>283</v>
      </c>
      <c r="CD67" s="173" t="s">
        <v>132</v>
      </c>
      <c r="CE67" s="182"/>
      <c r="CF67" s="172"/>
      <c r="CG67" s="171" t="s">
        <v>283</v>
      </c>
      <c r="CH67" s="173" t="s">
        <v>132</v>
      </c>
      <c r="CI67" s="182"/>
      <c r="CJ67" s="172"/>
      <c r="CK67" s="171" t="s">
        <v>283</v>
      </c>
      <c r="CL67" s="179">
        <f t="shared" si="0"/>
        <v>0.29154518950437319</v>
      </c>
      <c r="CM67" s="179">
        <f t="shared" si="1"/>
        <v>0</v>
      </c>
    </row>
    <row r="68" spans="1:91" ht="57" customHeight="1" x14ac:dyDescent="0.25">
      <c r="A68" s="12" t="s">
        <v>135</v>
      </c>
      <c r="B68" s="14" t="s">
        <v>13</v>
      </c>
      <c r="C68" s="12" t="s">
        <v>1644</v>
      </c>
      <c r="D68" s="12" t="s">
        <v>9</v>
      </c>
      <c r="E68" s="12" t="s">
        <v>9</v>
      </c>
      <c r="F68" s="12" t="s">
        <v>9</v>
      </c>
      <c r="G68" s="26" t="s">
        <v>9</v>
      </c>
      <c r="H68" s="26" t="s">
        <v>9</v>
      </c>
      <c r="I68" s="14" t="s">
        <v>9</v>
      </c>
      <c r="J68" s="26" t="s">
        <v>9</v>
      </c>
      <c r="K68" s="26" t="s">
        <v>9</v>
      </c>
      <c r="L68" s="26" t="s">
        <v>9</v>
      </c>
      <c r="M68" s="26" t="s">
        <v>9</v>
      </c>
      <c r="N68" s="148" t="s">
        <v>344</v>
      </c>
      <c r="O68" s="255">
        <v>0.29154518950437319</v>
      </c>
      <c r="P68" s="12" t="s">
        <v>9</v>
      </c>
      <c r="Q68" s="12" t="s">
        <v>152</v>
      </c>
      <c r="R68" s="146" t="s">
        <v>602</v>
      </c>
      <c r="S68" s="170" t="s">
        <v>142</v>
      </c>
      <c r="T68" s="177" t="s">
        <v>853</v>
      </c>
      <c r="U68" s="15" t="s">
        <v>592</v>
      </c>
      <c r="V68" s="24"/>
      <c r="W68" s="24"/>
      <c r="X68" s="24"/>
      <c r="Y68" s="24"/>
      <c r="Z68" s="24"/>
      <c r="AA68" s="24"/>
      <c r="AB68" s="24"/>
      <c r="AC68" s="24"/>
      <c r="AD68" s="24"/>
      <c r="AE68" s="24"/>
      <c r="AF68" s="24"/>
      <c r="AG68" s="24"/>
      <c r="AH68" s="24"/>
      <c r="AI68" s="24"/>
      <c r="AJ68" s="24"/>
      <c r="AK68" s="24"/>
      <c r="AL68" s="24"/>
      <c r="AM68" s="24"/>
      <c r="AN68" s="160">
        <v>45962</v>
      </c>
      <c r="AO68" s="160">
        <v>45991</v>
      </c>
      <c r="AP68" s="12" t="s">
        <v>132</v>
      </c>
      <c r="AQ68" s="178">
        <f>+O68/11</f>
        <v>2.6504108136761198E-2</v>
      </c>
      <c r="AR68" s="178"/>
      <c r="AS68" s="127" t="s">
        <v>283</v>
      </c>
      <c r="AT68" s="12" t="s">
        <v>132</v>
      </c>
      <c r="AU68" s="178">
        <f>+O67/11</f>
        <v>2.6504108136761198E-2</v>
      </c>
      <c r="AV68" s="7"/>
      <c r="AW68" s="127" t="s">
        <v>283</v>
      </c>
      <c r="AX68" s="12" t="s">
        <v>132</v>
      </c>
      <c r="AY68" s="178">
        <f>+O67/11</f>
        <v>2.6504108136761198E-2</v>
      </c>
      <c r="AZ68" s="7"/>
      <c r="BA68" s="127" t="s">
        <v>283</v>
      </c>
      <c r="BB68" s="12" t="s">
        <v>132</v>
      </c>
      <c r="BC68" s="178">
        <f>+O67/11</f>
        <v>2.6504108136761198E-2</v>
      </c>
      <c r="BD68" s="7"/>
      <c r="BE68" s="127" t="s">
        <v>283</v>
      </c>
      <c r="BF68" s="12" t="s">
        <v>132</v>
      </c>
      <c r="BG68" s="178">
        <f>+O67/11</f>
        <v>2.6504108136761198E-2</v>
      </c>
      <c r="BH68" s="7"/>
      <c r="BI68" s="127" t="s">
        <v>283</v>
      </c>
      <c r="BJ68" s="12" t="s">
        <v>132</v>
      </c>
      <c r="BK68" s="178">
        <f>+O67/11</f>
        <v>2.6504108136761198E-2</v>
      </c>
      <c r="BL68" s="7"/>
      <c r="BM68" s="127" t="s">
        <v>283</v>
      </c>
      <c r="BN68" s="12" t="s">
        <v>132</v>
      </c>
      <c r="BO68" s="178">
        <f>+O67/11</f>
        <v>2.6504108136761198E-2</v>
      </c>
      <c r="BP68" s="7"/>
      <c r="BQ68" s="127" t="s">
        <v>283</v>
      </c>
      <c r="BR68" s="12" t="s">
        <v>132</v>
      </c>
      <c r="BS68" s="178">
        <f>+O67/11</f>
        <v>2.6504108136761198E-2</v>
      </c>
      <c r="BT68" s="7"/>
      <c r="BU68" s="127" t="s">
        <v>283</v>
      </c>
      <c r="BV68" s="12" t="s">
        <v>132</v>
      </c>
      <c r="BW68" s="178">
        <f>+O67/11</f>
        <v>2.6504108136761198E-2</v>
      </c>
      <c r="BX68" s="7"/>
      <c r="BY68" s="127" t="s">
        <v>283</v>
      </c>
      <c r="BZ68" s="12" t="s">
        <v>132</v>
      </c>
      <c r="CA68" s="178">
        <f>+O67/11</f>
        <v>2.6504108136761198E-2</v>
      </c>
      <c r="CB68" s="7"/>
      <c r="CC68" s="127" t="s">
        <v>283</v>
      </c>
      <c r="CD68" s="12" t="s">
        <v>132</v>
      </c>
      <c r="CE68" s="178">
        <f>+O67/11</f>
        <v>2.6504108136761198E-2</v>
      </c>
      <c r="CF68" s="7"/>
      <c r="CG68" s="127" t="s">
        <v>283</v>
      </c>
      <c r="CH68" s="173" t="s">
        <v>132</v>
      </c>
      <c r="CI68" s="182"/>
      <c r="CJ68" s="172"/>
      <c r="CK68" s="171" t="s">
        <v>283</v>
      </c>
      <c r="CL68" s="179">
        <f t="shared" si="0"/>
        <v>0.29154518950437308</v>
      </c>
      <c r="CM68" s="179">
        <f t="shared" si="1"/>
        <v>0</v>
      </c>
    </row>
    <row r="69" spans="1:91" ht="57" customHeight="1" x14ac:dyDescent="0.25">
      <c r="A69" s="12" t="s">
        <v>135</v>
      </c>
      <c r="B69" s="14" t="s">
        <v>13</v>
      </c>
      <c r="C69" s="12" t="s">
        <v>1644</v>
      </c>
      <c r="D69" s="12" t="s">
        <v>9</v>
      </c>
      <c r="E69" s="12" t="s">
        <v>9</v>
      </c>
      <c r="F69" s="12" t="s">
        <v>9</v>
      </c>
      <c r="G69" s="26" t="s">
        <v>9</v>
      </c>
      <c r="H69" s="26" t="s">
        <v>9</v>
      </c>
      <c r="I69" s="14" t="s">
        <v>9</v>
      </c>
      <c r="J69" s="26" t="s">
        <v>9</v>
      </c>
      <c r="K69" s="26" t="s">
        <v>9</v>
      </c>
      <c r="L69" s="26" t="s">
        <v>9</v>
      </c>
      <c r="M69" s="26" t="s">
        <v>9</v>
      </c>
      <c r="N69" s="148" t="s">
        <v>345</v>
      </c>
      <c r="O69" s="255">
        <v>0.29154518950437319</v>
      </c>
      <c r="P69" s="12" t="s">
        <v>9</v>
      </c>
      <c r="Q69" s="12" t="s">
        <v>152</v>
      </c>
      <c r="R69" s="146" t="s">
        <v>598</v>
      </c>
      <c r="S69" s="170" t="s">
        <v>142</v>
      </c>
      <c r="T69" s="177" t="s">
        <v>853</v>
      </c>
      <c r="U69" s="15" t="s">
        <v>592</v>
      </c>
      <c r="V69" s="24"/>
      <c r="W69" s="24"/>
      <c r="X69" s="24"/>
      <c r="Y69" s="24"/>
      <c r="Z69" s="24"/>
      <c r="AA69" s="24"/>
      <c r="AB69" s="24"/>
      <c r="AC69" s="24"/>
      <c r="AD69" s="24"/>
      <c r="AE69" s="24"/>
      <c r="AF69" s="24"/>
      <c r="AG69" s="24"/>
      <c r="AH69" s="24"/>
      <c r="AI69" s="24"/>
      <c r="AJ69" s="24"/>
      <c r="AK69" s="24"/>
      <c r="AL69" s="24"/>
      <c r="AM69" s="24"/>
      <c r="AN69" s="160">
        <v>45809</v>
      </c>
      <c r="AO69" s="160">
        <v>45838</v>
      </c>
      <c r="AP69" s="12" t="s">
        <v>132</v>
      </c>
      <c r="AQ69" s="178">
        <f>+O69/6</f>
        <v>4.8590864917395532E-2</v>
      </c>
      <c r="AR69" s="178"/>
      <c r="AS69" s="127" t="s">
        <v>283</v>
      </c>
      <c r="AT69" s="12" t="s">
        <v>132</v>
      </c>
      <c r="AU69" s="178">
        <f>+O69/6</f>
        <v>4.8590864917395532E-2</v>
      </c>
      <c r="AV69" s="7"/>
      <c r="AW69" s="127" t="s">
        <v>283</v>
      </c>
      <c r="AX69" s="12" t="s">
        <v>132</v>
      </c>
      <c r="AY69" s="178">
        <f>+O69/6</f>
        <v>4.8590864917395532E-2</v>
      </c>
      <c r="AZ69" s="7"/>
      <c r="BA69" s="127" t="s">
        <v>283</v>
      </c>
      <c r="BB69" s="12" t="s">
        <v>132</v>
      </c>
      <c r="BC69" s="178">
        <f>+O69/6</f>
        <v>4.8590864917395532E-2</v>
      </c>
      <c r="BD69" s="7"/>
      <c r="BE69" s="127" t="s">
        <v>283</v>
      </c>
      <c r="BF69" s="12" t="s">
        <v>132</v>
      </c>
      <c r="BG69" s="178">
        <f>+O69/6</f>
        <v>4.8590864917395532E-2</v>
      </c>
      <c r="BH69" s="7"/>
      <c r="BI69" s="127" t="s">
        <v>283</v>
      </c>
      <c r="BJ69" s="12" t="s">
        <v>132</v>
      </c>
      <c r="BK69" s="178">
        <f>+O69/6</f>
        <v>4.8590864917395532E-2</v>
      </c>
      <c r="BL69" s="7"/>
      <c r="BM69" s="127" t="s">
        <v>283</v>
      </c>
      <c r="BN69" s="173" t="s">
        <v>132</v>
      </c>
      <c r="BO69" s="182"/>
      <c r="BP69" s="172"/>
      <c r="BQ69" s="171" t="s">
        <v>283</v>
      </c>
      <c r="BR69" s="173" t="s">
        <v>132</v>
      </c>
      <c r="BS69" s="182"/>
      <c r="BT69" s="172"/>
      <c r="BU69" s="171" t="s">
        <v>283</v>
      </c>
      <c r="BV69" s="173" t="s">
        <v>132</v>
      </c>
      <c r="BW69" s="182"/>
      <c r="BX69" s="172"/>
      <c r="BY69" s="171" t="s">
        <v>283</v>
      </c>
      <c r="BZ69" s="173" t="s">
        <v>132</v>
      </c>
      <c r="CA69" s="182"/>
      <c r="CB69" s="172"/>
      <c r="CC69" s="171" t="s">
        <v>283</v>
      </c>
      <c r="CD69" s="173" t="s">
        <v>132</v>
      </c>
      <c r="CE69" s="182"/>
      <c r="CF69" s="172"/>
      <c r="CG69" s="171" t="s">
        <v>283</v>
      </c>
      <c r="CH69" s="173" t="s">
        <v>132</v>
      </c>
      <c r="CI69" s="182"/>
      <c r="CJ69" s="172"/>
      <c r="CK69" s="171" t="s">
        <v>283</v>
      </c>
      <c r="CL69" s="179">
        <f t="shared" si="0"/>
        <v>0.29154518950437319</v>
      </c>
      <c r="CM69" s="179">
        <f t="shared" si="1"/>
        <v>0</v>
      </c>
    </row>
    <row r="70" spans="1:91" ht="57" customHeight="1" x14ac:dyDescent="0.25">
      <c r="A70" s="12" t="s">
        <v>135</v>
      </c>
      <c r="B70" s="14" t="s">
        <v>13</v>
      </c>
      <c r="C70" s="12" t="s">
        <v>1644</v>
      </c>
      <c r="D70" s="12" t="s">
        <v>9</v>
      </c>
      <c r="E70" s="12" t="s">
        <v>9</v>
      </c>
      <c r="F70" s="12" t="s">
        <v>9</v>
      </c>
      <c r="G70" s="26" t="s">
        <v>9</v>
      </c>
      <c r="H70" s="26" t="s">
        <v>9</v>
      </c>
      <c r="I70" s="14" t="s">
        <v>9</v>
      </c>
      <c r="J70" s="26" t="s">
        <v>9</v>
      </c>
      <c r="K70" s="26" t="s">
        <v>9</v>
      </c>
      <c r="L70" s="26" t="s">
        <v>9</v>
      </c>
      <c r="M70" s="26" t="s">
        <v>9</v>
      </c>
      <c r="N70" s="148" t="s">
        <v>346</v>
      </c>
      <c r="O70" s="255">
        <v>0.29154518950437319</v>
      </c>
      <c r="P70" s="12" t="s">
        <v>9</v>
      </c>
      <c r="Q70" s="12" t="s">
        <v>152</v>
      </c>
      <c r="R70" s="146" t="s">
        <v>598</v>
      </c>
      <c r="S70" s="170" t="s">
        <v>142</v>
      </c>
      <c r="T70" s="177" t="s">
        <v>853</v>
      </c>
      <c r="U70" s="15" t="s">
        <v>592</v>
      </c>
      <c r="V70" s="24"/>
      <c r="W70" s="24"/>
      <c r="X70" s="24"/>
      <c r="Y70" s="24"/>
      <c r="Z70" s="24"/>
      <c r="AA70" s="24"/>
      <c r="AB70" s="24"/>
      <c r="AC70" s="24"/>
      <c r="AD70" s="24"/>
      <c r="AE70" s="24"/>
      <c r="AF70" s="24"/>
      <c r="AG70" s="24"/>
      <c r="AH70" s="24"/>
      <c r="AI70" s="24"/>
      <c r="AJ70" s="24"/>
      <c r="AK70" s="24"/>
      <c r="AL70" s="24"/>
      <c r="AM70" s="24"/>
      <c r="AN70" s="160">
        <v>45931</v>
      </c>
      <c r="AO70" s="160">
        <v>45960</v>
      </c>
      <c r="AP70" s="12" t="s">
        <v>132</v>
      </c>
      <c r="AQ70" s="178">
        <f t="shared" ref="AQ70:AQ71" si="41">+O70/10</f>
        <v>2.915451895043732E-2</v>
      </c>
      <c r="AR70" s="178"/>
      <c r="AS70" s="127" t="s">
        <v>283</v>
      </c>
      <c r="AT70" s="12" t="s">
        <v>132</v>
      </c>
      <c r="AU70" s="178">
        <f t="shared" ref="AU70:AU71" si="42">+O70/10</f>
        <v>2.915451895043732E-2</v>
      </c>
      <c r="AV70" s="7"/>
      <c r="AW70" s="127" t="s">
        <v>283</v>
      </c>
      <c r="AX70" s="12" t="s">
        <v>132</v>
      </c>
      <c r="AY70" s="178">
        <f t="shared" ref="AY70:AY71" si="43">+O70/10</f>
        <v>2.915451895043732E-2</v>
      </c>
      <c r="AZ70" s="7"/>
      <c r="BA70" s="127" t="s">
        <v>283</v>
      </c>
      <c r="BB70" s="12" t="s">
        <v>132</v>
      </c>
      <c r="BC70" s="178">
        <f t="shared" ref="BC70:BC71" si="44">+O70/10</f>
        <v>2.915451895043732E-2</v>
      </c>
      <c r="BD70" s="7"/>
      <c r="BE70" s="127" t="s">
        <v>283</v>
      </c>
      <c r="BF70" s="12" t="s">
        <v>132</v>
      </c>
      <c r="BG70" s="178">
        <f t="shared" ref="BG70:BG71" si="45">+O70/10</f>
        <v>2.915451895043732E-2</v>
      </c>
      <c r="BH70" s="7"/>
      <c r="BI70" s="127" t="s">
        <v>283</v>
      </c>
      <c r="BJ70" s="12" t="s">
        <v>132</v>
      </c>
      <c r="BK70" s="178">
        <f t="shared" ref="BK70:BK71" si="46">+O70/10</f>
        <v>2.915451895043732E-2</v>
      </c>
      <c r="BL70" s="7"/>
      <c r="BM70" s="127" t="s">
        <v>283</v>
      </c>
      <c r="BN70" s="12" t="s">
        <v>132</v>
      </c>
      <c r="BO70" s="178">
        <f t="shared" ref="BO70:BO71" si="47">+O70/10</f>
        <v>2.915451895043732E-2</v>
      </c>
      <c r="BP70" s="7"/>
      <c r="BQ70" s="127" t="s">
        <v>283</v>
      </c>
      <c r="BR70" s="12" t="s">
        <v>132</v>
      </c>
      <c r="BS70" s="178">
        <f t="shared" ref="BS70:BS71" si="48">+O70/10</f>
        <v>2.915451895043732E-2</v>
      </c>
      <c r="BT70" s="7"/>
      <c r="BU70" s="127" t="s">
        <v>283</v>
      </c>
      <c r="BV70" s="12" t="s">
        <v>132</v>
      </c>
      <c r="BW70" s="178">
        <f t="shared" ref="BW70:BW71" si="49">+O70/10</f>
        <v>2.915451895043732E-2</v>
      </c>
      <c r="BX70" s="7"/>
      <c r="BY70" s="127" t="s">
        <v>283</v>
      </c>
      <c r="BZ70" s="12" t="s">
        <v>132</v>
      </c>
      <c r="CA70" s="178">
        <f t="shared" ref="CA70:CA71" si="50">+O70/10</f>
        <v>2.915451895043732E-2</v>
      </c>
      <c r="CB70" s="7"/>
      <c r="CC70" s="127" t="s">
        <v>283</v>
      </c>
      <c r="CD70" s="173" t="s">
        <v>132</v>
      </c>
      <c r="CE70" s="182"/>
      <c r="CF70" s="172"/>
      <c r="CG70" s="171" t="s">
        <v>283</v>
      </c>
      <c r="CH70" s="173" t="s">
        <v>132</v>
      </c>
      <c r="CI70" s="182"/>
      <c r="CJ70" s="172"/>
      <c r="CK70" s="171" t="s">
        <v>283</v>
      </c>
      <c r="CL70" s="179">
        <f t="shared" si="0"/>
        <v>0.29154518950437319</v>
      </c>
      <c r="CM70" s="179">
        <f t="shared" si="1"/>
        <v>0</v>
      </c>
    </row>
    <row r="71" spans="1:91" ht="57" customHeight="1" x14ac:dyDescent="0.25">
      <c r="A71" s="12" t="s">
        <v>135</v>
      </c>
      <c r="B71" s="14" t="s">
        <v>13</v>
      </c>
      <c r="C71" s="12" t="s">
        <v>1644</v>
      </c>
      <c r="D71" s="12" t="s">
        <v>9</v>
      </c>
      <c r="E71" s="12" t="s">
        <v>9</v>
      </c>
      <c r="F71" s="12" t="s">
        <v>9</v>
      </c>
      <c r="G71" s="26" t="s">
        <v>9</v>
      </c>
      <c r="H71" s="26" t="s">
        <v>9</v>
      </c>
      <c r="I71" s="14" t="s">
        <v>9</v>
      </c>
      <c r="J71" s="26" t="s">
        <v>9</v>
      </c>
      <c r="K71" s="26" t="s">
        <v>9</v>
      </c>
      <c r="L71" s="26" t="s">
        <v>9</v>
      </c>
      <c r="M71" s="26" t="s">
        <v>9</v>
      </c>
      <c r="N71" s="148" t="s">
        <v>347</v>
      </c>
      <c r="O71" s="255">
        <v>0.29154518950437319</v>
      </c>
      <c r="P71" s="12" t="s">
        <v>9</v>
      </c>
      <c r="Q71" s="12" t="s">
        <v>152</v>
      </c>
      <c r="R71" s="146" t="s">
        <v>597</v>
      </c>
      <c r="S71" s="170" t="s">
        <v>142</v>
      </c>
      <c r="T71" s="177" t="s">
        <v>853</v>
      </c>
      <c r="U71" s="15" t="s">
        <v>592</v>
      </c>
      <c r="V71" s="24"/>
      <c r="W71" s="24"/>
      <c r="X71" s="24"/>
      <c r="Y71" s="24"/>
      <c r="Z71" s="24"/>
      <c r="AA71" s="24"/>
      <c r="AB71" s="24"/>
      <c r="AC71" s="24"/>
      <c r="AD71" s="24"/>
      <c r="AE71" s="24"/>
      <c r="AF71" s="24"/>
      <c r="AG71" s="24"/>
      <c r="AH71" s="24"/>
      <c r="AI71" s="24"/>
      <c r="AJ71" s="24"/>
      <c r="AK71" s="24"/>
      <c r="AL71" s="24"/>
      <c r="AM71" s="24"/>
      <c r="AN71" s="160">
        <v>45931</v>
      </c>
      <c r="AO71" s="160">
        <v>45931</v>
      </c>
      <c r="AP71" s="12" t="s">
        <v>132</v>
      </c>
      <c r="AQ71" s="178">
        <f t="shared" si="41"/>
        <v>2.915451895043732E-2</v>
      </c>
      <c r="AR71" s="178"/>
      <c r="AS71" s="127" t="s">
        <v>283</v>
      </c>
      <c r="AT71" s="12" t="s">
        <v>132</v>
      </c>
      <c r="AU71" s="178">
        <f t="shared" si="42"/>
        <v>2.915451895043732E-2</v>
      </c>
      <c r="AV71" s="7"/>
      <c r="AW71" s="127" t="s">
        <v>283</v>
      </c>
      <c r="AX71" s="12" t="s">
        <v>132</v>
      </c>
      <c r="AY71" s="178">
        <f t="shared" si="43"/>
        <v>2.915451895043732E-2</v>
      </c>
      <c r="AZ71" s="7"/>
      <c r="BA71" s="127" t="s">
        <v>283</v>
      </c>
      <c r="BB71" s="12" t="s">
        <v>132</v>
      </c>
      <c r="BC71" s="178">
        <f t="shared" si="44"/>
        <v>2.915451895043732E-2</v>
      </c>
      <c r="BD71" s="7"/>
      <c r="BE71" s="127" t="s">
        <v>283</v>
      </c>
      <c r="BF71" s="12" t="s">
        <v>132</v>
      </c>
      <c r="BG71" s="178">
        <f t="shared" si="45"/>
        <v>2.915451895043732E-2</v>
      </c>
      <c r="BH71" s="7"/>
      <c r="BI71" s="127" t="s">
        <v>283</v>
      </c>
      <c r="BJ71" s="12" t="s">
        <v>132</v>
      </c>
      <c r="BK71" s="178">
        <f t="shared" si="46"/>
        <v>2.915451895043732E-2</v>
      </c>
      <c r="BL71" s="7"/>
      <c r="BM71" s="127" t="s">
        <v>283</v>
      </c>
      <c r="BN71" s="12" t="s">
        <v>132</v>
      </c>
      <c r="BO71" s="178">
        <f t="shared" si="47"/>
        <v>2.915451895043732E-2</v>
      </c>
      <c r="BP71" s="7"/>
      <c r="BQ71" s="127" t="s">
        <v>283</v>
      </c>
      <c r="BR71" s="12" t="s">
        <v>132</v>
      </c>
      <c r="BS71" s="178">
        <f t="shared" si="48"/>
        <v>2.915451895043732E-2</v>
      </c>
      <c r="BT71" s="7"/>
      <c r="BU71" s="127" t="s">
        <v>283</v>
      </c>
      <c r="BV71" s="12" t="s">
        <v>132</v>
      </c>
      <c r="BW71" s="178">
        <f t="shared" si="49"/>
        <v>2.915451895043732E-2</v>
      </c>
      <c r="BX71" s="7"/>
      <c r="BY71" s="127" t="s">
        <v>283</v>
      </c>
      <c r="BZ71" s="12" t="s">
        <v>132</v>
      </c>
      <c r="CA71" s="178">
        <f t="shared" si="50"/>
        <v>2.915451895043732E-2</v>
      </c>
      <c r="CB71" s="7"/>
      <c r="CC71" s="127" t="s">
        <v>283</v>
      </c>
      <c r="CD71" s="173" t="s">
        <v>132</v>
      </c>
      <c r="CE71" s="182"/>
      <c r="CF71" s="172"/>
      <c r="CG71" s="171" t="s">
        <v>283</v>
      </c>
      <c r="CH71" s="173" t="s">
        <v>132</v>
      </c>
      <c r="CI71" s="182"/>
      <c r="CJ71" s="172"/>
      <c r="CK71" s="171" t="s">
        <v>283</v>
      </c>
      <c r="CL71" s="179">
        <f t="shared" si="0"/>
        <v>0.29154518950437319</v>
      </c>
      <c r="CM71" s="179">
        <f t="shared" si="1"/>
        <v>0</v>
      </c>
    </row>
    <row r="72" spans="1:91" ht="57" customHeight="1" x14ac:dyDescent="0.25">
      <c r="A72" s="12" t="s">
        <v>135</v>
      </c>
      <c r="B72" s="14" t="s">
        <v>13</v>
      </c>
      <c r="C72" s="12" t="s">
        <v>1644</v>
      </c>
      <c r="D72" s="12" t="s">
        <v>9</v>
      </c>
      <c r="E72" s="12" t="s">
        <v>9</v>
      </c>
      <c r="F72" s="12" t="s">
        <v>9</v>
      </c>
      <c r="G72" s="26" t="s">
        <v>9</v>
      </c>
      <c r="H72" s="26" t="s">
        <v>9</v>
      </c>
      <c r="I72" s="14" t="s">
        <v>9</v>
      </c>
      <c r="J72" s="26" t="s">
        <v>9</v>
      </c>
      <c r="K72" s="26" t="s">
        <v>9</v>
      </c>
      <c r="L72" s="26" t="s">
        <v>9</v>
      </c>
      <c r="M72" s="26" t="s">
        <v>9</v>
      </c>
      <c r="N72" s="148" t="s">
        <v>348</v>
      </c>
      <c r="O72" s="255">
        <v>0.29154518950437319</v>
      </c>
      <c r="P72" s="12" t="s">
        <v>9</v>
      </c>
      <c r="Q72" s="12" t="s">
        <v>152</v>
      </c>
      <c r="R72" s="146" t="s">
        <v>597</v>
      </c>
      <c r="S72" s="170" t="s">
        <v>142</v>
      </c>
      <c r="T72" s="177" t="s">
        <v>853</v>
      </c>
      <c r="U72" s="15" t="s">
        <v>592</v>
      </c>
      <c r="V72" s="24"/>
      <c r="W72" s="24"/>
      <c r="X72" s="24"/>
      <c r="Y72" s="24"/>
      <c r="Z72" s="24"/>
      <c r="AA72" s="24"/>
      <c r="AB72" s="24"/>
      <c r="AC72" s="24"/>
      <c r="AD72" s="24"/>
      <c r="AE72" s="24"/>
      <c r="AF72" s="24"/>
      <c r="AG72" s="24"/>
      <c r="AH72" s="24"/>
      <c r="AI72" s="24"/>
      <c r="AJ72" s="24"/>
      <c r="AK72" s="24"/>
      <c r="AL72" s="24"/>
      <c r="AM72" s="24"/>
      <c r="AN72" s="160">
        <v>45717</v>
      </c>
      <c r="AO72" s="160">
        <v>45746</v>
      </c>
      <c r="AP72" s="12" t="s">
        <v>132</v>
      </c>
      <c r="AQ72" s="178">
        <f>+O72/3</f>
        <v>9.7181729834791064E-2</v>
      </c>
      <c r="AR72" s="178"/>
      <c r="AS72" s="127" t="s">
        <v>283</v>
      </c>
      <c r="AT72" s="12" t="s">
        <v>132</v>
      </c>
      <c r="AU72" s="178">
        <f>+O72/3</f>
        <v>9.7181729834791064E-2</v>
      </c>
      <c r="AV72" s="7"/>
      <c r="AW72" s="127" t="s">
        <v>283</v>
      </c>
      <c r="AX72" s="12" t="s">
        <v>132</v>
      </c>
      <c r="AY72" s="178">
        <f>+O72/3</f>
        <v>9.7181729834791064E-2</v>
      </c>
      <c r="AZ72" s="7"/>
      <c r="BA72" s="127" t="s">
        <v>283</v>
      </c>
      <c r="BB72" s="173" t="s">
        <v>132</v>
      </c>
      <c r="BC72" s="182"/>
      <c r="BD72" s="172"/>
      <c r="BE72" s="171" t="s">
        <v>283</v>
      </c>
      <c r="BF72" s="173" t="s">
        <v>132</v>
      </c>
      <c r="BG72" s="182"/>
      <c r="BH72" s="172"/>
      <c r="BI72" s="171" t="s">
        <v>283</v>
      </c>
      <c r="BJ72" s="173" t="s">
        <v>132</v>
      </c>
      <c r="BK72" s="182"/>
      <c r="BL72" s="172"/>
      <c r="BM72" s="171" t="s">
        <v>283</v>
      </c>
      <c r="BN72" s="173" t="s">
        <v>132</v>
      </c>
      <c r="BO72" s="182"/>
      <c r="BP72" s="172"/>
      <c r="BQ72" s="171" t="s">
        <v>283</v>
      </c>
      <c r="BR72" s="173" t="s">
        <v>132</v>
      </c>
      <c r="BS72" s="182"/>
      <c r="BT72" s="172"/>
      <c r="BU72" s="171" t="s">
        <v>283</v>
      </c>
      <c r="BV72" s="173" t="s">
        <v>132</v>
      </c>
      <c r="BW72" s="182"/>
      <c r="BX72" s="172"/>
      <c r="BY72" s="171" t="s">
        <v>283</v>
      </c>
      <c r="BZ72" s="173" t="s">
        <v>132</v>
      </c>
      <c r="CA72" s="182"/>
      <c r="CB72" s="172"/>
      <c r="CC72" s="171" t="s">
        <v>283</v>
      </c>
      <c r="CD72" s="173" t="s">
        <v>132</v>
      </c>
      <c r="CE72" s="182"/>
      <c r="CF72" s="172"/>
      <c r="CG72" s="171" t="s">
        <v>283</v>
      </c>
      <c r="CH72" s="173" t="s">
        <v>132</v>
      </c>
      <c r="CI72" s="182"/>
      <c r="CJ72" s="172"/>
      <c r="CK72" s="171" t="s">
        <v>283</v>
      </c>
      <c r="CL72" s="179">
        <f t="shared" si="0"/>
        <v>0.29154518950437319</v>
      </c>
      <c r="CM72" s="179">
        <f t="shared" si="1"/>
        <v>0</v>
      </c>
    </row>
    <row r="73" spans="1:91" ht="57" customHeight="1" x14ac:dyDescent="0.25">
      <c r="A73" s="12" t="s">
        <v>135</v>
      </c>
      <c r="B73" s="14" t="s">
        <v>13</v>
      </c>
      <c r="C73" s="12" t="s">
        <v>1644</v>
      </c>
      <c r="D73" s="12" t="s">
        <v>9</v>
      </c>
      <c r="E73" s="12" t="s">
        <v>9</v>
      </c>
      <c r="F73" s="12" t="s">
        <v>9</v>
      </c>
      <c r="G73" s="26" t="s">
        <v>9</v>
      </c>
      <c r="H73" s="26" t="s">
        <v>9</v>
      </c>
      <c r="I73" s="14" t="s">
        <v>9</v>
      </c>
      <c r="J73" s="26" t="s">
        <v>9</v>
      </c>
      <c r="K73" s="26" t="s">
        <v>9</v>
      </c>
      <c r="L73" s="26" t="s">
        <v>9</v>
      </c>
      <c r="M73" s="26" t="s">
        <v>9</v>
      </c>
      <c r="N73" s="148" t="s">
        <v>349</v>
      </c>
      <c r="O73" s="255">
        <v>0.29154518950437319</v>
      </c>
      <c r="P73" s="12" t="s">
        <v>9</v>
      </c>
      <c r="Q73" s="12" t="s">
        <v>152</v>
      </c>
      <c r="R73" s="146" t="s">
        <v>597</v>
      </c>
      <c r="S73" s="170" t="s">
        <v>142</v>
      </c>
      <c r="T73" s="177" t="s">
        <v>853</v>
      </c>
      <c r="U73" s="15" t="s">
        <v>592</v>
      </c>
      <c r="V73" s="24"/>
      <c r="W73" s="24"/>
      <c r="X73" s="24"/>
      <c r="Y73" s="24"/>
      <c r="Z73" s="24"/>
      <c r="AA73" s="24"/>
      <c r="AB73" s="24"/>
      <c r="AC73" s="24"/>
      <c r="AD73" s="24"/>
      <c r="AE73" s="24"/>
      <c r="AF73" s="24"/>
      <c r="AG73" s="24"/>
      <c r="AH73" s="24"/>
      <c r="AI73" s="24"/>
      <c r="AJ73" s="24"/>
      <c r="AK73" s="24"/>
      <c r="AL73" s="24"/>
      <c r="AM73" s="24"/>
      <c r="AN73" s="160">
        <v>45839</v>
      </c>
      <c r="AO73" s="160">
        <v>45868</v>
      </c>
      <c r="AP73" s="12" t="s">
        <v>132</v>
      </c>
      <c r="AQ73" s="178">
        <f>+O73/7</f>
        <v>4.1649312786339029E-2</v>
      </c>
      <c r="AR73" s="178"/>
      <c r="AS73" s="127" t="s">
        <v>283</v>
      </c>
      <c r="AT73" s="12" t="s">
        <v>132</v>
      </c>
      <c r="AU73" s="178">
        <f>+O73/7</f>
        <v>4.1649312786339029E-2</v>
      </c>
      <c r="AV73" s="7"/>
      <c r="AW73" s="127" t="s">
        <v>283</v>
      </c>
      <c r="AX73" s="12" t="s">
        <v>132</v>
      </c>
      <c r="AY73" s="178">
        <f>+O73/7</f>
        <v>4.1649312786339029E-2</v>
      </c>
      <c r="AZ73" s="7"/>
      <c r="BA73" s="127" t="s">
        <v>283</v>
      </c>
      <c r="BB73" s="12" t="s">
        <v>132</v>
      </c>
      <c r="BC73" s="178">
        <f>+O73/7</f>
        <v>4.1649312786339029E-2</v>
      </c>
      <c r="BD73" s="7"/>
      <c r="BE73" s="127" t="s">
        <v>283</v>
      </c>
      <c r="BF73" s="12" t="s">
        <v>132</v>
      </c>
      <c r="BG73" s="178">
        <f>+O73/7</f>
        <v>4.1649312786339029E-2</v>
      </c>
      <c r="BH73" s="7"/>
      <c r="BI73" s="127" t="s">
        <v>283</v>
      </c>
      <c r="BJ73" s="12" t="s">
        <v>132</v>
      </c>
      <c r="BK73" s="178">
        <f>+O73/7</f>
        <v>4.1649312786339029E-2</v>
      </c>
      <c r="BL73" s="7"/>
      <c r="BM73" s="127" t="s">
        <v>283</v>
      </c>
      <c r="BN73" s="12" t="s">
        <v>132</v>
      </c>
      <c r="BO73" s="178">
        <f>+O73/7</f>
        <v>4.1649312786339029E-2</v>
      </c>
      <c r="BP73" s="7"/>
      <c r="BQ73" s="171" t="s">
        <v>283</v>
      </c>
      <c r="BR73" s="173" t="s">
        <v>132</v>
      </c>
      <c r="BS73" s="182"/>
      <c r="BT73" s="172"/>
      <c r="BU73" s="171" t="s">
        <v>283</v>
      </c>
      <c r="BV73" s="173" t="s">
        <v>132</v>
      </c>
      <c r="BW73" s="182"/>
      <c r="BX73" s="172"/>
      <c r="BY73" s="171" t="s">
        <v>283</v>
      </c>
      <c r="BZ73" s="173" t="s">
        <v>132</v>
      </c>
      <c r="CA73" s="182"/>
      <c r="CB73" s="172"/>
      <c r="CC73" s="171" t="s">
        <v>283</v>
      </c>
      <c r="CD73" s="173" t="s">
        <v>132</v>
      </c>
      <c r="CE73" s="182"/>
      <c r="CF73" s="172"/>
      <c r="CG73" s="171" t="s">
        <v>283</v>
      </c>
      <c r="CH73" s="173" t="s">
        <v>132</v>
      </c>
      <c r="CI73" s="182"/>
      <c r="CJ73" s="172"/>
      <c r="CK73" s="171" t="s">
        <v>283</v>
      </c>
      <c r="CL73" s="179">
        <f t="shared" si="0"/>
        <v>0.29154518950437325</v>
      </c>
      <c r="CM73" s="179">
        <f t="shared" si="1"/>
        <v>0</v>
      </c>
    </row>
    <row r="74" spans="1:91" ht="57" customHeight="1" x14ac:dyDescent="0.25">
      <c r="A74" s="12" t="s">
        <v>135</v>
      </c>
      <c r="B74" s="14" t="s">
        <v>13</v>
      </c>
      <c r="C74" s="12" t="s">
        <v>1644</v>
      </c>
      <c r="D74" s="12" t="s">
        <v>9</v>
      </c>
      <c r="E74" s="12" t="s">
        <v>9</v>
      </c>
      <c r="F74" s="12" t="s">
        <v>9</v>
      </c>
      <c r="G74" s="26" t="s">
        <v>9</v>
      </c>
      <c r="H74" s="26" t="s">
        <v>9</v>
      </c>
      <c r="I74" s="14" t="s">
        <v>9</v>
      </c>
      <c r="J74" s="26" t="s">
        <v>9</v>
      </c>
      <c r="K74" s="26" t="s">
        <v>9</v>
      </c>
      <c r="L74" s="26" t="s">
        <v>9</v>
      </c>
      <c r="M74" s="26" t="s">
        <v>9</v>
      </c>
      <c r="N74" s="148" t="s">
        <v>350</v>
      </c>
      <c r="O74" s="255">
        <v>0.29154518950437319</v>
      </c>
      <c r="P74" s="12" t="s">
        <v>9</v>
      </c>
      <c r="Q74" s="12" t="s">
        <v>152</v>
      </c>
      <c r="R74" s="146" t="s">
        <v>597</v>
      </c>
      <c r="S74" s="170" t="s">
        <v>142</v>
      </c>
      <c r="T74" s="177" t="s">
        <v>853</v>
      </c>
      <c r="U74" s="15" t="s">
        <v>592</v>
      </c>
      <c r="V74" s="24"/>
      <c r="W74" s="24"/>
      <c r="X74" s="24"/>
      <c r="Y74" s="24"/>
      <c r="Z74" s="24"/>
      <c r="AA74" s="24"/>
      <c r="AB74" s="24"/>
      <c r="AC74" s="24"/>
      <c r="AD74" s="24"/>
      <c r="AE74" s="24"/>
      <c r="AF74" s="24"/>
      <c r="AG74" s="24"/>
      <c r="AH74" s="24"/>
      <c r="AI74" s="24"/>
      <c r="AJ74" s="24"/>
      <c r="AK74" s="24"/>
      <c r="AL74" s="24"/>
      <c r="AM74" s="24"/>
      <c r="AN74" s="160">
        <v>45931</v>
      </c>
      <c r="AO74" s="160">
        <v>45960</v>
      </c>
      <c r="AP74" s="12" t="s">
        <v>132</v>
      </c>
      <c r="AQ74" s="178">
        <f>+O74/10</f>
        <v>2.915451895043732E-2</v>
      </c>
      <c r="AR74" s="178"/>
      <c r="AS74" s="127" t="s">
        <v>283</v>
      </c>
      <c r="AT74" s="12" t="s">
        <v>132</v>
      </c>
      <c r="AU74" s="178">
        <f>+O74/10</f>
        <v>2.915451895043732E-2</v>
      </c>
      <c r="AV74" s="7"/>
      <c r="AW74" s="127" t="s">
        <v>283</v>
      </c>
      <c r="AX74" s="12" t="s">
        <v>132</v>
      </c>
      <c r="AY74" s="178">
        <f>+O74/10</f>
        <v>2.915451895043732E-2</v>
      </c>
      <c r="AZ74" s="7"/>
      <c r="BA74" s="127" t="s">
        <v>283</v>
      </c>
      <c r="BB74" s="12" t="s">
        <v>132</v>
      </c>
      <c r="BC74" s="178">
        <f>+O74/10</f>
        <v>2.915451895043732E-2</v>
      </c>
      <c r="BD74" s="7"/>
      <c r="BE74" s="127" t="s">
        <v>283</v>
      </c>
      <c r="BF74" s="12" t="s">
        <v>132</v>
      </c>
      <c r="BG74" s="178">
        <f>+O74/10</f>
        <v>2.915451895043732E-2</v>
      </c>
      <c r="BH74" s="7"/>
      <c r="BI74" s="127" t="s">
        <v>283</v>
      </c>
      <c r="BJ74" s="12" t="s">
        <v>132</v>
      </c>
      <c r="BK74" s="178">
        <f>+O74/10</f>
        <v>2.915451895043732E-2</v>
      </c>
      <c r="BL74" s="7"/>
      <c r="BM74" s="127" t="s">
        <v>283</v>
      </c>
      <c r="BN74" s="12" t="s">
        <v>132</v>
      </c>
      <c r="BO74" s="178">
        <f>+O74/10</f>
        <v>2.915451895043732E-2</v>
      </c>
      <c r="BP74" s="7"/>
      <c r="BQ74" s="127" t="s">
        <v>283</v>
      </c>
      <c r="BR74" s="12" t="s">
        <v>132</v>
      </c>
      <c r="BS74" s="178">
        <f>+O74/10</f>
        <v>2.915451895043732E-2</v>
      </c>
      <c r="BT74" s="7"/>
      <c r="BU74" s="127" t="s">
        <v>283</v>
      </c>
      <c r="BV74" s="12" t="s">
        <v>132</v>
      </c>
      <c r="BW74" s="178">
        <f>+O74/10</f>
        <v>2.915451895043732E-2</v>
      </c>
      <c r="BX74" s="7"/>
      <c r="BY74" s="127" t="s">
        <v>283</v>
      </c>
      <c r="BZ74" s="12" t="s">
        <v>132</v>
      </c>
      <c r="CA74" s="178">
        <f>+O74/10</f>
        <v>2.915451895043732E-2</v>
      </c>
      <c r="CB74" s="7"/>
      <c r="CC74" s="127" t="s">
        <v>283</v>
      </c>
      <c r="CD74" s="173" t="s">
        <v>132</v>
      </c>
      <c r="CE74" s="182"/>
      <c r="CF74" s="172"/>
      <c r="CG74" s="171" t="s">
        <v>283</v>
      </c>
      <c r="CH74" s="173" t="s">
        <v>132</v>
      </c>
      <c r="CI74" s="182"/>
      <c r="CJ74" s="172"/>
      <c r="CK74" s="171" t="s">
        <v>283</v>
      </c>
      <c r="CL74" s="179">
        <f t="shared" si="0"/>
        <v>0.29154518950437319</v>
      </c>
      <c r="CM74" s="179">
        <f t="shared" si="1"/>
        <v>0</v>
      </c>
    </row>
    <row r="75" spans="1:91" ht="57" customHeight="1" x14ac:dyDescent="0.25">
      <c r="A75" s="12" t="s">
        <v>135</v>
      </c>
      <c r="B75" s="14" t="s">
        <v>13</v>
      </c>
      <c r="C75" s="12" t="s">
        <v>1644</v>
      </c>
      <c r="D75" s="12" t="s">
        <v>9</v>
      </c>
      <c r="E75" s="12" t="s">
        <v>9</v>
      </c>
      <c r="F75" s="12" t="s">
        <v>9</v>
      </c>
      <c r="G75" s="26" t="s">
        <v>9</v>
      </c>
      <c r="H75" s="26" t="s">
        <v>9</v>
      </c>
      <c r="I75" s="14" t="s">
        <v>9</v>
      </c>
      <c r="J75" s="26" t="s">
        <v>9</v>
      </c>
      <c r="K75" s="26" t="s">
        <v>9</v>
      </c>
      <c r="L75" s="26" t="s">
        <v>9</v>
      </c>
      <c r="M75" s="26" t="s">
        <v>9</v>
      </c>
      <c r="N75" s="148" t="s">
        <v>667</v>
      </c>
      <c r="O75" s="255">
        <v>0.29154518950437319</v>
      </c>
      <c r="P75" s="12" t="s">
        <v>9</v>
      </c>
      <c r="Q75" s="12" t="s">
        <v>152</v>
      </c>
      <c r="R75" s="146" t="s">
        <v>606</v>
      </c>
      <c r="S75" s="170" t="s">
        <v>142</v>
      </c>
      <c r="T75" s="177" t="s">
        <v>853</v>
      </c>
      <c r="U75" s="15" t="s">
        <v>592</v>
      </c>
      <c r="V75" s="24"/>
      <c r="W75" s="24"/>
      <c r="X75" s="24"/>
      <c r="Y75" s="24"/>
      <c r="Z75" s="24"/>
      <c r="AA75" s="24"/>
      <c r="AB75" s="24"/>
      <c r="AC75" s="24"/>
      <c r="AD75" s="24"/>
      <c r="AE75" s="24"/>
      <c r="AF75" s="24"/>
      <c r="AG75" s="24"/>
      <c r="AH75" s="24"/>
      <c r="AI75" s="24"/>
      <c r="AJ75" s="24"/>
      <c r="AK75" s="24"/>
      <c r="AL75" s="24"/>
      <c r="AM75" s="24"/>
      <c r="AN75" s="160">
        <v>45658</v>
      </c>
      <c r="AO75" s="160">
        <v>46021</v>
      </c>
      <c r="AP75" s="12" t="s">
        <v>666</v>
      </c>
      <c r="AQ75" s="178">
        <f>+O75/12</f>
        <v>2.4295432458697766E-2</v>
      </c>
      <c r="AR75" s="178"/>
      <c r="AS75" s="127" t="s">
        <v>283</v>
      </c>
      <c r="AT75" s="12" t="s">
        <v>132</v>
      </c>
      <c r="AU75" s="178">
        <f>+O75/12</f>
        <v>2.4295432458697766E-2</v>
      </c>
      <c r="AV75" s="7"/>
      <c r="AW75" s="127" t="s">
        <v>283</v>
      </c>
      <c r="AX75" s="12" t="s">
        <v>132</v>
      </c>
      <c r="AY75" s="178">
        <f>+O75/12</f>
        <v>2.4295432458697766E-2</v>
      </c>
      <c r="AZ75" s="7"/>
      <c r="BA75" s="127" t="s">
        <v>283</v>
      </c>
      <c r="BB75" s="12" t="s">
        <v>132</v>
      </c>
      <c r="BC75" s="178">
        <f>+O75/12</f>
        <v>2.4295432458697766E-2</v>
      </c>
      <c r="BD75" s="7"/>
      <c r="BE75" s="127" t="s">
        <v>283</v>
      </c>
      <c r="BF75" s="12" t="s">
        <v>132</v>
      </c>
      <c r="BG75" s="178">
        <f>+O75/12</f>
        <v>2.4295432458697766E-2</v>
      </c>
      <c r="BH75" s="7"/>
      <c r="BI75" s="127" t="s">
        <v>283</v>
      </c>
      <c r="BJ75" s="12" t="s">
        <v>132</v>
      </c>
      <c r="BK75" s="178">
        <f>+O75/12</f>
        <v>2.4295432458697766E-2</v>
      </c>
      <c r="BL75" s="7"/>
      <c r="BM75" s="127" t="s">
        <v>283</v>
      </c>
      <c r="BN75" s="12" t="s">
        <v>132</v>
      </c>
      <c r="BO75" s="178">
        <f>+O75/12</f>
        <v>2.4295432458697766E-2</v>
      </c>
      <c r="BP75" s="7"/>
      <c r="BQ75" s="127" t="s">
        <v>283</v>
      </c>
      <c r="BR75" s="12" t="s">
        <v>132</v>
      </c>
      <c r="BS75" s="178">
        <f>+O75/12</f>
        <v>2.4295432458697766E-2</v>
      </c>
      <c r="BT75" s="7"/>
      <c r="BU75" s="127" t="s">
        <v>283</v>
      </c>
      <c r="BV75" s="12" t="s">
        <v>132</v>
      </c>
      <c r="BW75" s="178">
        <f>+O75/12</f>
        <v>2.4295432458697766E-2</v>
      </c>
      <c r="BX75" s="7"/>
      <c r="BY75" s="127" t="s">
        <v>283</v>
      </c>
      <c r="BZ75" s="12" t="s">
        <v>132</v>
      </c>
      <c r="CA75" s="178">
        <f>+O75/12</f>
        <v>2.4295432458697766E-2</v>
      </c>
      <c r="CB75" s="7"/>
      <c r="CC75" s="127" t="s">
        <v>283</v>
      </c>
      <c r="CD75" s="12" t="s">
        <v>132</v>
      </c>
      <c r="CE75" s="178">
        <f>+O75/12</f>
        <v>2.4295432458697766E-2</v>
      </c>
      <c r="CF75" s="7"/>
      <c r="CG75" s="127" t="s">
        <v>283</v>
      </c>
      <c r="CH75" s="12" t="s">
        <v>132</v>
      </c>
      <c r="CI75" s="178">
        <f>+O75/12</f>
        <v>2.4295432458697766E-2</v>
      </c>
      <c r="CJ75" s="7"/>
      <c r="CK75" s="127" t="s">
        <v>283</v>
      </c>
      <c r="CL75" s="179">
        <f t="shared" si="0"/>
        <v>0.29154518950437314</v>
      </c>
      <c r="CM75" s="179">
        <f t="shared" si="1"/>
        <v>0</v>
      </c>
    </row>
    <row r="76" spans="1:91" ht="57" customHeight="1" x14ac:dyDescent="0.25">
      <c r="A76" s="12" t="s">
        <v>135</v>
      </c>
      <c r="B76" s="14" t="s">
        <v>13</v>
      </c>
      <c r="C76" s="12" t="s">
        <v>1644</v>
      </c>
      <c r="D76" s="12" t="s">
        <v>9</v>
      </c>
      <c r="E76" s="12" t="s">
        <v>9</v>
      </c>
      <c r="F76" s="12" t="s">
        <v>9</v>
      </c>
      <c r="G76" s="26" t="s">
        <v>9</v>
      </c>
      <c r="H76" s="26" t="s">
        <v>9</v>
      </c>
      <c r="I76" s="14" t="s">
        <v>9</v>
      </c>
      <c r="J76" s="26" t="s">
        <v>9</v>
      </c>
      <c r="K76" s="26" t="s">
        <v>9</v>
      </c>
      <c r="L76" s="26" t="s">
        <v>9</v>
      </c>
      <c r="M76" s="26" t="s">
        <v>9</v>
      </c>
      <c r="N76" s="148" t="s">
        <v>351</v>
      </c>
      <c r="O76" s="255">
        <v>0.29154518950437319</v>
      </c>
      <c r="P76" s="12" t="s">
        <v>9</v>
      </c>
      <c r="Q76" s="12" t="s">
        <v>152</v>
      </c>
      <c r="R76" s="146" t="s">
        <v>606</v>
      </c>
      <c r="S76" s="170" t="s">
        <v>142</v>
      </c>
      <c r="T76" s="177" t="s">
        <v>853</v>
      </c>
      <c r="U76" s="15" t="s">
        <v>592</v>
      </c>
      <c r="V76" s="25"/>
      <c r="W76" s="25"/>
      <c r="X76" s="25"/>
      <c r="Y76" s="25"/>
      <c r="Z76" s="25"/>
      <c r="AA76" s="25"/>
      <c r="AB76" s="25"/>
      <c r="AC76" s="25"/>
      <c r="AD76" s="25"/>
      <c r="AE76" s="25"/>
      <c r="AF76" s="25"/>
      <c r="AG76" s="25"/>
      <c r="AH76" s="25"/>
      <c r="AI76" s="25"/>
      <c r="AJ76" s="25"/>
      <c r="AK76" s="25"/>
      <c r="AL76" s="25"/>
      <c r="AM76" s="25"/>
      <c r="AN76" s="160">
        <v>45689</v>
      </c>
      <c r="AO76" s="165">
        <v>45716</v>
      </c>
      <c r="AP76" s="12" t="s">
        <v>132</v>
      </c>
      <c r="AQ76" s="178">
        <f>+O76/2</f>
        <v>0.1457725947521866</v>
      </c>
      <c r="AR76" s="178"/>
      <c r="AS76" s="127" t="s">
        <v>283</v>
      </c>
      <c r="AT76" s="12" t="s">
        <v>132</v>
      </c>
      <c r="AU76" s="178">
        <f>+O76/2</f>
        <v>0.1457725947521866</v>
      </c>
      <c r="AV76" s="7"/>
      <c r="AW76" s="127" t="s">
        <v>283</v>
      </c>
      <c r="AX76" s="173" t="s">
        <v>132</v>
      </c>
      <c r="AY76" s="182"/>
      <c r="AZ76" s="172"/>
      <c r="BA76" s="171" t="s">
        <v>283</v>
      </c>
      <c r="BB76" s="173" t="s">
        <v>132</v>
      </c>
      <c r="BC76" s="182"/>
      <c r="BD76" s="172"/>
      <c r="BE76" s="171" t="s">
        <v>283</v>
      </c>
      <c r="BF76" s="173" t="s">
        <v>132</v>
      </c>
      <c r="BG76" s="182"/>
      <c r="BH76" s="172"/>
      <c r="BI76" s="171" t="s">
        <v>283</v>
      </c>
      <c r="BJ76" s="173" t="s">
        <v>132</v>
      </c>
      <c r="BK76" s="182"/>
      <c r="BL76" s="172"/>
      <c r="BM76" s="171" t="s">
        <v>283</v>
      </c>
      <c r="BN76" s="173" t="s">
        <v>132</v>
      </c>
      <c r="BO76" s="182"/>
      <c r="BP76" s="172"/>
      <c r="BQ76" s="171" t="s">
        <v>283</v>
      </c>
      <c r="BR76" s="173" t="s">
        <v>132</v>
      </c>
      <c r="BS76" s="182"/>
      <c r="BT76" s="172"/>
      <c r="BU76" s="171" t="s">
        <v>283</v>
      </c>
      <c r="BV76" s="173" t="s">
        <v>132</v>
      </c>
      <c r="BW76" s="182"/>
      <c r="BX76" s="172"/>
      <c r="BY76" s="171" t="s">
        <v>283</v>
      </c>
      <c r="BZ76" s="173" t="s">
        <v>132</v>
      </c>
      <c r="CA76" s="182"/>
      <c r="CB76" s="172"/>
      <c r="CC76" s="171" t="s">
        <v>283</v>
      </c>
      <c r="CD76" s="173" t="s">
        <v>132</v>
      </c>
      <c r="CE76" s="182"/>
      <c r="CF76" s="172"/>
      <c r="CG76" s="171" t="s">
        <v>283</v>
      </c>
      <c r="CH76" s="173" t="s">
        <v>132</v>
      </c>
      <c r="CI76" s="182"/>
      <c r="CJ76" s="172"/>
      <c r="CK76" s="171" t="s">
        <v>283</v>
      </c>
      <c r="CL76" s="179">
        <f t="shared" si="0"/>
        <v>0.29154518950437319</v>
      </c>
      <c r="CM76" s="179">
        <f t="shared" si="1"/>
        <v>0</v>
      </c>
    </row>
    <row r="77" spans="1:91" ht="57" customHeight="1" x14ac:dyDescent="0.25">
      <c r="A77" s="12" t="s">
        <v>135</v>
      </c>
      <c r="B77" s="14" t="s">
        <v>13</v>
      </c>
      <c r="C77" s="12" t="s">
        <v>1644</v>
      </c>
      <c r="D77" s="12" t="s">
        <v>9</v>
      </c>
      <c r="E77" s="12" t="s">
        <v>9</v>
      </c>
      <c r="F77" s="12" t="s">
        <v>9</v>
      </c>
      <c r="G77" s="26" t="s">
        <v>9</v>
      </c>
      <c r="H77" s="26" t="s">
        <v>9</v>
      </c>
      <c r="I77" s="14" t="s">
        <v>9</v>
      </c>
      <c r="J77" s="26" t="s">
        <v>9</v>
      </c>
      <c r="K77" s="26" t="s">
        <v>9</v>
      </c>
      <c r="L77" s="26" t="s">
        <v>9</v>
      </c>
      <c r="M77" s="26" t="s">
        <v>9</v>
      </c>
      <c r="N77" s="148" t="s">
        <v>352</v>
      </c>
      <c r="O77" s="255">
        <v>0.29154518950437319</v>
      </c>
      <c r="P77" s="12" t="s">
        <v>9</v>
      </c>
      <c r="Q77" s="12" t="s">
        <v>152</v>
      </c>
      <c r="R77" s="146" t="s">
        <v>597</v>
      </c>
      <c r="S77" s="170" t="s">
        <v>142</v>
      </c>
      <c r="T77" s="177" t="s">
        <v>853</v>
      </c>
      <c r="U77" s="15" t="s">
        <v>592</v>
      </c>
      <c r="V77" s="25"/>
      <c r="W77" s="25"/>
      <c r="X77" s="25"/>
      <c r="Y77" s="25"/>
      <c r="Z77" s="25"/>
      <c r="AA77" s="25"/>
      <c r="AB77" s="25"/>
      <c r="AC77" s="25"/>
      <c r="AD77" s="25"/>
      <c r="AE77" s="25"/>
      <c r="AF77" s="25"/>
      <c r="AG77" s="25"/>
      <c r="AH77" s="25"/>
      <c r="AI77" s="25"/>
      <c r="AJ77" s="25"/>
      <c r="AK77" s="25"/>
      <c r="AL77" s="25"/>
      <c r="AM77" s="25"/>
      <c r="AN77" s="160">
        <v>45870</v>
      </c>
      <c r="AO77" s="161">
        <v>45899</v>
      </c>
      <c r="AP77" s="12" t="s">
        <v>132</v>
      </c>
      <c r="AQ77" s="178">
        <f t="shared" ref="AQ77:AQ78" si="51">+O77/8</f>
        <v>3.6443148688046649E-2</v>
      </c>
      <c r="AR77" s="178"/>
      <c r="AS77" s="127" t="s">
        <v>283</v>
      </c>
      <c r="AT77" s="12" t="s">
        <v>132</v>
      </c>
      <c r="AU77" s="178">
        <f t="shared" ref="AU77:AU78" si="52">+O77/8</f>
        <v>3.6443148688046649E-2</v>
      </c>
      <c r="AV77" s="7"/>
      <c r="AW77" s="127" t="s">
        <v>283</v>
      </c>
      <c r="AX77" s="12" t="s">
        <v>132</v>
      </c>
      <c r="AY77" s="178">
        <f t="shared" ref="AY77:AY78" si="53">+O77/8</f>
        <v>3.6443148688046649E-2</v>
      </c>
      <c r="AZ77" s="7"/>
      <c r="BA77" s="127" t="s">
        <v>283</v>
      </c>
      <c r="BB77" s="12" t="s">
        <v>132</v>
      </c>
      <c r="BC77" s="178">
        <f t="shared" ref="BC77:BC78" si="54">+O77/8</f>
        <v>3.6443148688046649E-2</v>
      </c>
      <c r="BD77" s="7"/>
      <c r="BE77" s="127" t="s">
        <v>283</v>
      </c>
      <c r="BF77" s="12" t="s">
        <v>132</v>
      </c>
      <c r="BG77" s="178">
        <f t="shared" ref="BG77:BG78" si="55">+O77/8</f>
        <v>3.6443148688046649E-2</v>
      </c>
      <c r="BH77" s="7"/>
      <c r="BI77" s="127" t="s">
        <v>283</v>
      </c>
      <c r="BJ77" s="12" t="s">
        <v>132</v>
      </c>
      <c r="BK77" s="178">
        <f t="shared" ref="BK77:BK78" si="56">+O77/8</f>
        <v>3.6443148688046649E-2</v>
      </c>
      <c r="BL77" s="7"/>
      <c r="BM77" s="127" t="s">
        <v>283</v>
      </c>
      <c r="BN77" s="12" t="s">
        <v>132</v>
      </c>
      <c r="BO77" s="178">
        <f t="shared" ref="BO77:BO78" si="57">+O77/8</f>
        <v>3.6443148688046649E-2</v>
      </c>
      <c r="BP77" s="7"/>
      <c r="BQ77" s="127" t="s">
        <v>283</v>
      </c>
      <c r="BR77" s="12" t="s">
        <v>132</v>
      </c>
      <c r="BS77" s="178">
        <f t="shared" ref="BS77:BS78" si="58">+O77/8</f>
        <v>3.6443148688046649E-2</v>
      </c>
      <c r="BT77" s="7"/>
      <c r="BU77" s="127" t="s">
        <v>283</v>
      </c>
      <c r="BV77" s="173" t="s">
        <v>132</v>
      </c>
      <c r="BW77" s="182"/>
      <c r="BX77" s="172"/>
      <c r="BY77" s="171" t="s">
        <v>283</v>
      </c>
      <c r="BZ77" s="173" t="s">
        <v>132</v>
      </c>
      <c r="CA77" s="182"/>
      <c r="CB77" s="172"/>
      <c r="CC77" s="171" t="s">
        <v>283</v>
      </c>
      <c r="CD77" s="173" t="s">
        <v>132</v>
      </c>
      <c r="CE77" s="182"/>
      <c r="CF77" s="172"/>
      <c r="CG77" s="171" t="s">
        <v>283</v>
      </c>
      <c r="CH77" s="173" t="s">
        <v>132</v>
      </c>
      <c r="CI77" s="182"/>
      <c r="CJ77" s="172"/>
      <c r="CK77" s="171" t="s">
        <v>283</v>
      </c>
      <c r="CL77" s="179">
        <f t="shared" si="0"/>
        <v>0.29154518950437319</v>
      </c>
      <c r="CM77" s="179">
        <f t="shared" si="1"/>
        <v>0</v>
      </c>
    </row>
    <row r="78" spans="1:91" ht="57" customHeight="1" x14ac:dyDescent="0.25">
      <c r="A78" s="12" t="s">
        <v>135</v>
      </c>
      <c r="B78" s="14" t="s">
        <v>13</v>
      </c>
      <c r="C78" s="12" t="s">
        <v>1644</v>
      </c>
      <c r="D78" s="12" t="s">
        <v>9</v>
      </c>
      <c r="E78" s="12" t="s">
        <v>9</v>
      </c>
      <c r="F78" s="12" t="s">
        <v>9</v>
      </c>
      <c r="G78" s="26" t="s">
        <v>9</v>
      </c>
      <c r="H78" s="26" t="s">
        <v>9</v>
      </c>
      <c r="I78" s="14" t="s">
        <v>9</v>
      </c>
      <c r="J78" s="26" t="s">
        <v>9</v>
      </c>
      <c r="K78" s="26" t="s">
        <v>9</v>
      </c>
      <c r="L78" s="26" t="s">
        <v>9</v>
      </c>
      <c r="M78" s="26" t="s">
        <v>9</v>
      </c>
      <c r="N78" s="148" t="s">
        <v>353</v>
      </c>
      <c r="O78" s="255">
        <v>0.29154518950437319</v>
      </c>
      <c r="P78" s="12" t="s">
        <v>9</v>
      </c>
      <c r="Q78" s="12" t="s">
        <v>152</v>
      </c>
      <c r="R78" s="146" t="s">
        <v>597</v>
      </c>
      <c r="S78" s="170" t="s">
        <v>142</v>
      </c>
      <c r="T78" s="177" t="s">
        <v>853</v>
      </c>
      <c r="U78" s="15" t="s">
        <v>592</v>
      </c>
      <c r="V78" s="25"/>
      <c r="W78" s="25"/>
      <c r="X78" s="25"/>
      <c r="Y78" s="25"/>
      <c r="Z78" s="25"/>
      <c r="AA78" s="25"/>
      <c r="AB78" s="25"/>
      <c r="AC78" s="25"/>
      <c r="AD78" s="25"/>
      <c r="AE78" s="25"/>
      <c r="AF78" s="25"/>
      <c r="AG78" s="25"/>
      <c r="AH78" s="25"/>
      <c r="AI78" s="25"/>
      <c r="AJ78" s="25"/>
      <c r="AK78" s="25"/>
      <c r="AL78" s="25"/>
      <c r="AM78" s="25"/>
      <c r="AN78" s="160">
        <v>45870</v>
      </c>
      <c r="AO78" s="161">
        <v>45899</v>
      </c>
      <c r="AP78" s="12" t="s">
        <v>132</v>
      </c>
      <c r="AQ78" s="178">
        <f t="shared" si="51"/>
        <v>3.6443148688046649E-2</v>
      </c>
      <c r="AR78" s="178"/>
      <c r="AS78" s="127" t="s">
        <v>283</v>
      </c>
      <c r="AT78" s="12" t="s">
        <v>132</v>
      </c>
      <c r="AU78" s="178">
        <f t="shared" si="52"/>
        <v>3.6443148688046649E-2</v>
      </c>
      <c r="AV78" s="7"/>
      <c r="AW78" s="127" t="s">
        <v>283</v>
      </c>
      <c r="AX78" s="12" t="s">
        <v>132</v>
      </c>
      <c r="AY78" s="178">
        <f t="shared" si="53"/>
        <v>3.6443148688046649E-2</v>
      </c>
      <c r="AZ78" s="7"/>
      <c r="BA78" s="127" t="s">
        <v>283</v>
      </c>
      <c r="BB78" s="12" t="s">
        <v>132</v>
      </c>
      <c r="BC78" s="178">
        <f t="shared" si="54"/>
        <v>3.6443148688046649E-2</v>
      </c>
      <c r="BD78" s="7"/>
      <c r="BE78" s="127" t="s">
        <v>283</v>
      </c>
      <c r="BF78" s="12" t="s">
        <v>132</v>
      </c>
      <c r="BG78" s="178">
        <f t="shared" si="55"/>
        <v>3.6443148688046649E-2</v>
      </c>
      <c r="BH78" s="7"/>
      <c r="BI78" s="127" t="s">
        <v>283</v>
      </c>
      <c r="BJ78" s="12" t="s">
        <v>132</v>
      </c>
      <c r="BK78" s="178">
        <f t="shared" si="56"/>
        <v>3.6443148688046649E-2</v>
      </c>
      <c r="BL78" s="7"/>
      <c r="BM78" s="127" t="s">
        <v>283</v>
      </c>
      <c r="BN78" s="12" t="s">
        <v>132</v>
      </c>
      <c r="BO78" s="178">
        <f t="shared" si="57"/>
        <v>3.6443148688046649E-2</v>
      </c>
      <c r="BP78" s="7"/>
      <c r="BQ78" s="127" t="s">
        <v>283</v>
      </c>
      <c r="BR78" s="12" t="s">
        <v>132</v>
      </c>
      <c r="BS78" s="178">
        <f t="shared" si="58"/>
        <v>3.6443148688046649E-2</v>
      </c>
      <c r="BT78" s="7"/>
      <c r="BU78" s="127" t="s">
        <v>283</v>
      </c>
      <c r="BV78" s="173" t="s">
        <v>132</v>
      </c>
      <c r="BW78" s="182"/>
      <c r="BX78" s="172"/>
      <c r="BY78" s="171" t="s">
        <v>283</v>
      </c>
      <c r="BZ78" s="173" t="s">
        <v>132</v>
      </c>
      <c r="CA78" s="182"/>
      <c r="CB78" s="172"/>
      <c r="CC78" s="171" t="s">
        <v>283</v>
      </c>
      <c r="CD78" s="173" t="s">
        <v>132</v>
      </c>
      <c r="CE78" s="182"/>
      <c r="CF78" s="172"/>
      <c r="CG78" s="171" t="s">
        <v>283</v>
      </c>
      <c r="CH78" s="173" t="s">
        <v>132</v>
      </c>
      <c r="CI78" s="182"/>
      <c r="CJ78" s="172"/>
      <c r="CK78" s="171" t="s">
        <v>283</v>
      </c>
      <c r="CL78" s="179">
        <f t="shared" si="0"/>
        <v>0.29154518950437319</v>
      </c>
      <c r="CM78" s="179">
        <f t="shared" si="1"/>
        <v>0</v>
      </c>
    </row>
    <row r="79" spans="1:91" ht="57" customHeight="1" x14ac:dyDescent="0.25">
      <c r="A79" s="12" t="s">
        <v>135</v>
      </c>
      <c r="B79" s="14" t="s">
        <v>13</v>
      </c>
      <c r="C79" s="12" t="s">
        <v>1644</v>
      </c>
      <c r="D79" s="12" t="s">
        <v>9</v>
      </c>
      <c r="E79" s="12" t="s">
        <v>9</v>
      </c>
      <c r="F79" s="12" t="s">
        <v>9</v>
      </c>
      <c r="G79" s="26" t="s">
        <v>9</v>
      </c>
      <c r="H79" s="26" t="s">
        <v>9</v>
      </c>
      <c r="I79" s="14" t="s">
        <v>9</v>
      </c>
      <c r="J79" s="26" t="s">
        <v>9</v>
      </c>
      <c r="K79" s="26" t="s">
        <v>9</v>
      </c>
      <c r="L79" s="26" t="s">
        <v>9</v>
      </c>
      <c r="M79" s="26" t="s">
        <v>9</v>
      </c>
      <c r="N79" s="148" t="s">
        <v>354</v>
      </c>
      <c r="O79" s="255">
        <v>0.29154518950437319</v>
      </c>
      <c r="P79" s="12" t="s">
        <v>9</v>
      </c>
      <c r="Q79" s="12" t="s">
        <v>152</v>
      </c>
      <c r="R79" s="146" t="s">
        <v>597</v>
      </c>
      <c r="S79" s="170" t="s">
        <v>142</v>
      </c>
      <c r="T79" s="177" t="s">
        <v>853</v>
      </c>
      <c r="U79" s="15" t="s">
        <v>592</v>
      </c>
      <c r="V79" s="25"/>
      <c r="W79" s="25"/>
      <c r="X79" s="25"/>
      <c r="Y79" s="25"/>
      <c r="Z79" s="25"/>
      <c r="AA79" s="25"/>
      <c r="AB79" s="25"/>
      <c r="AC79" s="25"/>
      <c r="AD79" s="25"/>
      <c r="AE79" s="25"/>
      <c r="AF79" s="25"/>
      <c r="AG79" s="25"/>
      <c r="AH79" s="25"/>
      <c r="AI79" s="25"/>
      <c r="AJ79" s="25"/>
      <c r="AK79" s="25"/>
      <c r="AL79" s="25"/>
      <c r="AM79" s="25"/>
      <c r="AN79" s="160">
        <v>45748</v>
      </c>
      <c r="AO79" s="161">
        <v>45777</v>
      </c>
      <c r="AP79" s="12" t="s">
        <v>132</v>
      </c>
      <c r="AQ79" s="178">
        <f>+O79/4</f>
        <v>7.2886297376093298E-2</v>
      </c>
      <c r="AR79" s="178"/>
      <c r="AS79" s="127" t="s">
        <v>283</v>
      </c>
      <c r="AT79" s="12" t="s">
        <v>132</v>
      </c>
      <c r="AU79" s="178">
        <f>+O79/4</f>
        <v>7.2886297376093298E-2</v>
      </c>
      <c r="AV79" s="7"/>
      <c r="AW79" s="127" t="s">
        <v>283</v>
      </c>
      <c r="AX79" s="12" t="s">
        <v>132</v>
      </c>
      <c r="AY79" s="178">
        <f>+O79/4</f>
        <v>7.2886297376093298E-2</v>
      </c>
      <c r="AZ79" s="7"/>
      <c r="BA79" s="127" t="s">
        <v>283</v>
      </c>
      <c r="BB79" s="12" t="s">
        <v>132</v>
      </c>
      <c r="BC79" s="178">
        <f>+O79/4</f>
        <v>7.2886297376093298E-2</v>
      </c>
      <c r="BD79" s="7"/>
      <c r="BE79" s="127" t="s">
        <v>283</v>
      </c>
      <c r="BF79" s="173" t="s">
        <v>132</v>
      </c>
      <c r="BG79" s="182"/>
      <c r="BH79" s="172"/>
      <c r="BI79" s="171" t="s">
        <v>283</v>
      </c>
      <c r="BJ79" s="173" t="s">
        <v>132</v>
      </c>
      <c r="BK79" s="182"/>
      <c r="BL79" s="172"/>
      <c r="BM79" s="171" t="s">
        <v>283</v>
      </c>
      <c r="BN79" s="173" t="s">
        <v>132</v>
      </c>
      <c r="BO79" s="182"/>
      <c r="BP79" s="172"/>
      <c r="BQ79" s="171" t="s">
        <v>283</v>
      </c>
      <c r="BR79" s="173" t="s">
        <v>132</v>
      </c>
      <c r="BS79" s="182"/>
      <c r="BT79" s="172"/>
      <c r="BU79" s="171" t="s">
        <v>283</v>
      </c>
      <c r="BV79" s="173" t="s">
        <v>132</v>
      </c>
      <c r="BW79" s="182"/>
      <c r="BX79" s="172"/>
      <c r="BY79" s="171" t="s">
        <v>283</v>
      </c>
      <c r="BZ79" s="173" t="s">
        <v>132</v>
      </c>
      <c r="CA79" s="182"/>
      <c r="CB79" s="172"/>
      <c r="CC79" s="171" t="s">
        <v>283</v>
      </c>
      <c r="CD79" s="173" t="s">
        <v>132</v>
      </c>
      <c r="CE79" s="182"/>
      <c r="CF79" s="172"/>
      <c r="CG79" s="171" t="s">
        <v>283</v>
      </c>
      <c r="CH79" s="173" t="s">
        <v>132</v>
      </c>
      <c r="CI79" s="182"/>
      <c r="CJ79" s="172"/>
      <c r="CK79" s="171" t="s">
        <v>283</v>
      </c>
      <c r="CL79" s="179">
        <f t="shared" ref="CL79:CL142" si="59">+AQ79+AU79+AY79+BC79+BG79+BK79+BO79+BS79+BW79+CA79+CE79+CI79</f>
        <v>0.29154518950437319</v>
      </c>
      <c r="CM79" s="179">
        <f t="shared" ref="CM79:CM142" si="60">+AR79+AV79+AZ79+BD79+BH79+BL79+BP79+BT79+BX79+CB79+CF79+CJ79</f>
        <v>0</v>
      </c>
    </row>
    <row r="80" spans="1:91" ht="57" customHeight="1" x14ac:dyDescent="0.25">
      <c r="A80" s="12" t="s">
        <v>135</v>
      </c>
      <c r="B80" s="14" t="s">
        <v>13</v>
      </c>
      <c r="C80" s="12" t="s">
        <v>1644</v>
      </c>
      <c r="D80" s="12" t="s">
        <v>9</v>
      </c>
      <c r="E80" s="12" t="s">
        <v>9</v>
      </c>
      <c r="F80" s="12" t="s">
        <v>9</v>
      </c>
      <c r="G80" s="26" t="s">
        <v>9</v>
      </c>
      <c r="H80" s="26" t="s">
        <v>9</v>
      </c>
      <c r="I80" s="14" t="s">
        <v>9</v>
      </c>
      <c r="J80" s="26" t="s">
        <v>9</v>
      </c>
      <c r="K80" s="26" t="s">
        <v>9</v>
      </c>
      <c r="L80" s="26" t="s">
        <v>9</v>
      </c>
      <c r="M80" s="26" t="s">
        <v>9</v>
      </c>
      <c r="N80" s="148" t="s">
        <v>354</v>
      </c>
      <c r="O80" s="255">
        <v>0.29154518950437319</v>
      </c>
      <c r="P80" s="12" t="s">
        <v>9</v>
      </c>
      <c r="Q80" s="12" t="s">
        <v>152</v>
      </c>
      <c r="R80" s="146" t="s">
        <v>597</v>
      </c>
      <c r="S80" s="170" t="s">
        <v>142</v>
      </c>
      <c r="T80" s="177" t="s">
        <v>853</v>
      </c>
      <c r="U80" s="15" t="s">
        <v>592</v>
      </c>
      <c r="V80" s="25"/>
      <c r="W80" s="25"/>
      <c r="X80" s="25"/>
      <c r="Y80" s="25"/>
      <c r="Z80" s="25"/>
      <c r="AA80" s="25"/>
      <c r="AB80" s="25"/>
      <c r="AC80" s="25"/>
      <c r="AD80" s="25"/>
      <c r="AE80" s="25"/>
      <c r="AF80" s="25"/>
      <c r="AG80" s="25"/>
      <c r="AH80" s="25"/>
      <c r="AI80" s="25"/>
      <c r="AJ80" s="25"/>
      <c r="AK80" s="25"/>
      <c r="AL80" s="25"/>
      <c r="AM80" s="25"/>
      <c r="AN80" s="160">
        <v>45931</v>
      </c>
      <c r="AO80" s="161">
        <v>45960</v>
      </c>
      <c r="AP80" s="26" t="s">
        <v>281</v>
      </c>
      <c r="AQ80" s="178">
        <f>+O80/10</f>
        <v>2.915451895043732E-2</v>
      </c>
      <c r="AR80" s="178"/>
      <c r="AS80" s="127" t="s">
        <v>283</v>
      </c>
      <c r="AT80" s="26" t="s">
        <v>281</v>
      </c>
      <c r="AU80" s="178">
        <f>+O80/10</f>
        <v>2.915451895043732E-2</v>
      </c>
      <c r="AV80" s="18"/>
      <c r="AW80" s="127" t="s">
        <v>283</v>
      </c>
      <c r="AX80" s="26" t="s">
        <v>281</v>
      </c>
      <c r="AY80" s="178">
        <f>+O80/10</f>
        <v>2.915451895043732E-2</v>
      </c>
      <c r="AZ80" s="18"/>
      <c r="BA80" s="127" t="s">
        <v>283</v>
      </c>
      <c r="BB80" s="26" t="s">
        <v>281</v>
      </c>
      <c r="BC80" s="178">
        <f>+O80/10</f>
        <v>2.915451895043732E-2</v>
      </c>
      <c r="BD80" s="18"/>
      <c r="BE80" s="127" t="s">
        <v>283</v>
      </c>
      <c r="BF80" s="26" t="s">
        <v>281</v>
      </c>
      <c r="BG80" s="178">
        <f>+O80/10</f>
        <v>2.915451895043732E-2</v>
      </c>
      <c r="BH80" s="18"/>
      <c r="BI80" s="127" t="s">
        <v>283</v>
      </c>
      <c r="BJ80" s="26" t="s">
        <v>281</v>
      </c>
      <c r="BK80" s="178">
        <f>+O80/10</f>
        <v>2.915451895043732E-2</v>
      </c>
      <c r="BL80" s="18"/>
      <c r="BM80" s="127" t="s">
        <v>283</v>
      </c>
      <c r="BN80" s="26" t="s">
        <v>281</v>
      </c>
      <c r="BO80" s="178">
        <f>+O80/10</f>
        <v>2.915451895043732E-2</v>
      </c>
      <c r="BP80" s="18"/>
      <c r="BQ80" s="127" t="s">
        <v>283</v>
      </c>
      <c r="BR80" s="26" t="s">
        <v>281</v>
      </c>
      <c r="BS80" s="178">
        <f>+O80/10</f>
        <v>2.915451895043732E-2</v>
      </c>
      <c r="BT80" s="18"/>
      <c r="BU80" s="127" t="s">
        <v>283</v>
      </c>
      <c r="BV80" s="26" t="s">
        <v>281</v>
      </c>
      <c r="BW80" s="178">
        <f>+O80/10</f>
        <v>2.915451895043732E-2</v>
      </c>
      <c r="BX80" s="18"/>
      <c r="BY80" s="127" t="s">
        <v>283</v>
      </c>
      <c r="BZ80" s="26" t="s">
        <v>281</v>
      </c>
      <c r="CA80" s="178">
        <f>+O80/10</f>
        <v>2.915451895043732E-2</v>
      </c>
      <c r="CB80" s="18"/>
      <c r="CC80" s="127" t="s">
        <v>283</v>
      </c>
      <c r="CD80" s="180" t="s">
        <v>281</v>
      </c>
      <c r="CE80" s="182"/>
      <c r="CF80" s="183"/>
      <c r="CG80" s="171" t="s">
        <v>283</v>
      </c>
      <c r="CH80" s="180" t="s">
        <v>281</v>
      </c>
      <c r="CI80" s="182"/>
      <c r="CJ80" s="183"/>
      <c r="CK80" s="171" t="s">
        <v>283</v>
      </c>
      <c r="CL80" s="179">
        <f t="shared" si="59"/>
        <v>0.29154518950437319</v>
      </c>
      <c r="CM80" s="179">
        <f t="shared" si="60"/>
        <v>0</v>
      </c>
    </row>
    <row r="81" spans="1:91" ht="57" customHeight="1" x14ac:dyDescent="0.25">
      <c r="A81" s="12" t="s">
        <v>135</v>
      </c>
      <c r="B81" s="14" t="s">
        <v>13</v>
      </c>
      <c r="C81" s="12" t="s">
        <v>1644</v>
      </c>
      <c r="D81" s="12" t="s">
        <v>9</v>
      </c>
      <c r="E81" s="12" t="s">
        <v>9</v>
      </c>
      <c r="F81" s="12" t="s">
        <v>9</v>
      </c>
      <c r="G81" s="26" t="s">
        <v>9</v>
      </c>
      <c r="H81" s="26" t="s">
        <v>9</v>
      </c>
      <c r="I81" s="14" t="s">
        <v>9</v>
      </c>
      <c r="J81" s="26" t="s">
        <v>9</v>
      </c>
      <c r="K81" s="26" t="s">
        <v>9</v>
      </c>
      <c r="L81" s="26" t="s">
        <v>9</v>
      </c>
      <c r="M81" s="26" t="s">
        <v>9</v>
      </c>
      <c r="N81" s="148" t="s">
        <v>355</v>
      </c>
      <c r="O81" s="255">
        <v>0.29154518950437319</v>
      </c>
      <c r="P81" s="12" t="s">
        <v>9</v>
      </c>
      <c r="Q81" s="12" t="s">
        <v>152</v>
      </c>
      <c r="R81" s="146" t="s">
        <v>597</v>
      </c>
      <c r="S81" s="170" t="s">
        <v>142</v>
      </c>
      <c r="T81" s="177" t="s">
        <v>853</v>
      </c>
      <c r="U81" s="15" t="s">
        <v>592</v>
      </c>
      <c r="V81" s="25"/>
      <c r="W81" s="25"/>
      <c r="X81" s="25"/>
      <c r="Y81" s="25"/>
      <c r="Z81" s="25"/>
      <c r="AA81" s="25"/>
      <c r="AB81" s="25"/>
      <c r="AC81" s="25"/>
      <c r="AD81" s="25"/>
      <c r="AE81" s="25"/>
      <c r="AF81" s="25"/>
      <c r="AG81" s="25"/>
      <c r="AH81" s="25"/>
      <c r="AI81" s="25"/>
      <c r="AJ81" s="25"/>
      <c r="AK81" s="25"/>
      <c r="AL81" s="25"/>
      <c r="AM81" s="25"/>
      <c r="AN81" s="160">
        <v>45962</v>
      </c>
      <c r="AO81" s="161">
        <v>46021</v>
      </c>
      <c r="AP81" s="26" t="s">
        <v>281</v>
      </c>
      <c r="AQ81" s="178">
        <f t="shared" ref="AQ81:AQ82" si="61">+O81/12</f>
        <v>2.4295432458697766E-2</v>
      </c>
      <c r="AR81" s="178"/>
      <c r="AS81" s="127" t="s">
        <v>283</v>
      </c>
      <c r="AT81" s="26" t="s">
        <v>281</v>
      </c>
      <c r="AU81" s="178">
        <f t="shared" ref="AU81:AU82" si="62">+O81/12</f>
        <v>2.4295432458697766E-2</v>
      </c>
      <c r="AV81" s="18"/>
      <c r="AW81" s="127" t="s">
        <v>283</v>
      </c>
      <c r="AX81" s="26" t="s">
        <v>281</v>
      </c>
      <c r="AY81" s="178">
        <f t="shared" ref="AY81:AY82" si="63">+O81/12</f>
        <v>2.4295432458697766E-2</v>
      </c>
      <c r="AZ81" s="18"/>
      <c r="BA81" s="127" t="s">
        <v>283</v>
      </c>
      <c r="BB81" s="26" t="s">
        <v>281</v>
      </c>
      <c r="BC81" s="178">
        <f t="shared" ref="BC81:BC82" si="64">+O81/12</f>
        <v>2.4295432458697766E-2</v>
      </c>
      <c r="BD81" s="18"/>
      <c r="BE81" s="127" t="s">
        <v>283</v>
      </c>
      <c r="BF81" s="26" t="s">
        <v>281</v>
      </c>
      <c r="BG81" s="178">
        <f t="shared" ref="BG81:BG82" si="65">+O81/12</f>
        <v>2.4295432458697766E-2</v>
      </c>
      <c r="BH81" s="18"/>
      <c r="BI81" s="127" t="s">
        <v>283</v>
      </c>
      <c r="BJ81" s="26" t="s">
        <v>281</v>
      </c>
      <c r="BK81" s="178">
        <f t="shared" ref="BK81:BK82" si="66">+O81/12</f>
        <v>2.4295432458697766E-2</v>
      </c>
      <c r="BL81" s="18"/>
      <c r="BM81" s="127" t="s">
        <v>283</v>
      </c>
      <c r="BN81" s="26" t="s">
        <v>281</v>
      </c>
      <c r="BO81" s="178">
        <f t="shared" ref="BO81:BO82" si="67">+O81/12</f>
        <v>2.4295432458697766E-2</v>
      </c>
      <c r="BP81" s="18"/>
      <c r="BQ81" s="127" t="s">
        <v>283</v>
      </c>
      <c r="BR81" s="26" t="s">
        <v>281</v>
      </c>
      <c r="BS81" s="178">
        <f t="shared" ref="BS81:BS82" si="68">+O81/12</f>
        <v>2.4295432458697766E-2</v>
      </c>
      <c r="BT81" s="18"/>
      <c r="BU81" s="127" t="s">
        <v>283</v>
      </c>
      <c r="BV81" s="26" t="s">
        <v>281</v>
      </c>
      <c r="BW81" s="178">
        <f t="shared" ref="BW81:BW82" si="69">+O81/12</f>
        <v>2.4295432458697766E-2</v>
      </c>
      <c r="BX81" s="18"/>
      <c r="BY81" s="127" t="s">
        <v>283</v>
      </c>
      <c r="BZ81" s="26" t="s">
        <v>281</v>
      </c>
      <c r="CA81" s="178">
        <f t="shared" ref="CA81:CA82" si="70">+O81/12</f>
        <v>2.4295432458697766E-2</v>
      </c>
      <c r="CB81" s="18"/>
      <c r="CC81" s="127" t="s">
        <v>283</v>
      </c>
      <c r="CD81" s="26" t="s">
        <v>281</v>
      </c>
      <c r="CE81" s="178">
        <f t="shared" ref="CE81:CE82" si="71">+O81/12</f>
        <v>2.4295432458697766E-2</v>
      </c>
      <c r="CF81" s="18"/>
      <c r="CG81" s="127" t="s">
        <v>283</v>
      </c>
      <c r="CH81" s="26" t="s">
        <v>281</v>
      </c>
      <c r="CI81" s="178">
        <f t="shared" ref="CI81:CI82" si="72">+O81/12</f>
        <v>2.4295432458697766E-2</v>
      </c>
      <c r="CJ81" s="18"/>
      <c r="CK81" s="127" t="s">
        <v>283</v>
      </c>
      <c r="CL81" s="179">
        <f t="shared" si="59"/>
        <v>0.29154518950437314</v>
      </c>
      <c r="CM81" s="179">
        <f t="shared" si="60"/>
        <v>0</v>
      </c>
    </row>
    <row r="82" spans="1:91" ht="57" customHeight="1" x14ac:dyDescent="0.25">
      <c r="A82" s="12" t="s">
        <v>135</v>
      </c>
      <c r="B82" s="14" t="s">
        <v>13</v>
      </c>
      <c r="C82" s="12" t="s">
        <v>1644</v>
      </c>
      <c r="D82" s="12" t="s">
        <v>9</v>
      </c>
      <c r="E82" s="12" t="s">
        <v>9</v>
      </c>
      <c r="F82" s="12" t="s">
        <v>9</v>
      </c>
      <c r="G82" s="26" t="s">
        <v>9</v>
      </c>
      <c r="H82" s="26" t="s">
        <v>9</v>
      </c>
      <c r="I82" s="14" t="s">
        <v>9</v>
      </c>
      <c r="J82" s="26" t="s">
        <v>9</v>
      </c>
      <c r="K82" s="26" t="s">
        <v>9</v>
      </c>
      <c r="L82" s="26" t="s">
        <v>9</v>
      </c>
      <c r="M82" s="26" t="s">
        <v>9</v>
      </c>
      <c r="N82" s="148" t="s">
        <v>356</v>
      </c>
      <c r="O82" s="255">
        <v>0.29154518950437319</v>
      </c>
      <c r="P82" s="12" t="s">
        <v>9</v>
      </c>
      <c r="Q82" s="12" t="s">
        <v>152</v>
      </c>
      <c r="R82" s="146" t="s">
        <v>597</v>
      </c>
      <c r="S82" s="170" t="s">
        <v>142</v>
      </c>
      <c r="T82" s="177" t="s">
        <v>853</v>
      </c>
      <c r="U82" s="15" t="s">
        <v>592</v>
      </c>
      <c r="V82" s="25"/>
      <c r="W82" s="25"/>
      <c r="X82" s="25"/>
      <c r="Y82" s="25"/>
      <c r="Z82" s="25"/>
      <c r="AA82" s="25"/>
      <c r="AB82" s="25"/>
      <c r="AC82" s="25"/>
      <c r="AD82" s="25"/>
      <c r="AE82" s="25"/>
      <c r="AF82" s="25"/>
      <c r="AG82" s="25"/>
      <c r="AH82" s="25"/>
      <c r="AI82" s="25"/>
      <c r="AJ82" s="25"/>
      <c r="AK82" s="25"/>
      <c r="AL82" s="25"/>
      <c r="AM82" s="25"/>
      <c r="AN82" s="160">
        <v>45962</v>
      </c>
      <c r="AO82" s="161">
        <v>46021</v>
      </c>
      <c r="AP82" s="26" t="s">
        <v>281</v>
      </c>
      <c r="AQ82" s="178">
        <f t="shared" si="61"/>
        <v>2.4295432458697766E-2</v>
      </c>
      <c r="AR82" s="178"/>
      <c r="AS82" s="127" t="s">
        <v>283</v>
      </c>
      <c r="AT82" s="26" t="s">
        <v>281</v>
      </c>
      <c r="AU82" s="178">
        <f t="shared" si="62"/>
        <v>2.4295432458697766E-2</v>
      </c>
      <c r="AV82" s="18"/>
      <c r="AW82" s="127" t="s">
        <v>283</v>
      </c>
      <c r="AX82" s="26" t="s">
        <v>281</v>
      </c>
      <c r="AY82" s="178">
        <f t="shared" si="63"/>
        <v>2.4295432458697766E-2</v>
      </c>
      <c r="AZ82" s="18"/>
      <c r="BA82" s="127" t="s">
        <v>283</v>
      </c>
      <c r="BB82" s="26" t="s">
        <v>281</v>
      </c>
      <c r="BC82" s="178">
        <f t="shared" si="64"/>
        <v>2.4295432458697766E-2</v>
      </c>
      <c r="BD82" s="18"/>
      <c r="BE82" s="127" t="s">
        <v>283</v>
      </c>
      <c r="BF82" s="26" t="s">
        <v>281</v>
      </c>
      <c r="BG82" s="178">
        <f t="shared" si="65"/>
        <v>2.4295432458697766E-2</v>
      </c>
      <c r="BH82" s="18"/>
      <c r="BI82" s="127" t="s">
        <v>283</v>
      </c>
      <c r="BJ82" s="26" t="s">
        <v>281</v>
      </c>
      <c r="BK82" s="178">
        <f t="shared" si="66"/>
        <v>2.4295432458697766E-2</v>
      </c>
      <c r="BL82" s="18"/>
      <c r="BM82" s="127" t="s">
        <v>283</v>
      </c>
      <c r="BN82" s="26" t="s">
        <v>281</v>
      </c>
      <c r="BO82" s="178">
        <f t="shared" si="67"/>
        <v>2.4295432458697766E-2</v>
      </c>
      <c r="BP82" s="18"/>
      <c r="BQ82" s="127" t="s">
        <v>283</v>
      </c>
      <c r="BR82" s="26" t="s">
        <v>281</v>
      </c>
      <c r="BS82" s="178">
        <f t="shared" si="68"/>
        <v>2.4295432458697766E-2</v>
      </c>
      <c r="BT82" s="18"/>
      <c r="BU82" s="127" t="s">
        <v>283</v>
      </c>
      <c r="BV82" s="26" t="s">
        <v>281</v>
      </c>
      <c r="BW82" s="178">
        <f t="shared" si="69"/>
        <v>2.4295432458697766E-2</v>
      </c>
      <c r="BX82" s="18"/>
      <c r="BY82" s="127" t="s">
        <v>283</v>
      </c>
      <c r="BZ82" s="26" t="s">
        <v>281</v>
      </c>
      <c r="CA82" s="178">
        <f t="shared" si="70"/>
        <v>2.4295432458697766E-2</v>
      </c>
      <c r="CB82" s="18"/>
      <c r="CC82" s="127" t="s">
        <v>283</v>
      </c>
      <c r="CD82" s="26" t="s">
        <v>281</v>
      </c>
      <c r="CE82" s="178">
        <f t="shared" si="71"/>
        <v>2.4295432458697766E-2</v>
      </c>
      <c r="CF82" s="18"/>
      <c r="CG82" s="127" t="s">
        <v>283</v>
      </c>
      <c r="CH82" s="26" t="s">
        <v>281</v>
      </c>
      <c r="CI82" s="178">
        <f t="shared" si="72"/>
        <v>2.4295432458697766E-2</v>
      </c>
      <c r="CJ82" s="18"/>
      <c r="CK82" s="127" t="s">
        <v>283</v>
      </c>
      <c r="CL82" s="179">
        <f t="shared" si="59"/>
        <v>0.29154518950437314</v>
      </c>
      <c r="CM82" s="179">
        <f t="shared" si="60"/>
        <v>0</v>
      </c>
    </row>
    <row r="83" spans="1:91" ht="57" customHeight="1" x14ac:dyDescent="0.25">
      <c r="A83" s="12" t="s">
        <v>135</v>
      </c>
      <c r="B83" s="14" t="s">
        <v>13</v>
      </c>
      <c r="C83" s="12" t="s">
        <v>1644</v>
      </c>
      <c r="D83" s="12" t="s">
        <v>9</v>
      </c>
      <c r="E83" s="12" t="s">
        <v>9</v>
      </c>
      <c r="F83" s="12" t="s">
        <v>9</v>
      </c>
      <c r="G83" s="26" t="s">
        <v>9</v>
      </c>
      <c r="H83" s="26" t="s">
        <v>9</v>
      </c>
      <c r="I83" s="14" t="s">
        <v>9</v>
      </c>
      <c r="J83" s="26" t="s">
        <v>9</v>
      </c>
      <c r="K83" s="26" t="s">
        <v>9</v>
      </c>
      <c r="L83" s="26" t="s">
        <v>9</v>
      </c>
      <c r="M83" s="26" t="s">
        <v>9</v>
      </c>
      <c r="N83" s="148" t="s">
        <v>357</v>
      </c>
      <c r="O83" s="255">
        <v>0.29154518950437319</v>
      </c>
      <c r="P83" s="12" t="s">
        <v>9</v>
      </c>
      <c r="Q83" s="12" t="s">
        <v>152</v>
      </c>
      <c r="R83" s="146" t="s">
        <v>607</v>
      </c>
      <c r="S83" s="170" t="s">
        <v>142</v>
      </c>
      <c r="T83" s="177" t="s">
        <v>853</v>
      </c>
      <c r="U83" s="15" t="s">
        <v>592</v>
      </c>
      <c r="V83" s="25"/>
      <c r="W83" s="25"/>
      <c r="X83" s="25"/>
      <c r="Y83" s="25"/>
      <c r="Z83" s="25"/>
      <c r="AA83" s="25"/>
      <c r="AB83" s="25"/>
      <c r="AC83" s="25"/>
      <c r="AD83" s="25"/>
      <c r="AE83" s="25"/>
      <c r="AF83" s="25"/>
      <c r="AG83" s="25"/>
      <c r="AH83" s="25"/>
      <c r="AI83" s="25"/>
      <c r="AJ83" s="25"/>
      <c r="AK83" s="25"/>
      <c r="AL83" s="25"/>
      <c r="AM83" s="25"/>
      <c r="AN83" s="156">
        <v>45717</v>
      </c>
      <c r="AO83" s="162">
        <v>45746</v>
      </c>
      <c r="AP83" s="26" t="s">
        <v>281</v>
      </c>
      <c r="AQ83" s="178">
        <f>+O83/3</f>
        <v>9.7181729834791064E-2</v>
      </c>
      <c r="AR83" s="178"/>
      <c r="AS83" s="127" t="s">
        <v>283</v>
      </c>
      <c r="AT83" s="26" t="s">
        <v>281</v>
      </c>
      <c r="AU83" s="178">
        <f>+O83/3</f>
        <v>9.7181729834791064E-2</v>
      </c>
      <c r="AV83" s="18"/>
      <c r="AW83" s="127" t="s">
        <v>283</v>
      </c>
      <c r="AX83" s="26" t="s">
        <v>281</v>
      </c>
      <c r="AY83" s="178">
        <f>+O83/3</f>
        <v>9.7181729834791064E-2</v>
      </c>
      <c r="AZ83" s="18"/>
      <c r="BA83" s="127" t="s">
        <v>283</v>
      </c>
      <c r="BB83" s="180" t="s">
        <v>281</v>
      </c>
      <c r="BC83" s="182"/>
      <c r="BD83" s="183"/>
      <c r="BE83" s="171" t="s">
        <v>283</v>
      </c>
      <c r="BF83" s="180" t="s">
        <v>281</v>
      </c>
      <c r="BG83" s="182"/>
      <c r="BH83" s="183"/>
      <c r="BI83" s="171" t="s">
        <v>283</v>
      </c>
      <c r="BJ83" s="180" t="s">
        <v>281</v>
      </c>
      <c r="BK83" s="182"/>
      <c r="BL83" s="183"/>
      <c r="BM83" s="171" t="s">
        <v>283</v>
      </c>
      <c r="BN83" s="180" t="s">
        <v>281</v>
      </c>
      <c r="BO83" s="182"/>
      <c r="BP83" s="183"/>
      <c r="BQ83" s="171" t="s">
        <v>283</v>
      </c>
      <c r="BR83" s="180" t="s">
        <v>281</v>
      </c>
      <c r="BS83" s="182"/>
      <c r="BT83" s="183"/>
      <c r="BU83" s="171" t="s">
        <v>283</v>
      </c>
      <c r="BV83" s="180" t="s">
        <v>281</v>
      </c>
      <c r="BW83" s="182"/>
      <c r="BX83" s="183"/>
      <c r="BY83" s="171" t="s">
        <v>283</v>
      </c>
      <c r="BZ83" s="180" t="s">
        <v>281</v>
      </c>
      <c r="CA83" s="182"/>
      <c r="CB83" s="183"/>
      <c r="CC83" s="171" t="s">
        <v>283</v>
      </c>
      <c r="CD83" s="180" t="s">
        <v>281</v>
      </c>
      <c r="CE83" s="182"/>
      <c r="CF83" s="183"/>
      <c r="CG83" s="171" t="s">
        <v>283</v>
      </c>
      <c r="CH83" s="180" t="s">
        <v>281</v>
      </c>
      <c r="CI83" s="182"/>
      <c r="CJ83" s="183"/>
      <c r="CK83" s="171" t="s">
        <v>283</v>
      </c>
      <c r="CL83" s="179">
        <f t="shared" si="59"/>
        <v>0.29154518950437319</v>
      </c>
      <c r="CM83" s="179">
        <f t="shared" si="60"/>
        <v>0</v>
      </c>
    </row>
    <row r="84" spans="1:91" ht="57" customHeight="1" x14ac:dyDescent="0.25">
      <c r="A84" s="12" t="s">
        <v>135</v>
      </c>
      <c r="B84" s="14" t="s">
        <v>13</v>
      </c>
      <c r="C84" s="12" t="s">
        <v>1644</v>
      </c>
      <c r="D84" s="12" t="s">
        <v>9</v>
      </c>
      <c r="E84" s="12" t="s">
        <v>9</v>
      </c>
      <c r="F84" s="12" t="s">
        <v>9</v>
      </c>
      <c r="G84" s="26" t="s">
        <v>9</v>
      </c>
      <c r="H84" s="26" t="s">
        <v>9</v>
      </c>
      <c r="I84" s="14" t="s">
        <v>9</v>
      </c>
      <c r="J84" s="26" t="s">
        <v>9</v>
      </c>
      <c r="K84" s="26" t="s">
        <v>9</v>
      </c>
      <c r="L84" s="26" t="s">
        <v>9</v>
      </c>
      <c r="M84" s="26" t="s">
        <v>9</v>
      </c>
      <c r="N84" s="150" t="s">
        <v>358</v>
      </c>
      <c r="O84" s="255">
        <v>0.29154518950437319</v>
      </c>
      <c r="P84" s="12" t="s">
        <v>9</v>
      </c>
      <c r="Q84" s="12" t="s">
        <v>152</v>
      </c>
      <c r="R84" s="146" t="s">
        <v>608</v>
      </c>
      <c r="S84" s="170" t="s">
        <v>142</v>
      </c>
      <c r="T84" s="177" t="s">
        <v>853</v>
      </c>
      <c r="U84" s="15" t="s">
        <v>592</v>
      </c>
      <c r="V84" s="25"/>
      <c r="W84" s="25"/>
      <c r="X84" s="25"/>
      <c r="Y84" s="25"/>
      <c r="Z84" s="25"/>
      <c r="AA84" s="25"/>
      <c r="AB84" s="25"/>
      <c r="AC84" s="25"/>
      <c r="AD84" s="25"/>
      <c r="AE84" s="25"/>
      <c r="AF84" s="25"/>
      <c r="AG84" s="25"/>
      <c r="AH84" s="25"/>
      <c r="AI84" s="25"/>
      <c r="AJ84" s="25"/>
      <c r="AK84" s="25"/>
      <c r="AL84" s="25"/>
      <c r="AM84" s="25"/>
      <c r="AN84" s="163">
        <v>45689</v>
      </c>
      <c r="AO84" s="165">
        <v>45716</v>
      </c>
      <c r="AP84" s="26" t="s">
        <v>281</v>
      </c>
      <c r="AQ84" s="178">
        <f>+O84/2</f>
        <v>0.1457725947521866</v>
      </c>
      <c r="AR84" s="178"/>
      <c r="AS84" s="127" t="s">
        <v>283</v>
      </c>
      <c r="AT84" s="26" t="s">
        <v>281</v>
      </c>
      <c r="AU84" s="178">
        <f>+O84/2</f>
        <v>0.1457725947521866</v>
      </c>
      <c r="AV84" s="18"/>
      <c r="AW84" s="127" t="s">
        <v>283</v>
      </c>
      <c r="AX84" s="180" t="s">
        <v>281</v>
      </c>
      <c r="AY84" s="182"/>
      <c r="AZ84" s="183"/>
      <c r="BA84" s="171" t="s">
        <v>283</v>
      </c>
      <c r="BB84" s="180" t="s">
        <v>281</v>
      </c>
      <c r="BC84" s="182"/>
      <c r="BD84" s="183"/>
      <c r="BE84" s="171" t="s">
        <v>283</v>
      </c>
      <c r="BF84" s="180" t="s">
        <v>281</v>
      </c>
      <c r="BG84" s="182"/>
      <c r="BH84" s="183"/>
      <c r="BI84" s="171" t="s">
        <v>283</v>
      </c>
      <c r="BJ84" s="180" t="s">
        <v>281</v>
      </c>
      <c r="BK84" s="182"/>
      <c r="BL84" s="183"/>
      <c r="BM84" s="171" t="s">
        <v>283</v>
      </c>
      <c r="BN84" s="180" t="s">
        <v>281</v>
      </c>
      <c r="BO84" s="182"/>
      <c r="BP84" s="183"/>
      <c r="BQ84" s="171" t="s">
        <v>283</v>
      </c>
      <c r="BR84" s="180" t="s">
        <v>281</v>
      </c>
      <c r="BS84" s="182"/>
      <c r="BT84" s="183"/>
      <c r="BU84" s="171" t="s">
        <v>283</v>
      </c>
      <c r="BV84" s="180" t="s">
        <v>281</v>
      </c>
      <c r="BW84" s="182"/>
      <c r="BX84" s="183"/>
      <c r="BY84" s="171" t="s">
        <v>283</v>
      </c>
      <c r="BZ84" s="180" t="s">
        <v>281</v>
      </c>
      <c r="CA84" s="182"/>
      <c r="CB84" s="183"/>
      <c r="CC84" s="171" t="s">
        <v>283</v>
      </c>
      <c r="CD84" s="180" t="s">
        <v>281</v>
      </c>
      <c r="CE84" s="182"/>
      <c r="CF84" s="183"/>
      <c r="CG84" s="171" t="s">
        <v>283</v>
      </c>
      <c r="CH84" s="180" t="s">
        <v>281</v>
      </c>
      <c r="CI84" s="182"/>
      <c r="CJ84" s="183"/>
      <c r="CK84" s="171" t="s">
        <v>283</v>
      </c>
      <c r="CL84" s="179">
        <f t="shared" si="59"/>
        <v>0.29154518950437319</v>
      </c>
      <c r="CM84" s="179">
        <f t="shared" si="60"/>
        <v>0</v>
      </c>
    </row>
    <row r="85" spans="1:91" ht="57" customHeight="1" x14ac:dyDescent="0.25">
      <c r="A85" s="12" t="s">
        <v>135</v>
      </c>
      <c r="B85" s="14" t="s">
        <v>13</v>
      </c>
      <c r="C85" s="12" t="s">
        <v>1644</v>
      </c>
      <c r="D85" s="12" t="s">
        <v>9</v>
      </c>
      <c r="E85" s="12" t="s">
        <v>9</v>
      </c>
      <c r="F85" s="12" t="s">
        <v>9</v>
      </c>
      <c r="G85" s="26" t="s">
        <v>9</v>
      </c>
      <c r="H85" s="26" t="s">
        <v>9</v>
      </c>
      <c r="I85" s="14" t="s">
        <v>9</v>
      </c>
      <c r="J85" s="26" t="s">
        <v>9</v>
      </c>
      <c r="K85" s="26" t="s">
        <v>9</v>
      </c>
      <c r="L85" s="26" t="s">
        <v>9</v>
      </c>
      <c r="M85" s="26" t="s">
        <v>9</v>
      </c>
      <c r="N85" s="151" t="s">
        <v>359</v>
      </c>
      <c r="O85" s="255">
        <v>0.29154518950437319</v>
      </c>
      <c r="P85" s="12" t="s">
        <v>9</v>
      </c>
      <c r="Q85" s="12" t="s">
        <v>152</v>
      </c>
      <c r="R85" s="146" t="s">
        <v>608</v>
      </c>
      <c r="S85" s="170" t="s">
        <v>142</v>
      </c>
      <c r="T85" s="177" t="s">
        <v>853</v>
      </c>
      <c r="U85" s="15" t="s">
        <v>592</v>
      </c>
      <c r="V85" s="25"/>
      <c r="W85" s="25"/>
      <c r="X85" s="25"/>
      <c r="Y85" s="25"/>
      <c r="Z85" s="25"/>
      <c r="AA85" s="25"/>
      <c r="AB85" s="25"/>
      <c r="AC85" s="25"/>
      <c r="AD85" s="25"/>
      <c r="AE85" s="25"/>
      <c r="AF85" s="25"/>
      <c r="AG85" s="25"/>
      <c r="AH85" s="25"/>
      <c r="AI85" s="25"/>
      <c r="AJ85" s="25"/>
      <c r="AK85" s="25"/>
      <c r="AL85" s="25"/>
      <c r="AM85" s="25"/>
      <c r="AN85" s="160">
        <v>45748</v>
      </c>
      <c r="AO85" s="160">
        <v>45777</v>
      </c>
      <c r="AP85" s="26" t="s">
        <v>281</v>
      </c>
      <c r="AQ85" s="178">
        <f>+O85/4</f>
        <v>7.2886297376093298E-2</v>
      </c>
      <c r="AR85" s="178"/>
      <c r="AS85" s="127" t="s">
        <v>283</v>
      </c>
      <c r="AT85" s="26" t="s">
        <v>281</v>
      </c>
      <c r="AU85" s="178">
        <f>+O85/4</f>
        <v>7.2886297376093298E-2</v>
      </c>
      <c r="AV85" s="18"/>
      <c r="AW85" s="127" t="s">
        <v>283</v>
      </c>
      <c r="AX85" s="26" t="s">
        <v>281</v>
      </c>
      <c r="AY85" s="178">
        <f>+O85/4</f>
        <v>7.2886297376093298E-2</v>
      </c>
      <c r="AZ85" s="18"/>
      <c r="BA85" s="127" t="s">
        <v>283</v>
      </c>
      <c r="BB85" s="26" t="s">
        <v>281</v>
      </c>
      <c r="BC85" s="178">
        <f>+O85/4</f>
        <v>7.2886297376093298E-2</v>
      </c>
      <c r="BD85" s="18"/>
      <c r="BE85" s="127" t="s">
        <v>283</v>
      </c>
      <c r="BF85" s="180" t="s">
        <v>281</v>
      </c>
      <c r="BG85" s="182"/>
      <c r="BH85" s="183"/>
      <c r="BI85" s="171" t="s">
        <v>283</v>
      </c>
      <c r="BJ85" s="180" t="s">
        <v>281</v>
      </c>
      <c r="BK85" s="182"/>
      <c r="BL85" s="183"/>
      <c r="BM85" s="171" t="s">
        <v>283</v>
      </c>
      <c r="BN85" s="180" t="s">
        <v>281</v>
      </c>
      <c r="BO85" s="182"/>
      <c r="BP85" s="183"/>
      <c r="BQ85" s="171" t="s">
        <v>283</v>
      </c>
      <c r="BR85" s="180" t="s">
        <v>281</v>
      </c>
      <c r="BS85" s="182"/>
      <c r="BT85" s="183"/>
      <c r="BU85" s="171" t="s">
        <v>283</v>
      </c>
      <c r="BV85" s="180" t="s">
        <v>281</v>
      </c>
      <c r="BW85" s="182"/>
      <c r="BX85" s="183"/>
      <c r="BY85" s="171" t="s">
        <v>283</v>
      </c>
      <c r="BZ85" s="180" t="s">
        <v>281</v>
      </c>
      <c r="CA85" s="182"/>
      <c r="CB85" s="183"/>
      <c r="CC85" s="171" t="s">
        <v>283</v>
      </c>
      <c r="CD85" s="180" t="s">
        <v>281</v>
      </c>
      <c r="CE85" s="182"/>
      <c r="CF85" s="183"/>
      <c r="CG85" s="171" t="s">
        <v>283</v>
      </c>
      <c r="CH85" s="180" t="s">
        <v>281</v>
      </c>
      <c r="CI85" s="182"/>
      <c r="CJ85" s="183"/>
      <c r="CK85" s="171" t="s">
        <v>283</v>
      </c>
      <c r="CL85" s="179">
        <f t="shared" si="59"/>
        <v>0.29154518950437319</v>
      </c>
      <c r="CM85" s="179">
        <f t="shared" si="60"/>
        <v>0</v>
      </c>
    </row>
    <row r="86" spans="1:91" ht="57" customHeight="1" x14ac:dyDescent="0.25">
      <c r="A86" s="12" t="s">
        <v>135</v>
      </c>
      <c r="B86" s="14" t="s">
        <v>13</v>
      </c>
      <c r="C86" s="12" t="s">
        <v>1644</v>
      </c>
      <c r="D86" s="12" t="s">
        <v>9</v>
      </c>
      <c r="E86" s="12" t="s">
        <v>9</v>
      </c>
      <c r="F86" s="12" t="s">
        <v>9</v>
      </c>
      <c r="G86" s="26" t="s">
        <v>9</v>
      </c>
      <c r="H86" s="26" t="s">
        <v>9</v>
      </c>
      <c r="I86" s="14" t="s">
        <v>9</v>
      </c>
      <c r="J86" s="26" t="s">
        <v>9</v>
      </c>
      <c r="K86" s="26" t="s">
        <v>9</v>
      </c>
      <c r="L86" s="26" t="s">
        <v>9</v>
      </c>
      <c r="M86" s="26" t="s">
        <v>9</v>
      </c>
      <c r="N86" s="148" t="s">
        <v>360</v>
      </c>
      <c r="O86" s="255">
        <v>0.29154518950437319</v>
      </c>
      <c r="P86" s="12" t="s">
        <v>9</v>
      </c>
      <c r="Q86" s="12" t="s">
        <v>152</v>
      </c>
      <c r="R86" s="146" t="s">
        <v>608</v>
      </c>
      <c r="S86" s="170" t="s">
        <v>142</v>
      </c>
      <c r="T86" s="177" t="s">
        <v>853</v>
      </c>
      <c r="U86" s="15" t="s">
        <v>592</v>
      </c>
      <c r="V86" s="25"/>
      <c r="W86" s="25"/>
      <c r="X86" s="25"/>
      <c r="Y86" s="25"/>
      <c r="Z86" s="25"/>
      <c r="AA86" s="25"/>
      <c r="AB86" s="25"/>
      <c r="AC86" s="25"/>
      <c r="AD86" s="25"/>
      <c r="AE86" s="25"/>
      <c r="AF86" s="25"/>
      <c r="AG86" s="25"/>
      <c r="AH86" s="25"/>
      <c r="AI86" s="25"/>
      <c r="AJ86" s="25"/>
      <c r="AK86" s="25"/>
      <c r="AL86" s="25"/>
      <c r="AM86" s="25"/>
      <c r="AN86" s="160">
        <v>45809</v>
      </c>
      <c r="AO86" s="160">
        <v>45838</v>
      </c>
      <c r="AP86" s="26" t="s">
        <v>281</v>
      </c>
      <c r="AQ86" s="178">
        <f>+O86/6</f>
        <v>4.8590864917395532E-2</v>
      </c>
      <c r="AR86" s="178"/>
      <c r="AS86" s="127" t="s">
        <v>283</v>
      </c>
      <c r="AT86" s="26" t="s">
        <v>281</v>
      </c>
      <c r="AU86" s="178">
        <f>+O86/6</f>
        <v>4.8590864917395532E-2</v>
      </c>
      <c r="AV86" s="18"/>
      <c r="AW86" s="127" t="s">
        <v>283</v>
      </c>
      <c r="AX86" s="26" t="s">
        <v>281</v>
      </c>
      <c r="AY86" s="178">
        <f>+O86/6</f>
        <v>4.8590864917395532E-2</v>
      </c>
      <c r="AZ86" s="18"/>
      <c r="BA86" s="127" t="s">
        <v>283</v>
      </c>
      <c r="BB86" s="26" t="s">
        <v>281</v>
      </c>
      <c r="BC86" s="178">
        <f>+O86/6</f>
        <v>4.8590864917395532E-2</v>
      </c>
      <c r="BD86" s="18"/>
      <c r="BE86" s="127" t="s">
        <v>283</v>
      </c>
      <c r="BF86" s="26" t="s">
        <v>281</v>
      </c>
      <c r="BG86" s="178">
        <f>+O86/6</f>
        <v>4.8590864917395532E-2</v>
      </c>
      <c r="BH86" s="18"/>
      <c r="BI86" s="127" t="s">
        <v>283</v>
      </c>
      <c r="BJ86" s="26" t="s">
        <v>281</v>
      </c>
      <c r="BK86" s="178">
        <f>+O86/6</f>
        <v>4.8590864917395532E-2</v>
      </c>
      <c r="BL86" s="18"/>
      <c r="BM86" s="127" t="s">
        <v>283</v>
      </c>
      <c r="BN86" s="180" t="s">
        <v>281</v>
      </c>
      <c r="BO86" s="182"/>
      <c r="BP86" s="183"/>
      <c r="BQ86" s="171" t="s">
        <v>283</v>
      </c>
      <c r="BR86" s="180" t="s">
        <v>281</v>
      </c>
      <c r="BS86" s="182"/>
      <c r="BT86" s="183"/>
      <c r="BU86" s="171" t="s">
        <v>283</v>
      </c>
      <c r="BV86" s="180" t="s">
        <v>281</v>
      </c>
      <c r="BW86" s="182"/>
      <c r="BX86" s="183"/>
      <c r="BY86" s="171" t="s">
        <v>283</v>
      </c>
      <c r="BZ86" s="180" t="s">
        <v>281</v>
      </c>
      <c r="CA86" s="182"/>
      <c r="CB86" s="183"/>
      <c r="CC86" s="171" t="s">
        <v>283</v>
      </c>
      <c r="CD86" s="180" t="s">
        <v>281</v>
      </c>
      <c r="CE86" s="182"/>
      <c r="CF86" s="183"/>
      <c r="CG86" s="171" t="s">
        <v>283</v>
      </c>
      <c r="CH86" s="180" t="s">
        <v>281</v>
      </c>
      <c r="CI86" s="182"/>
      <c r="CJ86" s="183"/>
      <c r="CK86" s="171" t="s">
        <v>283</v>
      </c>
      <c r="CL86" s="179">
        <f t="shared" si="59"/>
        <v>0.29154518950437319</v>
      </c>
      <c r="CM86" s="179">
        <f t="shared" si="60"/>
        <v>0</v>
      </c>
    </row>
    <row r="87" spans="1:91" ht="57" customHeight="1" x14ac:dyDescent="0.25">
      <c r="A87" s="12" t="s">
        <v>135</v>
      </c>
      <c r="B87" s="14" t="s">
        <v>13</v>
      </c>
      <c r="C87" s="12" t="s">
        <v>1644</v>
      </c>
      <c r="D87" s="12" t="s">
        <v>9</v>
      </c>
      <c r="E87" s="12" t="s">
        <v>9</v>
      </c>
      <c r="F87" s="12" t="s">
        <v>9</v>
      </c>
      <c r="G87" s="26" t="s">
        <v>9</v>
      </c>
      <c r="H87" s="26" t="s">
        <v>9</v>
      </c>
      <c r="I87" s="14" t="s">
        <v>9</v>
      </c>
      <c r="J87" s="26" t="s">
        <v>9</v>
      </c>
      <c r="K87" s="26" t="s">
        <v>9</v>
      </c>
      <c r="L87" s="26" t="s">
        <v>9</v>
      </c>
      <c r="M87" s="26" t="s">
        <v>9</v>
      </c>
      <c r="N87" s="152" t="s">
        <v>361</v>
      </c>
      <c r="O87" s="255">
        <v>0.29154518950437319</v>
      </c>
      <c r="P87" s="12" t="s">
        <v>9</v>
      </c>
      <c r="Q87" s="12" t="s">
        <v>152</v>
      </c>
      <c r="R87" s="146" t="s">
        <v>608</v>
      </c>
      <c r="S87" s="170" t="s">
        <v>142</v>
      </c>
      <c r="T87" s="177" t="s">
        <v>853</v>
      </c>
      <c r="U87" s="15" t="s">
        <v>592</v>
      </c>
      <c r="V87" s="25"/>
      <c r="W87" s="25"/>
      <c r="X87" s="25"/>
      <c r="Y87" s="25"/>
      <c r="Z87" s="25"/>
      <c r="AA87" s="25"/>
      <c r="AB87" s="25"/>
      <c r="AC87" s="25"/>
      <c r="AD87" s="25"/>
      <c r="AE87" s="25"/>
      <c r="AF87" s="25"/>
      <c r="AG87" s="25"/>
      <c r="AH87" s="25"/>
      <c r="AI87" s="25"/>
      <c r="AJ87" s="25"/>
      <c r="AK87" s="25"/>
      <c r="AL87" s="25"/>
      <c r="AM87" s="25"/>
      <c r="AN87" s="156">
        <v>45870</v>
      </c>
      <c r="AO87" s="157">
        <v>45899</v>
      </c>
      <c r="AP87" s="26" t="s">
        <v>281</v>
      </c>
      <c r="AQ87" s="178">
        <f>+O87/8</f>
        <v>3.6443148688046649E-2</v>
      </c>
      <c r="AR87" s="178"/>
      <c r="AS87" s="127" t="s">
        <v>283</v>
      </c>
      <c r="AT87" s="26" t="s">
        <v>281</v>
      </c>
      <c r="AU87" s="178">
        <f>+O87/8</f>
        <v>3.6443148688046649E-2</v>
      </c>
      <c r="AV87" s="18"/>
      <c r="AW87" s="127" t="s">
        <v>283</v>
      </c>
      <c r="AX87" s="26" t="s">
        <v>281</v>
      </c>
      <c r="AY87" s="178">
        <f>+O87/8</f>
        <v>3.6443148688046649E-2</v>
      </c>
      <c r="AZ87" s="18"/>
      <c r="BA87" s="127" t="s">
        <v>283</v>
      </c>
      <c r="BB87" s="26" t="s">
        <v>281</v>
      </c>
      <c r="BC87" s="178">
        <f>+O87/8</f>
        <v>3.6443148688046649E-2</v>
      </c>
      <c r="BD87" s="18"/>
      <c r="BE87" s="127" t="s">
        <v>283</v>
      </c>
      <c r="BF87" s="26" t="s">
        <v>281</v>
      </c>
      <c r="BG87" s="178">
        <f>+O87/8</f>
        <v>3.6443148688046649E-2</v>
      </c>
      <c r="BH87" s="18"/>
      <c r="BI87" s="127" t="s">
        <v>283</v>
      </c>
      <c r="BJ87" s="26" t="s">
        <v>281</v>
      </c>
      <c r="BK87" s="178">
        <f>+O87/8</f>
        <v>3.6443148688046649E-2</v>
      </c>
      <c r="BL87" s="18"/>
      <c r="BM87" s="127" t="s">
        <v>283</v>
      </c>
      <c r="BN87" s="26" t="s">
        <v>281</v>
      </c>
      <c r="BO87" s="178">
        <f>+O87/8</f>
        <v>3.6443148688046649E-2</v>
      </c>
      <c r="BP87" s="18"/>
      <c r="BQ87" s="127" t="s">
        <v>283</v>
      </c>
      <c r="BR87" s="26" t="s">
        <v>281</v>
      </c>
      <c r="BS87" s="178">
        <f>+O87/8</f>
        <v>3.6443148688046649E-2</v>
      </c>
      <c r="BT87" s="18"/>
      <c r="BU87" s="127" t="s">
        <v>283</v>
      </c>
      <c r="BV87" s="180" t="s">
        <v>281</v>
      </c>
      <c r="BW87" s="182"/>
      <c r="BX87" s="183"/>
      <c r="BY87" s="171" t="s">
        <v>283</v>
      </c>
      <c r="BZ87" s="180" t="s">
        <v>281</v>
      </c>
      <c r="CA87" s="182"/>
      <c r="CB87" s="183"/>
      <c r="CC87" s="171" t="s">
        <v>283</v>
      </c>
      <c r="CD87" s="180" t="s">
        <v>281</v>
      </c>
      <c r="CE87" s="182"/>
      <c r="CF87" s="183"/>
      <c r="CG87" s="171" t="s">
        <v>283</v>
      </c>
      <c r="CH87" s="180" t="s">
        <v>281</v>
      </c>
      <c r="CI87" s="182"/>
      <c r="CJ87" s="183"/>
      <c r="CK87" s="171" t="s">
        <v>283</v>
      </c>
      <c r="CL87" s="179">
        <f t="shared" si="59"/>
        <v>0.29154518950437319</v>
      </c>
      <c r="CM87" s="179">
        <f t="shared" si="60"/>
        <v>0</v>
      </c>
    </row>
    <row r="88" spans="1:91" ht="57" customHeight="1" x14ac:dyDescent="0.25">
      <c r="A88" s="12" t="s">
        <v>135</v>
      </c>
      <c r="B88" s="14" t="s">
        <v>13</v>
      </c>
      <c r="C88" s="12" t="s">
        <v>1644</v>
      </c>
      <c r="D88" s="12" t="s">
        <v>9</v>
      </c>
      <c r="E88" s="12" t="s">
        <v>9</v>
      </c>
      <c r="F88" s="12" t="s">
        <v>9</v>
      </c>
      <c r="G88" s="26" t="s">
        <v>9</v>
      </c>
      <c r="H88" s="26" t="s">
        <v>9</v>
      </c>
      <c r="I88" s="14" t="s">
        <v>9</v>
      </c>
      <c r="J88" s="26" t="s">
        <v>9</v>
      </c>
      <c r="K88" s="26" t="s">
        <v>9</v>
      </c>
      <c r="L88" s="26" t="s">
        <v>9</v>
      </c>
      <c r="M88" s="26" t="s">
        <v>9</v>
      </c>
      <c r="N88" s="148" t="s">
        <v>362</v>
      </c>
      <c r="O88" s="255">
        <v>0.29154518950437319</v>
      </c>
      <c r="P88" s="12" t="s">
        <v>9</v>
      </c>
      <c r="Q88" s="12" t="s">
        <v>152</v>
      </c>
      <c r="R88" s="146" t="s">
        <v>608</v>
      </c>
      <c r="S88" s="170" t="s">
        <v>142</v>
      </c>
      <c r="T88" s="177" t="s">
        <v>853</v>
      </c>
      <c r="U88" s="15" t="s">
        <v>592</v>
      </c>
      <c r="V88" s="25"/>
      <c r="W88" s="25"/>
      <c r="X88" s="25"/>
      <c r="Y88" s="25"/>
      <c r="Z88" s="25"/>
      <c r="AA88" s="25"/>
      <c r="AB88" s="25"/>
      <c r="AC88" s="25"/>
      <c r="AD88" s="25"/>
      <c r="AE88" s="25"/>
      <c r="AF88" s="25"/>
      <c r="AG88" s="25"/>
      <c r="AH88" s="25"/>
      <c r="AI88" s="25"/>
      <c r="AJ88" s="25"/>
      <c r="AK88" s="25"/>
      <c r="AL88" s="25"/>
      <c r="AM88" s="25"/>
      <c r="AN88" s="164">
        <v>45931</v>
      </c>
      <c r="AO88" s="158">
        <v>45960</v>
      </c>
      <c r="AP88" s="26" t="s">
        <v>281</v>
      </c>
      <c r="AQ88" s="178">
        <f>+O88/10</f>
        <v>2.915451895043732E-2</v>
      </c>
      <c r="AR88" s="178"/>
      <c r="AS88" s="127" t="s">
        <v>283</v>
      </c>
      <c r="AT88" s="26" t="s">
        <v>281</v>
      </c>
      <c r="AU88" s="178">
        <f>+O88/10</f>
        <v>2.915451895043732E-2</v>
      </c>
      <c r="AV88" s="18"/>
      <c r="AW88" s="127" t="s">
        <v>283</v>
      </c>
      <c r="AX88" s="26" t="s">
        <v>281</v>
      </c>
      <c r="AY88" s="178">
        <f>+O88/10</f>
        <v>2.915451895043732E-2</v>
      </c>
      <c r="AZ88" s="18"/>
      <c r="BA88" s="127" t="s">
        <v>283</v>
      </c>
      <c r="BB88" s="26" t="s">
        <v>281</v>
      </c>
      <c r="BC88" s="178">
        <f>+O88/10</f>
        <v>2.915451895043732E-2</v>
      </c>
      <c r="BD88" s="18"/>
      <c r="BE88" s="127" t="s">
        <v>283</v>
      </c>
      <c r="BF88" s="26" t="s">
        <v>281</v>
      </c>
      <c r="BG88" s="178">
        <f>+O88/10</f>
        <v>2.915451895043732E-2</v>
      </c>
      <c r="BH88" s="18"/>
      <c r="BI88" s="127" t="s">
        <v>283</v>
      </c>
      <c r="BJ88" s="26" t="s">
        <v>281</v>
      </c>
      <c r="BK88" s="178">
        <f>+O88/10</f>
        <v>2.915451895043732E-2</v>
      </c>
      <c r="BL88" s="18"/>
      <c r="BM88" s="127" t="s">
        <v>283</v>
      </c>
      <c r="BN88" s="26" t="s">
        <v>281</v>
      </c>
      <c r="BO88" s="178">
        <f>+O88/10</f>
        <v>2.915451895043732E-2</v>
      </c>
      <c r="BP88" s="18"/>
      <c r="BQ88" s="127" t="s">
        <v>283</v>
      </c>
      <c r="BR88" s="26" t="s">
        <v>281</v>
      </c>
      <c r="BS88" s="178">
        <f>+O88/10</f>
        <v>2.915451895043732E-2</v>
      </c>
      <c r="BT88" s="18"/>
      <c r="BU88" s="127" t="s">
        <v>283</v>
      </c>
      <c r="BV88" s="26" t="s">
        <v>281</v>
      </c>
      <c r="BW88" s="178">
        <f>+O88/10</f>
        <v>2.915451895043732E-2</v>
      </c>
      <c r="BX88" s="18"/>
      <c r="BY88" s="127" t="s">
        <v>283</v>
      </c>
      <c r="BZ88" s="26" t="s">
        <v>281</v>
      </c>
      <c r="CA88" s="178">
        <f>+O88/10</f>
        <v>2.915451895043732E-2</v>
      </c>
      <c r="CB88" s="18"/>
      <c r="CC88" s="127" t="s">
        <v>283</v>
      </c>
      <c r="CD88" s="180" t="s">
        <v>281</v>
      </c>
      <c r="CE88" s="182"/>
      <c r="CF88" s="183"/>
      <c r="CG88" s="171" t="s">
        <v>283</v>
      </c>
      <c r="CH88" s="180" t="s">
        <v>281</v>
      </c>
      <c r="CI88" s="182"/>
      <c r="CJ88" s="183"/>
      <c r="CK88" s="171" t="s">
        <v>283</v>
      </c>
      <c r="CL88" s="179">
        <f t="shared" si="59"/>
        <v>0.29154518950437319</v>
      </c>
      <c r="CM88" s="179">
        <f t="shared" si="60"/>
        <v>0</v>
      </c>
    </row>
    <row r="89" spans="1:91" ht="57" customHeight="1" x14ac:dyDescent="0.25">
      <c r="A89" s="12" t="s">
        <v>135</v>
      </c>
      <c r="B89" s="14" t="s">
        <v>13</v>
      </c>
      <c r="C89" s="12" t="s">
        <v>1644</v>
      </c>
      <c r="D89" s="12" t="s">
        <v>9</v>
      </c>
      <c r="E89" s="12" t="s">
        <v>9</v>
      </c>
      <c r="F89" s="12" t="s">
        <v>9</v>
      </c>
      <c r="G89" s="26" t="s">
        <v>9</v>
      </c>
      <c r="H89" s="26" t="s">
        <v>9</v>
      </c>
      <c r="I89" s="14" t="s">
        <v>9</v>
      </c>
      <c r="J89" s="26" t="s">
        <v>9</v>
      </c>
      <c r="K89" s="26" t="s">
        <v>9</v>
      </c>
      <c r="L89" s="26" t="s">
        <v>9</v>
      </c>
      <c r="M89" s="26" t="s">
        <v>9</v>
      </c>
      <c r="N89" s="148" t="s">
        <v>363</v>
      </c>
      <c r="O89" s="255">
        <v>0.29154518950437319</v>
      </c>
      <c r="P89" s="12" t="s">
        <v>9</v>
      </c>
      <c r="Q89" s="12" t="s">
        <v>152</v>
      </c>
      <c r="R89" s="146" t="s">
        <v>608</v>
      </c>
      <c r="S89" s="170" t="s">
        <v>142</v>
      </c>
      <c r="T89" s="177" t="s">
        <v>853</v>
      </c>
      <c r="U89" s="15" t="s">
        <v>592</v>
      </c>
      <c r="V89" s="25"/>
      <c r="W89" s="25"/>
      <c r="X89" s="25"/>
      <c r="Y89" s="25"/>
      <c r="Z89" s="25"/>
      <c r="AA89" s="25"/>
      <c r="AB89" s="25"/>
      <c r="AC89" s="25"/>
      <c r="AD89" s="25"/>
      <c r="AE89" s="25"/>
      <c r="AF89" s="25"/>
      <c r="AG89" s="25"/>
      <c r="AH89" s="25"/>
      <c r="AI89" s="25"/>
      <c r="AJ89" s="25"/>
      <c r="AK89" s="25"/>
      <c r="AL89" s="25"/>
      <c r="AM89" s="25"/>
      <c r="AN89" s="164">
        <v>45992</v>
      </c>
      <c r="AO89" s="158">
        <v>46021</v>
      </c>
      <c r="AP89" s="26" t="s">
        <v>281</v>
      </c>
      <c r="AQ89" s="178">
        <f>+O89/12</f>
        <v>2.4295432458697766E-2</v>
      </c>
      <c r="AR89" s="178"/>
      <c r="AS89" s="127" t="s">
        <v>283</v>
      </c>
      <c r="AT89" s="26" t="s">
        <v>281</v>
      </c>
      <c r="AU89" s="178">
        <f>+O89/12</f>
        <v>2.4295432458697766E-2</v>
      </c>
      <c r="AV89" s="18"/>
      <c r="AW89" s="127" t="s">
        <v>283</v>
      </c>
      <c r="AX89" s="26" t="s">
        <v>281</v>
      </c>
      <c r="AY89" s="178">
        <f>+O89/12</f>
        <v>2.4295432458697766E-2</v>
      </c>
      <c r="AZ89" s="18"/>
      <c r="BA89" s="127" t="s">
        <v>283</v>
      </c>
      <c r="BB89" s="26" t="s">
        <v>281</v>
      </c>
      <c r="BC89" s="178">
        <f>+O89/12</f>
        <v>2.4295432458697766E-2</v>
      </c>
      <c r="BD89" s="18"/>
      <c r="BE89" s="127" t="s">
        <v>283</v>
      </c>
      <c r="BF89" s="26" t="s">
        <v>281</v>
      </c>
      <c r="BG89" s="178">
        <f>+O89/12</f>
        <v>2.4295432458697766E-2</v>
      </c>
      <c r="BH89" s="18"/>
      <c r="BI89" s="127" t="s">
        <v>283</v>
      </c>
      <c r="BJ89" s="26" t="s">
        <v>281</v>
      </c>
      <c r="BK89" s="178">
        <f>+O89/12</f>
        <v>2.4295432458697766E-2</v>
      </c>
      <c r="BL89" s="18"/>
      <c r="BM89" s="127" t="s">
        <v>283</v>
      </c>
      <c r="BN89" s="26" t="s">
        <v>281</v>
      </c>
      <c r="BO89" s="178">
        <f>+O89/12</f>
        <v>2.4295432458697766E-2</v>
      </c>
      <c r="BP89" s="18"/>
      <c r="BQ89" s="127" t="s">
        <v>283</v>
      </c>
      <c r="BR89" s="26" t="s">
        <v>281</v>
      </c>
      <c r="BS89" s="178">
        <f>+O89/12</f>
        <v>2.4295432458697766E-2</v>
      </c>
      <c r="BT89" s="18"/>
      <c r="BU89" s="127" t="s">
        <v>283</v>
      </c>
      <c r="BV89" s="26" t="s">
        <v>281</v>
      </c>
      <c r="BW89" s="178">
        <f>+O89/12</f>
        <v>2.4295432458697766E-2</v>
      </c>
      <c r="BX89" s="18"/>
      <c r="BY89" s="127" t="s">
        <v>283</v>
      </c>
      <c r="BZ89" s="26" t="s">
        <v>281</v>
      </c>
      <c r="CA89" s="178">
        <f>+O89/12</f>
        <v>2.4295432458697766E-2</v>
      </c>
      <c r="CB89" s="18"/>
      <c r="CC89" s="127" t="s">
        <v>283</v>
      </c>
      <c r="CD89" s="26" t="s">
        <v>281</v>
      </c>
      <c r="CE89" s="178">
        <f>+O89/12</f>
        <v>2.4295432458697766E-2</v>
      </c>
      <c r="CF89" s="18"/>
      <c r="CG89" s="127" t="s">
        <v>283</v>
      </c>
      <c r="CH89" s="26" t="s">
        <v>281</v>
      </c>
      <c r="CI89" s="178">
        <f>+O89/12</f>
        <v>2.4295432458697766E-2</v>
      </c>
      <c r="CJ89" s="18"/>
      <c r="CK89" s="127" t="s">
        <v>283</v>
      </c>
      <c r="CL89" s="179">
        <f t="shared" si="59"/>
        <v>0.29154518950437314</v>
      </c>
      <c r="CM89" s="179">
        <f t="shared" si="60"/>
        <v>0</v>
      </c>
    </row>
    <row r="90" spans="1:91" ht="57" customHeight="1" x14ac:dyDescent="0.25">
      <c r="A90" s="12" t="s">
        <v>135</v>
      </c>
      <c r="B90" s="14" t="s">
        <v>13</v>
      </c>
      <c r="C90" s="12" t="s">
        <v>1644</v>
      </c>
      <c r="D90" s="12" t="s">
        <v>9</v>
      </c>
      <c r="E90" s="12" t="s">
        <v>9</v>
      </c>
      <c r="F90" s="12" t="s">
        <v>9</v>
      </c>
      <c r="G90" s="26" t="s">
        <v>9</v>
      </c>
      <c r="H90" s="26" t="s">
        <v>9</v>
      </c>
      <c r="I90" s="14" t="s">
        <v>9</v>
      </c>
      <c r="J90" s="26" t="s">
        <v>9</v>
      </c>
      <c r="K90" s="26" t="s">
        <v>9</v>
      </c>
      <c r="L90" s="26" t="s">
        <v>9</v>
      </c>
      <c r="M90" s="26" t="s">
        <v>9</v>
      </c>
      <c r="N90" s="148" t="s">
        <v>364</v>
      </c>
      <c r="O90" s="255">
        <v>0.29154518950437319</v>
      </c>
      <c r="P90" s="12" t="s">
        <v>9</v>
      </c>
      <c r="Q90" s="12" t="s">
        <v>152</v>
      </c>
      <c r="R90" s="146" t="s">
        <v>608</v>
      </c>
      <c r="S90" s="170" t="s">
        <v>142</v>
      </c>
      <c r="T90" s="177" t="s">
        <v>853</v>
      </c>
      <c r="U90" s="15" t="s">
        <v>592</v>
      </c>
      <c r="V90" s="25"/>
      <c r="W90" s="25"/>
      <c r="X90" s="25"/>
      <c r="Y90" s="25"/>
      <c r="Z90" s="25"/>
      <c r="AA90" s="25"/>
      <c r="AB90" s="25"/>
      <c r="AC90" s="25"/>
      <c r="AD90" s="25"/>
      <c r="AE90" s="25"/>
      <c r="AF90" s="25"/>
      <c r="AG90" s="25"/>
      <c r="AH90" s="25"/>
      <c r="AI90" s="25"/>
      <c r="AJ90" s="25"/>
      <c r="AK90" s="25"/>
      <c r="AL90" s="25"/>
      <c r="AM90" s="25"/>
      <c r="AN90" s="164">
        <v>45717</v>
      </c>
      <c r="AO90" s="158">
        <v>45746</v>
      </c>
      <c r="AP90" s="26" t="s">
        <v>281</v>
      </c>
      <c r="AQ90" s="178">
        <f>+O90/3</f>
        <v>9.7181729834791064E-2</v>
      </c>
      <c r="AR90" s="178"/>
      <c r="AS90" s="127" t="s">
        <v>283</v>
      </c>
      <c r="AT90" s="26" t="s">
        <v>281</v>
      </c>
      <c r="AU90" s="178">
        <f>+O90/3</f>
        <v>9.7181729834791064E-2</v>
      </c>
      <c r="AV90" s="18"/>
      <c r="AW90" s="127" t="s">
        <v>283</v>
      </c>
      <c r="AX90" s="26" t="s">
        <v>281</v>
      </c>
      <c r="AY90" s="178">
        <f>+O90/3</f>
        <v>9.7181729834791064E-2</v>
      </c>
      <c r="AZ90" s="18"/>
      <c r="BA90" s="127" t="s">
        <v>283</v>
      </c>
      <c r="BB90" s="180" t="s">
        <v>281</v>
      </c>
      <c r="BC90" s="182"/>
      <c r="BD90" s="183"/>
      <c r="BE90" s="171" t="s">
        <v>283</v>
      </c>
      <c r="BF90" s="180" t="s">
        <v>281</v>
      </c>
      <c r="BG90" s="182"/>
      <c r="BH90" s="183"/>
      <c r="BI90" s="171" t="s">
        <v>283</v>
      </c>
      <c r="BJ90" s="180" t="s">
        <v>281</v>
      </c>
      <c r="BK90" s="182"/>
      <c r="BL90" s="183"/>
      <c r="BM90" s="171" t="s">
        <v>283</v>
      </c>
      <c r="BN90" s="180" t="s">
        <v>281</v>
      </c>
      <c r="BO90" s="182"/>
      <c r="BP90" s="183"/>
      <c r="BQ90" s="171" t="s">
        <v>283</v>
      </c>
      <c r="BR90" s="180" t="s">
        <v>281</v>
      </c>
      <c r="BS90" s="182"/>
      <c r="BT90" s="183"/>
      <c r="BU90" s="171" t="s">
        <v>283</v>
      </c>
      <c r="BV90" s="180" t="s">
        <v>281</v>
      </c>
      <c r="BW90" s="182"/>
      <c r="BX90" s="183"/>
      <c r="BY90" s="171" t="s">
        <v>283</v>
      </c>
      <c r="BZ90" s="180" t="s">
        <v>281</v>
      </c>
      <c r="CA90" s="182"/>
      <c r="CB90" s="183"/>
      <c r="CC90" s="171" t="s">
        <v>283</v>
      </c>
      <c r="CD90" s="180" t="s">
        <v>281</v>
      </c>
      <c r="CE90" s="182"/>
      <c r="CF90" s="183"/>
      <c r="CG90" s="171" t="s">
        <v>283</v>
      </c>
      <c r="CH90" s="180" t="s">
        <v>281</v>
      </c>
      <c r="CI90" s="182"/>
      <c r="CJ90" s="183"/>
      <c r="CK90" s="171" t="s">
        <v>283</v>
      </c>
      <c r="CL90" s="179">
        <f t="shared" si="59"/>
        <v>0.29154518950437319</v>
      </c>
      <c r="CM90" s="179">
        <f t="shared" si="60"/>
        <v>0</v>
      </c>
    </row>
    <row r="91" spans="1:91" ht="57" customHeight="1" x14ac:dyDescent="0.25">
      <c r="A91" s="12" t="s">
        <v>135</v>
      </c>
      <c r="B91" s="14" t="s">
        <v>13</v>
      </c>
      <c r="C91" s="12" t="s">
        <v>1644</v>
      </c>
      <c r="D91" s="12" t="s">
        <v>9</v>
      </c>
      <c r="E91" s="12" t="s">
        <v>9</v>
      </c>
      <c r="F91" s="12" t="s">
        <v>9</v>
      </c>
      <c r="G91" s="26" t="s">
        <v>9</v>
      </c>
      <c r="H91" s="26" t="s">
        <v>9</v>
      </c>
      <c r="I91" s="14" t="s">
        <v>9</v>
      </c>
      <c r="J91" s="26" t="s">
        <v>9</v>
      </c>
      <c r="K91" s="26" t="s">
        <v>9</v>
      </c>
      <c r="L91" s="26" t="s">
        <v>9</v>
      </c>
      <c r="M91" s="26" t="s">
        <v>9</v>
      </c>
      <c r="N91" s="148" t="s">
        <v>365</v>
      </c>
      <c r="O91" s="255">
        <v>0.29154518950437319</v>
      </c>
      <c r="P91" s="12" t="s">
        <v>9</v>
      </c>
      <c r="Q91" s="12" t="s">
        <v>152</v>
      </c>
      <c r="R91" s="146" t="s">
        <v>608</v>
      </c>
      <c r="S91" s="170" t="s">
        <v>142</v>
      </c>
      <c r="T91" s="177" t="s">
        <v>853</v>
      </c>
      <c r="U91" s="15" t="s">
        <v>592</v>
      </c>
      <c r="V91" s="25"/>
      <c r="W91" s="25"/>
      <c r="X91" s="25"/>
      <c r="Y91" s="25"/>
      <c r="Z91" s="25"/>
      <c r="AA91" s="25"/>
      <c r="AB91" s="25"/>
      <c r="AC91" s="25"/>
      <c r="AD91" s="25"/>
      <c r="AE91" s="25"/>
      <c r="AF91" s="25"/>
      <c r="AG91" s="25"/>
      <c r="AH91" s="25"/>
      <c r="AI91" s="25"/>
      <c r="AJ91" s="25"/>
      <c r="AK91" s="25"/>
      <c r="AL91" s="25"/>
      <c r="AM91" s="25"/>
      <c r="AN91" s="164">
        <v>45690</v>
      </c>
      <c r="AO91" s="158">
        <v>46021</v>
      </c>
      <c r="AP91" s="26" t="s">
        <v>281</v>
      </c>
      <c r="AQ91" s="178">
        <f t="shared" ref="AQ91:AQ93" si="73">+O91/12</f>
        <v>2.4295432458697766E-2</v>
      </c>
      <c r="AR91" s="178"/>
      <c r="AS91" s="127" t="s">
        <v>283</v>
      </c>
      <c r="AT91" s="26" t="s">
        <v>281</v>
      </c>
      <c r="AU91" s="178">
        <f t="shared" ref="AU91:AU93" si="74">+O91/12</f>
        <v>2.4295432458697766E-2</v>
      </c>
      <c r="AV91" s="18"/>
      <c r="AW91" s="127" t="s">
        <v>283</v>
      </c>
      <c r="AX91" s="26" t="s">
        <v>281</v>
      </c>
      <c r="AY91" s="178">
        <f t="shared" ref="AY91:AY93" si="75">+O91/12</f>
        <v>2.4295432458697766E-2</v>
      </c>
      <c r="AZ91" s="18"/>
      <c r="BA91" s="127" t="s">
        <v>283</v>
      </c>
      <c r="BB91" s="26" t="s">
        <v>281</v>
      </c>
      <c r="BC91" s="178">
        <f t="shared" ref="BC91:BC93" si="76">+O91/12</f>
        <v>2.4295432458697766E-2</v>
      </c>
      <c r="BD91" s="18"/>
      <c r="BE91" s="127" t="s">
        <v>283</v>
      </c>
      <c r="BF91" s="26" t="s">
        <v>281</v>
      </c>
      <c r="BG91" s="178">
        <f t="shared" ref="BG91:BG93" si="77">+O91/12</f>
        <v>2.4295432458697766E-2</v>
      </c>
      <c r="BH91" s="18"/>
      <c r="BI91" s="127" t="s">
        <v>283</v>
      </c>
      <c r="BJ91" s="26" t="s">
        <v>281</v>
      </c>
      <c r="BK91" s="178">
        <f t="shared" ref="BK91:BK93" si="78">+O91/12</f>
        <v>2.4295432458697766E-2</v>
      </c>
      <c r="BL91" s="18"/>
      <c r="BM91" s="127" t="s">
        <v>283</v>
      </c>
      <c r="BN91" s="26" t="s">
        <v>281</v>
      </c>
      <c r="BO91" s="178">
        <f t="shared" ref="BO91:BO93" si="79">+O91/12</f>
        <v>2.4295432458697766E-2</v>
      </c>
      <c r="BP91" s="18"/>
      <c r="BQ91" s="127" t="s">
        <v>283</v>
      </c>
      <c r="BR91" s="26" t="s">
        <v>281</v>
      </c>
      <c r="BS91" s="178">
        <f t="shared" ref="BS91:BS93" si="80">+O91/12</f>
        <v>2.4295432458697766E-2</v>
      </c>
      <c r="BT91" s="18"/>
      <c r="BU91" s="127" t="s">
        <v>283</v>
      </c>
      <c r="BV91" s="26" t="s">
        <v>281</v>
      </c>
      <c r="BW91" s="178">
        <f t="shared" ref="BW91:BW93" si="81">+O91/12</f>
        <v>2.4295432458697766E-2</v>
      </c>
      <c r="BX91" s="18"/>
      <c r="BY91" s="127" t="s">
        <v>283</v>
      </c>
      <c r="BZ91" s="26" t="s">
        <v>281</v>
      </c>
      <c r="CA91" s="178">
        <f t="shared" ref="CA91:CA93" si="82">+O91/12</f>
        <v>2.4295432458697766E-2</v>
      </c>
      <c r="CB91" s="18"/>
      <c r="CC91" s="127" t="s">
        <v>283</v>
      </c>
      <c r="CD91" s="26" t="s">
        <v>281</v>
      </c>
      <c r="CE91" s="178">
        <f t="shared" ref="CE91:CE93" si="83">+O91/12</f>
        <v>2.4295432458697766E-2</v>
      </c>
      <c r="CF91" s="18"/>
      <c r="CG91" s="127" t="s">
        <v>283</v>
      </c>
      <c r="CH91" s="26" t="s">
        <v>281</v>
      </c>
      <c r="CI91" s="178">
        <f t="shared" ref="CI91:CI93" si="84">+O91/12</f>
        <v>2.4295432458697766E-2</v>
      </c>
      <c r="CJ91" s="18"/>
      <c r="CK91" s="127" t="s">
        <v>283</v>
      </c>
      <c r="CL91" s="179">
        <f t="shared" si="59"/>
        <v>0.29154518950437314</v>
      </c>
      <c r="CM91" s="179">
        <f t="shared" si="60"/>
        <v>0</v>
      </c>
    </row>
    <row r="92" spans="1:91" ht="57" customHeight="1" x14ac:dyDescent="0.25">
      <c r="A92" s="12" t="s">
        <v>135</v>
      </c>
      <c r="B92" s="14" t="s">
        <v>13</v>
      </c>
      <c r="C92" s="12" t="s">
        <v>1644</v>
      </c>
      <c r="D92" s="12" t="s">
        <v>9</v>
      </c>
      <c r="E92" s="12" t="s">
        <v>9</v>
      </c>
      <c r="F92" s="12" t="s">
        <v>9</v>
      </c>
      <c r="G92" s="26" t="s">
        <v>9</v>
      </c>
      <c r="H92" s="26" t="s">
        <v>9</v>
      </c>
      <c r="I92" s="14" t="s">
        <v>9</v>
      </c>
      <c r="J92" s="26" t="s">
        <v>9</v>
      </c>
      <c r="K92" s="26" t="s">
        <v>9</v>
      </c>
      <c r="L92" s="26" t="s">
        <v>9</v>
      </c>
      <c r="M92" s="26" t="s">
        <v>9</v>
      </c>
      <c r="N92" s="148" t="s">
        <v>366</v>
      </c>
      <c r="O92" s="255">
        <v>0.29154518950437319</v>
      </c>
      <c r="P92" s="12" t="s">
        <v>9</v>
      </c>
      <c r="Q92" s="12" t="s">
        <v>152</v>
      </c>
      <c r="R92" s="146" t="s">
        <v>608</v>
      </c>
      <c r="S92" s="170" t="s">
        <v>142</v>
      </c>
      <c r="T92" s="177" t="s">
        <v>853</v>
      </c>
      <c r="U92" s="15" t="s">
        <v>592</v>
      </c>
      <c r="V92" s="25"/>
      <c r="W92" s="25"/>
      <c r="X92" s="25"/>
      <c r="Y92" s="25"/>
      <c r="Z92" s="25"/>
      <c r="AA92" s="25"/>
      <c r="AB92" s="25"/>
      <c r="AC92" s="25"/>
      <c r="AD92" s="25"/>
      <c r="AE92" s="25"/>
      <c r="AF92" s="25"/>
      <c r="AG92" s="25"/>
      <c r="AH92" s="25"/>
      <c r="AI92" s="25"/>
      <c r="AJ92" s="25"/>
      <c r="AK92" s="25"/>
      <c r="AL92" s="25"/>
      <c r="AM92" s="25"/>
      <c r="AN92" s="164">
        <v>45690</v>
      </c>
      <c r="AO92" s="158">
        <v>46021</v>
      </c>
      <c r="AP92" s="26" t="s">
        <v>281</v>
      </c>
      <c r="AQ92" s="178">
        <f t="shared" si="73"/>
        <v>2.4295432458697766E-2</v>
      </c>
      <c r="AR92" s="178"/>
      <c r="AS92" s="127" t="s">
        <v>283</v>
      </c>
      <c r="AT92" s="26" t="s">
        <v>281</v>
      </c>
      <c r="AU92" s="178">
        <f t="shared" si="74"/>
        <v>2.4295432458697766E-2</v>
      </c>
      <c r="AV92" s="18"/>
      <c r="AW92" s="127" t="s">
        <v>283</v>
      </c>
      <c r="AX92" s="26" t="s">
        <v>281</v>
      </c>
      <c r="AY92" s="178">
        <f t="shared" si="75"/>
        <v>2.4295432458697766E-2</v>
      </c>
      <c r="AZ92" s="18"/>
      <c r="BA92" s="127" t="s">
        <v>283</v>
      </c>
      <c r="BB92" s="26" t="s">
        <v>281</v>
      </c>
      <c r="BC92" s="178">
        <f t="shared" si="76"/>
        <v>2.4295432458697766E-2</v>
      </c>
      <c r="BD92" s="18"/>
      <c r="BE92" s="127" t="s">
        <v>283</v>
      </c>
      <c r="BF92" s="26" t="s">
        <v>281</v>
      </c>
      <c r="BG92" s="178">
        <f t="shared" si="77"/>
        <v>2.4295432458697766E-2</v>
      </c>
      <c r="BH92" s="18"/>
      <c r="BI92" s="127" t="s">
        <v>283</v>
      </c>
      <c r="BJ92" s="26" t="s">
        <v>281</v>
      </c>
      <c r="BK92" s="178">
        <f t="shared" si="78"/>
        <v>2.4295432458697766E-2</v>
      </c>
      <c r="BL92" s="18"/>
      <c r="BM92" s="127" t="s">
        <v>283</v>
      </c>
      <c r="BN92" s="26" t="s">
        <v>281</v>
      </c>
      <c r="BO92" s="178">
        <f t="shared" si="79"/>
        <v>2.4295432458697766E-2</v>
      </c>
      <c r="BP92" s="18"/>
      <c r="BQ92" s="127" t="s">
        <v>283</v>
      </c>
      <c r="BR92" s="26" t="s">
        <v>281</v>
      </c>
      <c r="BS92" s="178">
        <f t="shared" si="80"/>
        <v>2.4295432458697766E-2</v>
      </c>
      <c r="BT92" s="18"/>
      <c r="BU92" s="127" t="s">
        <v>283</v>
      </c>
      <c r="BV92" s="26" t="s">
        <v>281</v>
      </c>
      <c r="BW92" s="178">
        <f t="shared" si="81"/>
        <v>2.4295432458697766E-2</v>
      </c>
      <c r="BX92" s="18"/>
      <c r="BY92" s="127" t="s">
        <v>283</v>
      </c>
      <c r="BZ92" s="26" t="s">
        <v>281</v>
      </c>
      <c r="CA92" s="178">
        <f t="shared" si="82"/>
        <v>2.4295432458697766E-2</v>
      </c>
      <c r="CB92" s="18"/>
      <c r="CC92" s="127" t="s">
        <v>283</v>
      </c>
      <c r="CD92" s="26" t="s">
        <v>281</v>
      </c>
      <c r="CE92" s="178">
        <f t="shared" si="83"/>
        <v>2.4295432458697766E-2</v>
      </c>
      <c r="CF92" s="18"/>
      <c r="CG92" s="127" t="s">
        <v>283</v>
      </c>
      <c r="CH92" s="26" t="s">
        <v>281</v>
      </c>
      <c r="CI92" s="178">
        <f t="shared" si="84"/>
        <v>2.4295432458697766E-2</v>
      </c>
      <c r="CJ92" s="18"/>
      <c r="CK92" s="127" t="s">
        <v>283</v>
      </c>
      <c r="CL92" s="179">
        <f t="shared" si="59"/>
        <v>0.29154518950437314</v>
      </c>
      <c r="CM92" s="179">
        <f t="shared" si="60"/>
        <v>0</v>
      </c>
    </row>
    <row r="93" spans="1:91" ht="57" customHeight="1" x14ac:dyDescent="0.25">
      <c r="A93" s="12" t="s">
        <v>135</v>
      </c>
      <c r="B93" s="14" t="s">
        <v>13</v>
      </c>
      <c r="C93" s="12" t="s">
        <v>1644</v>
      </c>
      <c r="D93" s="12" t="s">
        <v>9</v>
      </c>
      <c r="E93" s="12" t="s">
        <v>9</v>
      </c>
      <c r="F93" s="12" t="s">
        <v>9</v>
      </c>
      <c r="G93" s="26" t="s">
        <v>9</v>
      </c>
      <c r="H93" s="26" t="s">
        <v>9</v>
      </c>
      <c r="I93" s="14" t="s">
        <v>9</v>
      </c>
      <c r="J93" s="26" t="s">
        <v>9</v>
      </c>
      <c r="K93" s="26" t="s">
        <v>9</v>
      </c>
      <c r="L93" s="26" t="s">
        <v>9</v>
      </c>
      <c r="M93" s="26" t="s">
        <v>9</v>
      </c>
      <c r="N93" s="148" t="s">
        <v>367</v>
      </c>
      <c r="O93" s="255">
        <v>0.29154518950437319</v>
      </c>
      <c r="P93" s="12" t="s">
        <v>9</v>
      </c>
      <c r="Q93" s="12" t="s">
        <v>152</v>
      </c>
      <c r="R93" s="146" t="s">
        <v>609</v>
      </c>
      <c r="S93" s="170" t="s">
        <v>142</v>
      </c>
      <c r="T93" s="177" t="s">
        <v>853</v>
      </c>
      <c r="U93" s="15" t="s">
        <v>592</v>
      </c>
      <c r="V93" s="25"/>
      <c r="W93" s="25"/>
      <c r="X93" s="25"/>
      <c r="Y93" s="25"/>
      <c r="Z93" s="25"/>
      <c r="AA93" s="25"/>
      <c r="AB93" s="25"/>
      <c r="AC93" s="25"/>
      <c r="AD93" s="25"/>
      <c r="AE93" s="25"/>
      <c r="AF93" s="25"/>
      <c r="AG93" s="25"/>
      <c r="AH93" s="25"/>
      <c r="AI93" s="25"/>
      <c r="AJ93" s="25"/>
      <c r="AK93" s="25"/>
      <c r="AL93" s="25"/>
      <c r="AM93" s="25"/>
      <c r="AN93" s="164">
        <v>45690</v>
      </c>
      <c r="AO93" s="158">
        <v>46021</v>
      </c>
      <c r="AP93" s="26" t="s">
        <v>281</v>
      </c>
      <c r="AQ93" s="178">
        <f t="shared" si="73"/>
        <v>2.4295432458697766E-2</v>
      </c>
      <c r="AR93" s="178"/>
      <c r="AS93" s="127" t="s">
        <v>283</v>
      </c>
      <c r="AT93" s="26" t="s">
        <v>281</v>
      </c>
      <c r="AU93" s="178">
        <f t="shared" si="74"/>
        <v>2.4295432458697766E-2</v>
      </c>
      <c r="AV93" s="18"/>
      <c r="AW93" s="127" t="s">
        <v>283</v>
      </c>
      <c r="AX93" s="26" t="s">
        <v>281</v>
      </c>
      <c r="AY93" s="178">
        <f t="shared" si="75"/>
        <v>2.4295432458697766E-2</v>
      </c>
      <c r="AZ93" s="18"/>
      <c r="BA93" s="127" t="s">
        <v>283</v>
      </c>
      <c r="BB93" s="26" t="s">
        <v>281</v>
      </c>
      <c r="BC93" s="178">
        <f t="shared" si="76"/>
        <v>2.4295432458697766E-2</v>
      </c>
      <c r="BD93" s="18"/>
      <c r="BE93" s="127" t="s">
        <v>283</v>
      </c>
      <c r="BF93" s="26" t="s">
        <v>281</v>
      </c>
      <c r="BG93" s="178">
        <f t="shared" si="77"/>
        <v>2.4295432458697766E-2</v>
      </c>
      <c r="BH93" s="18"/>
      <c r="BI93" s="127" t="s">
        <v>283</v>
      </c>
      <c r="BJ93" s="26" t="s">
        <v>281</v>
      </c>
      <c r="BK93" s="178">
        <f t="shared" si="78"/>
        <v>2.4295432458697766E-2</v>
      </c>
      <c r="BL93" s="18"/>
      <c r="BM93" s="127" t="s">
        <v>283</v>
      </c>
      <c r="BN93" s="26" t="s">
        <v>281</v>
      </c>
      <c r="BO93" s="178">
        <f t="shared" si="79"/>
        <v>2.4295432458697766E-2</v>
      </c>
      <c r="BP93" s="18"/>
      <c r="BQ93" s="127" t="s">
        <v>283</v>
      </c>
      <c r="BR93" s="26" t="s">
        <v>281</v>
      </c>
      <c r="BS93" s="178">
        <f t="shared" si="80"/>
        <v>2.4295432458697766E-2</v>
      </c>
      <c r="BT93" s="18"/>
      <c r="BU93" s="127" t="s">
        <v>283</v>
      </c>
      <c r="BV93" s="26" t="s">
        <v>281</v>
      </c>
      <c r="BW93" s="178">
        <f t="shared" si="81"/>
        <v>2.4295432458697766E-2</v>
      </c>
      <c r="BX93" s="18"/>
      <c r="BY93" s="127" t="s">
        <v>283</v>
      </c>
      <c r="BZ93" s="26" t="s">
        <v>281</v>
      </c>
      <c r="CA93" s="178">
        <f t="shared" si="82"/>
        <v>2.4295432458697766E-2</v>
      </c>
      <c r="CB93" s="18"/>
      <c r="CC93" s="127" t="s">
        <v>283</v>
      </c>
      <c r="CD93" s="26" t="s">
        <v>281</v>
      </c>
      <c r="CE93" s="178">
        <f t="shared" si="83"/>
        <v>2.4295432458697766E-2</v>
      </c>
      <c r="CF93" s="18"/>
      <c r="CG93" s="127" t="s">
        <v>283</v>
      </c>
      <c r="CH93" s="26" t="s">
        <v>281</v>
      </c>
      <c r="CI93" s="178">
        <f t="shared" si="84"/>
        <v>2.4295432458697766E-2</v>
      </c>
      <c r="CJ93" s="18"/>
      <c r="CK93" s="127" t="s">
        <v>283</v>
      </c>
      <c r="CL93" s="179">
        <f t="shared" si="59"/>
        <v>0.29154518950437314</v>
      </c>
      <c r="CM93" s="179">
        <f t="shared" si="60"/>
        <v>0</v>
      </c>
    </row>
    <row r="94" spans="1:91" ht="57" customHeight="1" x14ac:dyDescent="0.25">
      <c r="A94" s="12" t="s">
        <v>135</v>
      </c>
      <c r="B94" s="14" t="s">
        <v>13</v>
      </c>
      <c r="C94" s="12" t="s">
        <v>1644</v>
      </c>
      <c r="D94" s="12" t="s">
        <v>9</v>
      </c>
      <c r="E94" s="12" t="s">
        <v>9</v>
      </c>
      <c r="F94" s="12" t="s">
        <v>9</v>
      </c>
      <c r="G94" s="26" t="s">
        <v>9</v>
      </c>
      <c r="H94" s="26" t="s">
        <v>9</v>
      </c>
      <c r="I94" s="14" t="s">
        <v>9</v>
      </c>
      <c r="J94" s="26" t="s">
        <v>9</v>
      </c>
      <c r="K94" s="26" t="s">
        <v>9</v>
      </c>
      <c r="L94" s="26" t="s">
        <v>9</v>
      </c>
      <c r="M94" s="26" t="s">
        <v>9</v>
      </c>
      <c r="N94" s="148" t="s">
        <v>368</v>
      </c>
      <c r="O94" s="255">
        <v>0.29154518950437319</v>
      </c>
      <c r="P94" s="12" t="s">
        <v>9</v>
      </c>
      <c r="Q94" s="12" t="s">
        <v>152</v>
      </c>
      <c r="R94" s="146" t="s">
        <v>609</v>
      </c>
      <c r="S94" s="170" t="s">
        <v>142</v>
      </c>
      <c r="T94" s="177" t="s">
        <v>853</v>
      </c>
      <c r="U94" s="15" t="s">
        <v>592</v>
      </c>
      <c r="V94" s="25"/>
      <c r="W94" s="25"/>
      <c r="X94" s="25"/>
      <c r="Y94" s="25"/>
      <c r="Z94" s="25"/>
      <c r="AA94" s="25"/>
      <c r="AB94" s="25"/>
      <c r="AC94" s="25"/>
      <c r="AD94" s="25"/>
      <c r="AE94" s="25"/>
      <c r="AF94" s="25"/>
      <c r="AG94" s="25"/>
      <c r="AH94" s="25"/>
      <c r="AI94" s="25"/>
      <c r="AJ94" s="25"/>
      <c r="AK94" s="25"/>
      <c r="AL94" s="25"/>
      <c r="AM94" s="25"/>
      <c r="AN94" s="164">
        <v>45809</v>
      </c>
      <c r="AO94" s="158">
        <v>45868</v>
      </c>
      <c r="AP94" s="26" t="s">
        <v>281</v>
      </c>
      <c r="AQ94" s="178">
        <f>+O94/7</f>
        <v>4.1649312786339029E-2</v>
      </c>
      <c r="AR94" s="178"/>
      <c r="AS94" s="127" t="s">
        <v>283</v>
      </c>
      <c r="AT94" s="26" t="s">
        <v>281</v>
      </c>
      <c r="AU94" s="178">
        <f>+O94/7</f>
        <v>4.1649312786339029E-2</v>
      </c>
      <c r="AV94" s="18"/>
      <c r="AW94" s="127" t="s">
        <v>283</v>
      </c>
      <c r="AX94" s="26" t="s">
        <v>281</v>
      </c>
      <c r="AY94" s="178">
        <f>+O94/7</f>
        <v>4.1649312786339029E-2</v>
      </c>
      <c r="AZ94" s="18"/>
      <c r="BA94" s="127" t="s">
        <v>283</v>
      </c>
      <c r="BB94" s="26" t="s">
        <v>281</v>
      </c>
      <c r="BC94" s="178">
        <f>+O94/7</f>
        <v>4.1649312786339029E-2</v>
      </c>
      <c r="BD94" s="18"/>
      <c r="BE94" s="127" t="s">
        <v>283</v>
      </c>
      <c r="BF94" s="26" t="s">
        <v>281</v>
      </c>
      <c r="BG94" s="178">
        <f>+O94/7</f>
        <v>4.1649312786339029E-2</v>
      </c>
      <c r="BH94" s="18"/>
      <c r="BI94" s="127" t="s">
        <v>283</v>
      </c>
      <c r="BJ94" s="26" t="s">
        <v>281</v>
      </c>
      <c r="BK94" s="178">
        <f>+O94/7</f>
        <v>4.1649312786339029E-2</v>
      </c>
      <c r="BL94" s="18"/>
      <c r="BM94" s="127" t="s">
        <v>283</v>
      </c>
      <c r="BN94" s="26" t="s">
        <v>281</v>
      </c>
      <c r="BO94" s="178">
        <f>+O94/7</f>
        <v>4.1649312786339029E-2</v>
      </c>
      <c r="BP94" s="18"/>
      <c r="BQ94" s="171" t="s">
        <v>283</v>
      </c>
      <c r="BR94" s="180" t="s">
        <v>281</v>
      </c>
      <c r="BS94" s="182"/>
      <c r="BT94" s="183"/>
      <c r="BU94" s="171" t="s">
        <v>283</v>
      </c>
      <c r="BV94" s="180" t="s">
        <v>281</v>
      </c>
      <c r="BW94" s="182"/>
      <c r="BX94" s="183"/>
      <c r="BY94" s="171" t="s">
        <v>283</v>
      </c>
      <c r="BZ94" s="180" t="s">
        <v>281</v>
      </c>
      <c r="CA94" s="182"/>
      <c r="CB94" s="183"/>
      <c r="CC94" s="171" t="s">
        <v>283</v>
      </c>
      <c r="CD94" s="180" t="s">
        <v>281</v>
      </c>
      <c r="CE94" s="182"/>
      <c r="CF94" s="183"/>
      <c r="CG94" s="171" t="s">
        <v>283</v>
      </c>
      <c r="CH94" s="180" t="s">
        <v>281</v>
      </c>
      <c r="CI94" s="182"/>
      <c r="CJ94" s="183"/>
      <c r="CK94" s="171" t="s">
        <v>283</v>
      </c>
      <c r="CL94" s="179">
        <f t="shared" si="59"/>
        <v>0.29154518950437325</v>
      </c>
      <c r="CM94" s="179">
        <f t="shared" si="60"/>
        <v>0</v>
      </c>
    </row>
    <row r="95" spans="1:91" ht="57" customHeight="1" x14ac:dyDescent="0.25">
      <c r="A95" s="12" t="s">
        <v>135</v>
      </c>
      <c r="B95" s="14" t="s">
        <v>13</v>
      </c>
      <c r="C95" s="12" t="s">
        <v>1644</v>
      </c>
      <c r="D95" s="12" t="s">
        <v>9</v>
      </c>
      <c r="E95" s="12" t="s">
        <v>9</v>
      </c>
      <c r="F95" s="12" t="s">
        <v>9</v>
      </c>
      <c r="G95" s="26" t="s">
        <v>9</v>
      </c>
      <c r="H95" s="26" t="s">
        <v>9</v>
      </c>
      <c r="I95" s="14" t="s">
        <v>9</v>
      </c>
      <c r="J95" s="26" t="s">
        <v>9</v>
      </c>
      <c r="K95" s="26" t="s">
        <v>9</v>
      </c>
      <c r="L95" s="26" t="s">
        <v>9</v>
      </c>
      <c r="M95" s="26" t="s">
        <v>9</v>
      </c>
      <c r="N95" s="148" t="s">
        <v>369</v>
      </c>
      <c r="O95" s="255">
        <v>0.29154518950437319</v>
      </c>
      <c r="P95" s="12" t="s">
        <v>9</v>
      </c>
      <c r="Q95" s="12" t="s">
        <v>152</v>
      </c>
      <c r="R95" s="146" t="s">
        <v>608</v>
      </c>
      <c r="S95" s="170" t="s">
        <v>142</v>
      </c>
      <c r="T95" s="177" t="s">
        <v>853</v>
      </c>
      <c r="U95" s="15" t="s">
        <v>592</v>
      </c>
      <c r="V95" s="25"/>
      <c r="W95" s="25"/>
      <c r="X95" s="25"/>
      <c r="Y95" s="25"/>
      <c r="Z95" s="25"/>
      <c r="AA95" s="25"/>
      <c r="AB95" s="25"/>
      <c r="AC95" s="25"/>
      <c r="AD95" s="25"/>
      <c r="AE95" s="25"/>
      <c r="AF95" s="25"/>
      <c r="AG95" s="25"/>
      <c r="AH95" s="25"/>
      <c r="AI95" s="25"/>
      <c r="AJ95" s="25"/>
      <c r="AK95" s="25"/>
      <c r="AL95" s="25"/>
      <c r="AM95" s="25"/>
      <c r="AN95" s="158">
        <v>45690</v>
      </c>
      <c r="AO95" s="158">
        <v>46021</v>
      </c>
      <c r="AP95" s="26" t="s">
        <v>281</v>
      </c>
      <c r="AQ95" s="178">
        <f t="shared" ref="AQ95:AQ96" si="85">+O95/12</f>
        <v>2.4295432458697766E-2</v>
      </c>
      <c r="AR95" s="178"/>
      <c r="AS95" s="127" t="s">
        <v>283</v>
      </c>
      <c r="AT95" s="26" t="s">
        <v>281</v>
      </c>
      <c r="AU95" s="178">
        <f t="shared" ref="AU95:AU96" si="86">+O95/12</f>
        <v>2.4295432458697766E-2</v>
      </c>
      <c r="AV95" s="18"/>
      <c r="AW95" s="127" t="s">
        <v>283</v>
      </c>
      <c r="AX95" s="26" t="s">
        <v>281</v>
      </c>
      <c r="AY95" s="178">
        <f t="shared" ref="AY95:AY96" si="87">+O95/12</f>
        <v>2.4295432458697766E-2</v>
      </c>
      <c r="AZ95" s="18"/>
      <c r="BA95" s="127" t="s">
        <v>283</v>
      </c>
      <c r="BB95" s="26" t="s">
        <v>281</v>
      </c>
      <c r="BC95" s="178">
        <f t="shared" ref="BC95:BC96" si="88">+O95/12</f>
        <v>2.4295432458697766E-2</v>
      </c>
      <c r="BD95" s="18"/>
      <c r="BE95" s="127" t="s">
        <v>283</v>
      </c>
      <c r="BF95" s="26" t="s">
        <v>281</v>
      </c>
      <c r="BG95" s="178">
        <f t="shared" ref="BG95:BG96" si="89">+O95/12</f>
        <v>2.4295432458697766E-2</v>
      </c>
      <c r="BH95" s="18"/>
      <c r="BI95" s="127" t="s">
        <v>283</v>
      </c>
      <c r="BJ95" s="26" t="s">
        <v>281</v>
      </c>
      <c r="BK95" s="178">
        <f t="shared" ref="BK95:BK96" si="90">+O95/12</f>
        <v>2.4295432458697766E-2</v>
      </c>
      <c r="BL95" s="18"/>
      <c r="BM95" s="127" t="s">
        <v>283</v>
      </c>
      <c r="BN95" s="26" t="s">
        <v>281</v>
      </c>
      <c r="BO95" s="178">
        <f t="shared" ref="BO95:BO96" si="91">+O95/12</f>
        <v>2.4295432458697766E-2</v>
      </c>
      <c r="BP95" s="18"/>
      <c r="BQ95" s="127" t="s">
        <v>283</v>
      </c>
      <c r="BR95" s="26" t="s">
        <v>281</v>
      </c>
      <c r="BS95" s="178">
        <f t="shared" ref="BS95:BS96" si="92">+O95/12</f>
        <v>2.4295432458697766E-2</v>
      </c>
      <c r="BT95" s="18"/>
      <c r="BU95" s="127" t="s">
        <v>283</v>
      </c>
      <c r="BV95" s="26" t="s">
        <v>281</v>
      </c>
      <c r="BW95" s="178">
        <f t="shared" ref="BW95:BW96" si="93">+O95/12</f>
        <v>2.4295432458697766E-2</v>
      </c>
      <c r="BX95" s="18"/>
      <c r="BY95" s="127" t="s">
        <v>283</v>
      </c>
      <c r="BZ95" s="26" t="s">
        <v>281</v>
      </c>
      <c r="CA95" s="178">
        <f t="shared" ref="CA95:CA96" si="94">+O95/12</f>
        <v>2.4295432458697766E-2</v>
      </c>
      <c r="CB95" s="18"/>
      <c r="CC95" s="127" t="s">
        <v>283</v>
      </c>
      <c r="CD95" s="26" t="s">
        <v>281</v>
      </c>
      <c r="CE95" s="178">
        <f t="shared" ref="CE95:CE96" si="95">+O95/12</f>
        <v>2.4295432458697766E-2</v>
      </c>
      <c r="CF95" s="18"/>
      <c r="CG95" s="127" t="s">
        <v>283</v>
      </c>
      <c r="CH95" s="26" t="s">
        <v>281</v>
      </c>
      <c r="CI95" s="178">
        <f t="shared" ref="CI95:CI96" si="96">+O95/12</f>
        <v>2.4295432458697766E-2</v>
      </c>
      <c r="CJ95" s="18"/>
      <c r="CK95" s="127" t="s">
        <v>283</v>
      </c>
      <c r="CL95" s="179">
        <f t="shared" si="59"/>
        <v>0.29154518950437314</v>
      </c>
      <c r="CM95" s="179">
        <f t="shared" si="60"/>
        <v>0</v>
      </c>
    </row>
    <row r="96" spans="1:91" ht="57" customHeight="1" x14ac:dyDescent="0.25">
      <c r="A96" s="12" t="s">
        <v>135</v>
      </c>
      <c r="B96" s="14" t="s">
        <v>13</v>
      </c>
      <c r="C96" s="12" t="s">
        <v>1644</v>
      </c>
      <c r="D96" s="12" t="s">
        <v>9</v>
      </c>
      <c r="E96" s="12" t="s">
        <v>9</v>
      </c>
      <c r="F96" s="12" t="s">
        <v>9</v>
      </c>
      <c r="G96" s="26" t="s">
        <v>9</v>
      </c>
      <c r="H96" s="26" t="s">
        <v>9</v>
      </c>
      <c r="I96" s="14" t="s">
        <v>9</v>
      </c>
      <c r="J96" s="26" t="s">
        <v>9</v>
      </c>
      <c r="K96" s="26" t="s">
        <v>9</v>
      </c>
      <c r="L96" s="26" t="s">
        <v>9</v>
      </c>
      <c r="M96" s="26" t="s">
        <v>9</v>
      </c>
      <c r="N96" s="148" t="s">
        <v>370</v>
      </c>
      <c r="O96" s="255">
        <v>0.29154518950437319</v>
      </c>
      <c r="P96" s="12" t="s">
        <v>9</v>
      </c>
      <c r="Q96" s="12" t="s">
        <v>152</v>
      </c>
      <c r="R96" s="146" t="s">
        <v>608</v>
      </c>
      <c r="S96" s="170" t="s">
        <v>142</v>
      </c>
      <c r="T96" s="177" t="s">
        <v>853</v>
      </c>
      <c r="U96" s="15" t="s">
        <v>592</v>
      </c>
      <c r="V96" s="25"/>
      <c r="W96" s="25"/>
      <c r="X96" s="25"/>
      <c r="Y96" s="25"/>
      <c r="Z96" s="25"/>
      <c r="AA96" s="25"/>
      <c r="AB96" s="25"/>
      <c r="AC96" s="25"/>
      <c r="AD96" s="25"/>
      <c r="AE96" s="25"/>
      <c r="AF96" s="25"/>
      <c r="AG96" s="25"/>
      <c r="AH96" s="25"/>
      <c r="AI96" s="25"/>
      <c r="AJ96" s="25"/>
      <c r="AK96" s="25"/>
      <c r="AL96" s="25"/>
      <c r="AM96" s="25"/>
      <c r="AN96" s="158">
        <v>45690</v>
      </c>
      <c r="AO96" s="158">
        <v>46021</v>
      </c>
      <c r="AP96" s="26" t="s">
        <v>281</v>
      </c>
      <c r="AQ96" s="178">
        <f t="shared" si="85"/>
        <v>2.4295432458697766E-2</v>
      </c>
      <c r="AR96" s="178"/>
      <c r="AS96" s="127" t="s">
        <v>283</v>
      </c>
      <c r="AT96" s="26" t="s">
        <v>281</v>
      </c>
      <c r="AU96" s="178">
        <f t="shared" si="86"/>
        <v>2.4295432458697766E-2</v>
      </c>
      <c r="AV96" s="18"/>
      <c r="AW96" s="127" t="s">
        <v>283</v>
      </c>
      <c r="AX96" s="26" t="s">
        <v>281</v>
      </c>
      <c r="AY96" s="178">
        <f t="shared" si="87"/>
        <v>2.4295432458697766E-2</v>
      </c>
      <c r="AZ96" s="18"/>
      <c r="BA96" s="127" t="s">
        <v>283</v>
      </c>
      <c r="BB96" s="26" t="s">
        <v>281</v>
      </c>
      <c r="BC96" s="178">
        <f t="shared" si="88"/>
        <v>2.4295432458697766E-2</v>
      </c>
      <c r="BD96" s="18"/>
      <c r="BE96" s="127" t="s">
        <v>283</v>
      </c>
      <c r="BF96" s="26" t="s">
        <v>281</v>
      </c>
      <c r="BG96" s="178">
        <f t="shared" si="89"/>
        <v>2.4295432458697766E-2</v>
      </c>
      <c r="BH96" s="18"/>
      <c r="BI96" s="127" t="s">
        <v>283</v>
      </c>
      <c r="BJ96" s="26" t="s">
        <v>281</v>
      </c>
      <c r="BK96" s="178">
        <f t="shared" si="90"/>
        <v>2.4295432458697766E-2</v>
      </c>
      <c r="BL96" s="18"/>
      <c r="BM96" s="127" t="s">
        <v>283</v>
      </c>
      <c r="BN96" s="26" t="s">
        <v>281</v>
      </c>
      <c r="BO96" s="178">
        <f t="shared" si="91"/>
        <v>2.4295432458697766E-2</v>
      </c>
      <c r="BP96" s="18"/>
      <c r="BQ96" s="127" t="s">
        <v>283</v>
      </c>
      <c r="BR96" s="26" t="s">
        <v>281</v>
      </c>
      <c r="BS96" s="178">
        <f t="shared" si="92"/>
        <v>2.4295432458697766E-2</v>
      </c>
      <c r="BT96" s="18"/>
      <c r="BU96" s="127" t="s">
        <v>283</v>
      </c>
      <c r="BV96" s="26" t="s">
        <v>281</v>
      </c>
      <c r="BW96" s="178">
        <f t="shared" si="93"/>
        <v>2.4295432458697766E-2</v>
      </c>
      <c r="BX96" s="18"/>
      <c r="BY96" s="127" t="s">
        <v>283</v>
      </c>
      <c r="BZ96" s="26" t="s">
        <v>281</v>
      </c>
      <c r="CA96" s="178">
        <f t="shared" si="94"/>
        <v>2.4295432458697766E-2</v>
      </c>
      <c r="CB96" s="18"/>
      <c r="CC96" s="127" t="s">
        <v>283</v>
      </c>
      <c r="CD96" s="26" t="s">
        <v>281</v>
      </c>
      <c r="CE96" s="178">
        <f t="shared" si="95"/>
        <v>2.4295432458697766E-2</v>
      </c>
      <c r="CF96" s="18"/>
      <c r="CG96" s="127" t="s">
        <v>283</v>
      </c>
      <c r="CH96" s="26" t="s">
        <v>281</v>
      </c>
      <c r="CI96" s="178">
        <f t="shared" si="96"/>
        <v>2.4295432458697766E-2</v>
      </c>
      <c r="CJ96" s="18"/>
      <c r="CK96" s="127" t="s">
        <v>283</v>
      </c>
      <c r="CL96" s="179">
        <f t="shared" si="59"/>
        <v>0.29154518950437314</v>
      </c>
      <c r="CM96" s="179">
        <f t="shared" si="60"/>
        <v>0</v>
      </c>
    </row>
    <row r="97" spans="1:91" ht="57" customHeight="1" x14ac:dyDescent="0.25">
      <c r="A97" s="12" t="s">
        <v>135</v>
      </c>
      <c r="B97" s="14" t="s">
        <v>13</v>
      </c>
      <c r="C97" s="12" t="s">
        <v>1644</v>
      </c>
      <c r="D97" s="12" t="s">
        <v>9</v>
      </c>
      <c r="E97" s="12" t="s">
        <v>9</v>
      </c>
      <c r="F97" s="12" t="s">
        <v>9</v>
      </c>
      <c r="G97" s="26" t="s">
        <v>9</v>
      </c>
      <c r="H97" s="26" t="s">
        <v>9</v>
      </c>
      <c r="I97" s="14" t="s">
        <v>9</v>
      </c>
      <c r="J97" s="26" t="s">
        <v>9</v>
      </c>
      <c r="K97" s="26" t="s">
        <v>9</v>
      </c>
      <c r="L97" s="26" t="s">
        <v>9</v>
      </c>
      <c r="M97" s="26" t="s">
        <v>9</v>
      </c>
      <c r="N97" s="148" t="s">
        <v>371</v>
      </c>
      <c r="O97" s="255">
        <v>0.29154518950437319</v>
      </c>
      <c r="P97" s="12" t="s">
        <v>9</v>
      </c>
      <c r="Q97" s="12" t="s">
        <v>152</v>
      </c>
      <c r="R97" s="146" t="s">
        <v>608</v>
      </c>
      <c r="S97" s="170" t="s">
        <v>142</v>
      </c>
      <c r="T97" s="177" t="s">
        <v>853</v>
      </c>
      <c r="U97" s="15" t="s">
        <v>592</v>
      </c>
      <c r="V97" s="25"/>
      <c r="W97" s="25"/>
      <c r="X97" s="25"/>
      <c r="Y97" s="25"/>
      <c r="Z97" s="25"/>
      <c r="AA97" s="25"/>
      <c r="AB97" s="25"/>
      <c r="AC97" s="25"/>
      <c r="AD97" s="25"/>
      <c r="AE97" s="25"/>
      <c r="AF97" s="25"/>
      <c r="AG97" s="25"/>
      <c r="AH97" s="25"/>
      <c r="AI97" s="25"/>
      <c r="AJ97" s="25"/>
      <c r="AK97" s="25"/>
      <c r="AL97" s="25"/>
      <c r="AM97" s="25"/>
      <c r="AN97" s="158">
        <v>45690</v>
      </c>
      <c r="AO97" s="158">
        <v>45690</v>
      </c>
      <c r="AP97" s="26" t="s">
        <v>281</v>
      </c>
      <c r="AQ97" s="178">
        <f t="shared" ref="AQ97:AQ98" si="97">+O97/2</f>
        <v>0.1457725947521866</v>
      </c>
      <c r="AR97" s="178"/>
      <c r="AS97" s="127" t="s">
        <v>283</v>
      </c>
      <c r="AT97" s="26" t="s">
        <v>281</v>
      </c>
      <c r="AU97" s="178">
        <f t="shared" ref="AU97:AU98" si="98">+O97/2</f>
        <v>0.1457725947521866</v>
      </c>
      <c r="AV97" s="18"/>
      <c r="AW97" s="127" t="s">
        <v>283</v>
      </c>
      <c r="AX97" s="180" t="s">
        <v>281</v>
      </c>
      <c r="AY97" s="182"/>
      <c r="AZ97" s="183"/>
      <c r="BA97" s="171" t="s">
        <v>283</v>
      </c>
      <c r="BB97" s="180" t="s">
        <v>281</v>
      </c>
      <c r="BC97" s="182"/>
      <c r="BD97" s="183"/>
      <c r="BE97" s="171" t="s">
        <v>283</v>
      </c>
      <c r="BF97" s="180" t="s">
        <v>281</v>
      </c>
      <c r="BG97" s="182"/>
      <c r="BH97" s="183"/>
      <c r="BI97" s="171" t="s">
        <v>283</v>
      </c>
      <c r="BJ97" s="180" t="s">
        <v>281</v>
      </c>
      <c r="BK97" s="182"/>
      <c r="BL97" s="183"/>
      <c r="BM97" s="171" t="s">
        <v>283</v>
      </c>
      <c r="BN97" s="180" t="s">
        <v>281</v>
      </c>
      <c r="BO97" s="182"/>
      <c r="BP97" s="183"/>
      <c r="BQ97" s="171" t="s">
        <v>283</v>
      </c>
      <c r="BR97" s="180" t="s">
        <v>281</v>
      </c>
      <c r="BS97" s="182"/>
      <c r="BT97" s="183"/>
      <c r="BU97" s="171" t="s">
        <v>283</v>
      </c>
      <c r="BV97" s="180" t="s">
        <v>281</v>
      </c>
      <c r="BW97" s="182"/>
      <c r="BX97" s="183"/>
      <c r="BY97" s="171" t="s">
        <v>283</v>
      </c>
      <c r="BZ97" s="180" t="s">
        <v>281</v>
      </c>
      <c r="CA97" s="182"/>
      <c r="CB97" s="183"/>
      <c r="CC97" s="171" t="s">
        <v>283</v>
      </c>
      <c r="CD97" s="180" t="s">
        <v>281</v>
      </c>
      <c r="CE97" s="182"/>
      <c r="CF97" s="183"/>
      <c r="CG97" s="171" t="s">
        <v>283</v>
      </c>
      <c r="CH97" s="180" t="s">
        <v>281</v>
      </c>
      <c r="CI97" s="182"/>
      <c r="CJ97" s="183"/>
      <c r="CK97" s="171" t="s">
        <v>283</v>
      </c>
      <c r="CL97" s="179">
        <f t="shared" si="59"/>
        <v>0.29154518950437319</v>
      </c>
      <c r="CM97" s="179">
        <f t="shared" si="60"/>
        <v>0</v>
      </c>
    </row>
    <row r="98" spans="1:91" ht="57" customHeight="1" x14ac:dyDescent="0.25">
      <c r="A98" s="12" t="s">
        <v>135</v>
      </c>
      <c r="B98" s="14" t="s">
        <v>13</v>
      </c>
      <c r="C98" s="12" t="s">
        <v>1644</v>
      </c>
      <c r="D98" s="12" t="s">
        <v>9</v>
      </c>
      <c r="E98" s="12" t="s">
        <v>9</v>
      </c>
      <c r="F98" s="12" t="s">
        <v>9</v>
      </c>
      <c r="G98" s="26" t="s">
        <v>9</v>
      </c>
      <c r="H98" s="26" t="s">
        <v>9</v>
      </c>
      <c r="I98" s="14" t="s">
        <v>9</v>
      </c>
      <c r="J98" s="26" t="s">
        <v>9</v>
      </c>
      <c r="K98" s="26" t="s">
        <v>9</v>
      </c>
      <c r="L98" s="26" t="s">
        <v>9</v>
      </c>
      <c r="M98" s="26" t="s">
        <v>9</v>
      </c>
      <c r="N98" s="148" t="s">
        <v>372</v>
      </c>
      <c r="O98" s="255">
        <v>0.29154518950437319</v>
      </c>
      <c r="P98" s="12" t="s">
        <v>9</v>
      </c>
      <c r="Q98" s="12" t="s">
        <v>152</v>
      </c>
      <c r="R98" s="146" t="s">
        <v>608</v>
      </c>
      <c r="S98" s="170" t="s">
        <v>142</v>
      </c>
      <c r="T98" s="177" t="s">
        <v>853</v>
      </c>
      <c r="U98" s="15" t="s">
        <v>592</v>
      </c>
      <c r="V98" s="25"/>
      <c r="W98" s="25"/>
      <c r="X98" s="25"/>
      <c r="Y98" s="25"/>
      <c r="Z98" s="25"/>
      <c r="AA98" s="25"/>
      <c r="AB98" s="25"/>
      <c r="AC98" s="25"/>
      <c r="AD98" s="25"/>
      <c r="AE98" s="25"/>
      <c r="AF98" s="25"/>
      <c r="AG98" s="25"/>
      <c r="AH98" s="25"/>
      <c r="AI98" s="25"/>
      <c r="AJ98" s="25"/>
      <c r="AK98" s="25"/>
      <c r="AL98" s="25"/>
      <c r="AM98" s="25"/>
      <c r="AN98" s="158">
        <v>45690</v>
      </c>
      <c r="AO98" s="158">
        <v>45690</v>
      </c>
      <c r="AP98" s="26" t="s">
        <v>281</v>
      </c>
      <c r="AQ98" s="178">
        <f t="shared" si="97"/>
        <v>0.1457725947521866</v>
      </c>
      <c r="AR98" s="178"/>
      <c r="AS98" s="127" t="s">
        <v>283</v>
      </c>
      <c r="AT98" s="26" t="s">
        <v>281</v>
      </c>
      <c r="AU98" s="178">
        <f t="shared" si="98"/>
        <v>0.1457725947521866</v>
      </c>
      <c r="AV98" s="18"/>
      <c r="AW98" s="127" t="s">
        <v>283</v>
      </c>
      <c r="AX98" s="180" t="s">
        <v>281</v>
      </c>
      <c r="AY98" s="182"/>
      <c r="AZ98" s="183"/>
      <c r="BA98" s="171" t="s">
        <v>283</v>
      </c>
      <c r="BB98" s="180" t="s">
        <v>281</v>
      </c>
      <c r="BC98" s="182"/>
      <c r="BD98" s="183"/>
      <c r="BE98" s="171" t="s">
        <v>283</v>
      </c>
      <c r="BF98" s="180" t="s">
        <v>281</v>
      </c>
      <c r="BG98" s="182"/>
      <c r="BH98" s="183"/>
      <c r="BI98" s="171" t="s">
        <v>283</v>
      </c>
      <c r="BJ98" s="180" t="s">
        <v>281</v>
      </c>
      <c r="BK98" s="182"/>
      <c r="BL98" s="183"/>
      <c r="BM98" s="171" t="s">
        <v>283</v>
      </c>
      <c r="BN98" s="180" t="s">
        <v>281</v>
      </c>
      <c r="BO98" s="182"/>
      <c r="BP98" s="183"/>
      <c r="BQ98" s="171" t="s">
        <v>283</v>
      </c>
      <c r="BR98" s="180" t="s">
        <v>281</v>
      </c>
      <c r="BS98" s="182"/>
      <c r="BT98" s="183"/>
      <c r="BU98" s="171" t="s">
        <v>283</v>
      </c>
      <c r="BV98" s="180" t="s">
        <v>281</v>
      </c>
      <c r="BW98" s="182"/>
      <c r="BX98" s="183"/>
      <c r="BY98" s="171" t="s">
        <v>283</v>
      </c>
      <c r="BZ98" s="180" t="s">
        <v>281</v>
      </c>
      <c r="CA98" s="182"/>
      <c r="CB98" s="183"/>
      <c r="CC98" s="171" t="s">
        <v>283</v>
      </c>
      <c r="CD98" s="180" t="s">
        <v>281</v>
      </c>
      <c r="CE98" s="182"/>
      <c r="CF98" s="183"/>
      <c r="CG98" s="171" t="s">
        <v>283</v>
      </c>
      <c r="CH98" s="180" t="s">
        <v>281</v>
      </c>
      <c r="CI98" s="182"/>
      <c r="CJ98" s="183"/>
      <c r="CK98" s="171" t="s">
        <v>283</v>
      </c>
      <c r="CL98" s="179">
        <f t="shared" si="59"/>
        <v>0.29154518950437319</v>
      </c>
      <c r="CM98" s="179">
        <f t="shared" si="60"/>
        <v>0</v>
      </c>
    </row>
    <row r="99" spans="1:91" ht="57" customHeight="1" x14ac:dyDescent="0.25">
      <c r="A99" s="12" t="s">
        <v>135</v>
      </c>
      <c r="B99" s="14" t="s">
        <v>13</v>
      </c>
      <c r="C99" s="12" t="s">
        <v>1644</v>
      </c>
      <c r="D99" s="12" t="s">
        <v>9</v>
      </c>
      <c r="E99" s="12" t="s">
        <v>9</v>
      </c>
      <c r="F99" s="12" t="s">
        <v>9</v>
      </c>
      <c r="G99" s="26" t="s">
        <v>9</v>
      </c>
      <c r="H99" s="26" t="s">
        <v>9</v>
      </c>
      <c r="I99" s="14" t="s">
        <v>9</v>
      </c>
      <c r="J99" s="26" t="s">
        <v>9</v>
      </c>
      <c r="K99" s="26" t="s">
        <v>9</v>
      </c>
      <c r="L99" s="26" t="s">
        <v>9</v>
      </c>
      <c r="M99" s="26" t="s">
        <v>9</v>
      </c>
      <c r="N99" s="148" t="s">
        <v>373</v>
      </c>
      <c r="O99" s="255">
        <v>0.29154518950437319</v>
      </c>
      <c r="P99" s="12" t="s">
        <v>9</v>
      </c>
      <c r="Q99" s="12" t="s">
        <v>152</v>
      </c>
      <c r="R99" s="146" t="s">
        <v>608</v>
      </c>
      <c r="S99" s="170" t="s">
        <v>142</v>
      </c>
      <c r="T99" s="177" t="s">
        <v>853</v>
      </c>
      <c r="U99" s="15" t="s">
        <v>592</v>
      </c>
      <c r="V99" s="25"/>
      <c r="W99" s="25"/>
      <c r="X99" s="25"/>
      <c r="Y99" s="25"/>
      <c r="Z99" s="25"/>
      <c r="AA99" s="25"/>
      <c r="AB99" s="25"/>
      <c r="AC99" s="25"/>
      <c r="AD99" s="25"/>
      <c r="AE99" s="25"/>
      <c r="AF99" s="25"/>
      <c r="AG99" s="25"/>
      <c r="AH99" s="25"/>
      <c r="AI99" s="25"/>
      <c r="AJ99" s="25"/>
      <c r="AK99" s="25"/>
      <c r="AL99" s="25"/>
      <c r="AM99" s="25"/>
      <c r="AN99" s="158">
        <v>45778</v>
      </c>
      <c r="AO99" s="158">
        <v>45807</v>
      </c>
      <c r="AP99" s="26" t="s">
        <v>281</v>
      </c>
      <c r="AQ99" s="178">
        <f>+O99/5</f>
        <v>5.830903790087464E-2</v>
      </c>
      <c r="AR99" s="178"/>
      <c r="AS99" s="127" t="s">
        <v>283</v>
      </c>
      <c r="AT99" s="26" t="s">
        <v>281</v>
      </c>
      <c r="AU99" s="178">
        <f>+O99/5</f>
        <v>5.830903790087464E-2</v>
      </c>
      <c r="AV99" s="18"/>
      <c r="AW99" s="127" t="s">
        <v>283</v>
      </c>
      <c r="AX99" s="26" t="s">
        <v>281</v>
      </c>
      <c r="AY99" s="178">
        <f>+O99/5</f>
        <v>5.830903790087464E-2</v>
      </c>
      <c r="AZ99" s="18"/>
      <c r="BA99" s="127" t="s">
        <v>283</v>
      </c>
      <c r="BB99" s="26" t="s">
        <v>281</v>
      </c>
      <c r="BC99" s="178">
        <f>+O99/5</f>
        <v>5.830903790087464E-2</v>
      </c>
      <c r="BD99" s="18"/>
      <c r="BE99" s="127" t="s">
        <v>283</v>
      </c>
      <c r="BF99" s="26" t="s">
        <v>281</v>
      </c>
      <c r="BG99" s="178">
        <f>+O99/5</f>
        <v>5.830903790087464E-2</v>
      </c>
      <c r="BH99" s="18"/>
      <c r="BI99" s="127" t="s">
        <v>283</v>
      </c>
      <c r="BJ99" s="180" t="s">
        <v>281</v>
      </c>
      <c r="BK99" s="182"/>
      <c r="BL99" s="183"/>
      <c r="BM99" s="171" t="s">
        <v>283</v>
      </c>
      <c r="BN99" s="180" t="s">
        <v>281</v>
      </c>
      <c r="BO99" s="182"/>
      <c r="BP99" s="183"/>
      <c r="BQ99" s="171" t="s">
        <v>283</v>
      </c>
      <c r="BR99" s="180" t="s">
        <v>281</v>
      </c>
      <c r="BS99" s="182"/>
      <c r="BT99" s="183"/>
      <c r="BU99" s="171" t="s">
        <v>283</v>
      </c>
      <c r="BV99" s="180" t="s">
        <v>281</v>
      </c>
      <c r="BW99" s="182"/>
      <c r="BX99" s="183"/>
      <c r="BY99" s="171" t="s">
        <v>283</v>
      </c>
      <c r="BZ99" s="180" t="s">
        <v>281</v>
      </c>
      <c r="CA99" s="182"/>
      <c r="CB99" s="183"/>
      <c r="CC99" s="171" t="s">
        <v>283</v>
      </c>
      <c r="CD99" s="180" t="s">
        <v>281</v>
      </c>
      <c r="CE99" s="182"/>
      <c r="CF99" s="183"/>
      <c r="CG99" s="171" t="s">
        <v>283</v>
      </c>
      <c r="CH99" s="180" t="s">
        <v>281</v>
      </c>
      <c r="CI99" s="182"/>
      <c r="CJ99" s="183"/>
      <c r="CK99" s="171" t="s">
        <v>283</v>
      </c>
      <c r="CL99" s="179">
        <f t="shared" si="59"/>
        <v>0.29154518950437319</v>
      </c>
      <c r="CM99" s="179">
        <f t="shared" si="60"/>
        <v>0</v>
      </c>
    </row>
    <row r="100" spans="1:91" ht="57" customHeight="1" x14ac:dyDescent="0.25">
      <c r="A100" s="12" t="s">
        <v>135</v>
      </c>
      <c r="B100" s="14" t="s">
        <v>13</v>
      </c>
      <c r="C100" s="12" t="s">
        <v>1644</v>
      </c>
      <c r="D100" s="12" t="s">
        <v>9</v>
      </c>
      <c r="E100" s="12" t="s">
        <v>9</v>
      </c>
      <c r="F100" s="12" t="s">
        <v>9</v>
      </c>
      <c r="G100" s="26" t="s">
        <v>9</v>
      </c>
      <c r="H100" s="26" t="s">
        <v>9</v>
      </c>
      <c r="I100" s="14" t="s">
        <v>9</v>
      </c>
      <c r="J100" s="26" t="s">
        <v>9</v>
      </c>
      <c r="K100" s="26" t="s">
        <v>9</v>
      </c>
      <c r="L100" s="26" t="s">
        <v>9</v>
      </c>
      <c r="M100" s="26" t="s">
        <v>9</v>
      </c>
      <c r="N100" s="148" t="s">
        <v>374</v>
      </c>
      <c r="O100" s="255">
        <v>0.29154518950437319</v>
      </c>
      <c r="P100" s="12" t="s">
        <v>9</v>
      </c>
      <c r="Q100" s="12" t="s">
        <v>152</v>
      </c>
      <c r="R100" s="146" t="s">
        <v>608</v>
      </c>
      <c r="S100" s="170" t="s">
        <v>142</v>
      </c>
      <c r="T100" s="177" t="s">
        <v>853</v>
      </c>
      <c r="U100" s="15" t="s">
        <v>592</v>
      </c>
      <c r="V100" s="25"/>
      <c r="W100" s="25"/>
      <c r="X100" s="25"/>
      <c r="Y100" s="25"/>
      <c r="Z100" s="25"/>
      <c r="AA100" s="25"/>
      <c r="AB100" s="25"/>
      <c r="AC100" s="25"/>
      <c r="AD100" s="25"/>
      <c r="AE100" s="25"/>
      <c r="AF100" s="25"/>
      <c r="AG100" s="25"/>
      <c r="AH100" s="25"/>
      <c r="AI100" s="25"/>
      <c r="AJ100" s="25"/>
      <c r="AK100" s="25"/>
      <c r="AL100" s="25"/>
      <c r="AM100" s="25"/>
      <c r="AN100" s="158">
        <v>45870</v>
      </c>
      <c r="AO100" s="158">
        <v>45899</v>
      </c>
      <c r="AP100" s="26" t="s">
        <v>281</v>
      </c>
      <c r="AQ100" s="178">
        <f>+O100/8</f>
        <v>3.6443148688046649E-2</v>
      </c>
      <c r="AR100" s="178"/>
      <c r="AS100" s="127" t="s">
        <v>283</v>
      </c>
      <c r="AT100" s="26" t="s">
        <v>281</v>
      </c>
      <c r="AU100" s="178">
        <f>+O100/8</f>
        <v>3.6443148688046649E-2</v>
      </c>
      <c r="AV100" s="18"/>
      <c r="AW100" s="127" t="s">
        <v>283</v>
      </c>
      <c r="AX100" s="26" t="s">
        <v>281</v>
      </c>
      <c r="AY100" s="178">
        <f>+O100/8</f>
        <v>3.6443148688046649E-2</v>
      </c>
      <c r="AZ100" s="18"/>
      <c r="BA100" s="127" t="s">
        <v>283</v>
      </c>
      <c r="BB100" s="26" t="s">
        <v>281</v>
      </c>
      <c r="BC100" s="178">
        <f>+O100/8</f>
        <v>3.6443148688046649E-2</v>
      </c>
      <c r="BD100" s="18"/>
      <c r="BE100" s="127" t="s">
        <v>283</v>
      </c>
      <c r="BF100" s="26" t="s">
        <v>281</v>
      </c>
      <c r="BG100" s="178">
        <f>+O100/8</f>
        <v>3.6443148688046649E-2</v>
      </c>
      <c r="BH100" s="18"/>
      <c r="BI100" s="127" t="s">
        <v>283</v>
      </c>
      <c r="BJ100" s="26" t="s">
        <v>281</v>
      </c>
      <c r="BK100" s="178">
        <f>+O100/8</f>
        <v>3.6443148688046649E-2</v>
      </c>
      <c r="BL100" s="18"/>
      <c r="BM100" s="127" t="s">
        <v>283</v>
      </c>
      <c r="BN100" s="26" t="s">
        <v>281</v>
      </c>
      <c r="BO100" s="178">
        <f>+O100/8</f>
        <v>3.6443148688046649E-2</v>
      </c>
      <c r="BP100" s="18"/>
      <c r="BQ100" s="127" t="s">
        <v>283</v>
      </c>
      <c r="BR100" s="26" t="s">
        <v>281</v>
      </c>
      <c r="BS100" s="178">
        <f>+O100/8</f>
        <v>3.6443148688046649E-2</v>
      </c>
      <c r="BT100" s="18"/>
      <c r="BU100" s="127" t="s">
        <v>283</v>
      </c>
      <c r="BV100" s="180" t="s">
        <v>281</v>
      </c>
      <c r="BW100" s="182"/>
      <c r="BX100" s="183"/>
      <c r="BY100" s="171" t="s">
        <v>283</v>
      </c>
      <c r="BZ100" s="180" t="s">
        <v>281</v>
      </c>
      <c r="CA100" s="182"/>
      <c r="CB100" s="183"/>
      <c r="CC100" s="171" t="s">
        <v>283</v>
      </c>
      <c r="CD100" s="180" t="s">
        <v>281</v>
      </c>
      <c r="CE100" s="182"/>
      <c r="CF100" s="183"/>
      <c r="CG100" s="171" t="s">
        <v>283</v>
      </c>
      <c r="CH100" s="180" t="s">
        <v>281</v>
      </c>
      <c r="CI100" s="182"/>
      <c r="CJ100" s="183"/>
      <c r="CK100" s="171" t="s">
        <v>283</v>
      </c>
      <c r="CL100" s="179">
        <f t="shared" si="59"/>
        <v>0.29154518950437319</v>
      </c>
      <c r="CM100" s="179">
        <f t="shared" si="60"/>
        <v>0</v>
      </c>
    </row>
    <row r="101" spans="1:91" ht="57" customHeight="1" x14ac:dyDescent="0.25">
      <c r="A101" s="12" t="s">
        <v>135</v>
      </c>
      <c r="B101" s="14" t="s">
        <v>13</v>
      </c>
      <c r="C101" s="12" t="s">
        <v>1644</v>
      </c>
      <c r="D101" s="12" t="s">
        <v>9</v>
      </c>
      <c r="E101" s="12" t="s">
        <v>9</v>
      </c>
      <c r="F101" s="12" t="s">
        <v>9</v>
      </c>
      <c r="G101" s="26" t="s">
        <v>9</v>
      </c>
      <c r="H101" s="26" t="s">
        <v>9</v>
      </c>
      <c r="I101" s="14" t="s">
        <v>9</v>
      </c>
      <c r="J101" s="26" t="s">
        <v>9</v>
      </c>
      <c r="K101" s="26" t="s">
        <v>9</v>
      </c>
      <c r="L101" s="26" t="s">
        <v>9</v>
      </c>
      <c r="M101" s="26" t="s">
        <v>9</v>
      </c>
      <c r="N101" s="148" t="s">
        <v>375</v>
      </c>
      <c r="O101" s="255">
        <v>0.29154518950437319</v>
      </c>
      <c r="P101" s="12" t="s">
        <v>9</v>
      </c>
      <c r="Q101" s="12" t="s">
        <v>152</v>
      </c>
      <c r="R101" s="146" t="s">
        <v>608</v>
      </c>
      <c r="S101" s="170" t="s">
        <v>142</v>
      </c>
      <c r="T101" s="177" t="s">
        <v>853</v>
      </c>
      <c r="U101" s="15" t="s">
        <v>592</v>
      </c>
      <c r="V101" s="25"/>
      <c r="W101" s="25"/>
      <c r="X101" s="25"/>
      <c r="Y101" s="25"/>
      <c r="Z101" s="25"/>
      <c r="AA101" s="25"/>
      <c r="AB101" s="25"/>
      <c r="AC101" s="25"/>
      <c r="AD101" s="25"/>
      <c r="AE101" s="25"/>
      <c r="AF101" s="25"/>
      <c r="AG101" s="25"/>
      <c r="AH101" s="25"/>
      <c r="AI101" s="25"/>
      <c r="AJ101" s="25"/>
      <c r="AK101" s="25"/>
      <c r="AL101" s="25"/>
      <c r="AM101" s="25"/>
      <c r="AN101" s="158">
        <v>45717</v>
      </c>
      <c r="AO101" s="158">
        <v>45746</v>
      </c>
      <c r="AP101" s="26" t="s">
        <v>281</v>
      </c>
      <c r="AQ101" s="178">
        <f t="shared" ref="AQ101:AQ102" si="99">+O101/3</f>
        <v>9.7181729834791064E-2</v>
      </c>
      <c r="AR101" s="178"/>
      <c r="AS101" s="127" t="s">
        <v>283</v>
      </c>
      <c r="AT101" s="26" t="s">
        <v>281</v>
      </c>
      <c r="AU101" s="178">
        <f t="shared" ref="AU101:AU102" si="100">+O101/3</f>
        <v>9.7181729834791064E-2</v>
      </c>
      <c r="AV101" s="18"/>
      <c r="AW101" s="127" t="s">
        <v>283</v>
      </c>
      <c r="AX101" s="26" t="s">
        <v>281</v>
      </c>
      <c r="AY101" s="178">
        <f t="shared" ref="AY101:AY102" si="101">+O101/3</f>
        <v>9.7181729834791064E-2</v>
      </c>
      <c r="AZ101" s="18"/>
      <c r="BA101" s="127" t="s">
        <v>283</v>
      </c>
      <c r="BB101" s="180" t="s">
        <v>281</v>
      </c>
      <c r="BC101" s="182"/>
      <c r="BD101" s="183"/>
      <c r="BE101" s="171" t="s">
        <v>283</v>
      </c>
      <c r="BF101" s="180" t="s">
        <v>281</v>
      </c>
      <c r="BG101" s="182"/>
      <c r="BH101" s="183"/>
      <c r="BI101" s="171" t="s">
        <v>283</v>
      </c>
      <c r="BJ101" s="180" t="s">
        <v>281</v>
      </c>
      <c r="BK101" s="182"/>
      <c r="BL101" s="183"/>
      <c r="BM101" s="171" t="s">
        <v>283</v>
      </c>
      <c r="BN101" s="180" t="s">
        <v>281</v>
      </c>
      <c r="BO101" s="182"/>
      <c r="BP101" s="183"/>
      <c r="BQ101" s="171" t="s">
        <v>283</v>
      </c>
      <c r="BR101" s="180" t="s">
        <v>281</v>
      </c>
      <c r="BS101" s="182"/>
      <c r="BT101" s="183"/>
      <c r="BU101" s="171" t="s">
        <v>283</v>
      </c>
      <c r="BV101" s="180" t="s">
        <v>281</v>
      </c>
      <c r="BW101" s="182"/>
      <c r="BX101" s="183"/>
      <c r="BY101" s="171" t="s">
        <v>283</v>
      </c>
      <c r="BZ101" s="180" t="s">
        <v>281</v>
      </c>
      <c r="CA101" s="182"/>
      <c r="CB101" s="183"/>
      <c r="CC101" s="171" t="s">
        <v>283</v>
      </c>
      <c r="CD101" s="180" t="s">
        <v>281</v>
      </c>
      <c r="CE101" s="182"/>
      <c r="CF101" s="183"/>
      <c r="CG101" s="171" t="s">
        <v>283</v>
      </c>
      <c r="CH101" s="180" t="s">
        <v>281</v>
      </c>
      <c r="CI101" s="182"/>
      <c r="CJ101" s="183"/>
      <c r="CK101" s="171" t="s">
        <v>283</v>
      </c>
      <c r="CL101" s="179">
        <f t="shared" si="59"/>
        <v>0.29154518950437319</v>
      </c>
      <c r="CM101" s="179">
        <f t="shared" si="60"/>
        <v>0</v>
      </c>
    </row>
    <row r="102" spans="1:91" ht="57" customHeight="1" x14ac:dyDescent="0.25">
      <c r="A102" s="12" t="s">
        <v>135</v>
      </c>
      <c r="B102" s="14" t="s">
        <v>13</v>
      </c>
      <c r="C102" s="12" t="s">
        <v>1644</v>
      </c>
      <c r="D102" s="12" t="s">
        <v>9</v>
      </c>
      <c r="E102" s="12" t="s">
        <v>9</v>
      </c>
      <c r="F102" s="12" t="s">
        <v>9</v>
      </c>
      <c r="G102" s="26" t="s">
        <v>9</v>
      </c>
      <c r="H102" s="26" t="s">
        <v>9</v>
      </c>
      <c r="I102" s="14" t="s">
        <v>9</v>
      </c>
      <c r="J102" s="26" t="s">
        <v>9</v>
      </c>
      <c r="K102" s="26" t="s">
        <v>9</v>
      </c>
      <c r="L102" s="26" t="s">
        <v>9</v>
      </c>
      <c r="M102" s="26" t="s">
        <v>9</v>
      </c>
      <c r="N102" s="148" t="s">
        <v>376</v>
      </c>
      <c r="O102" s="255">
        <v>0.29154518950437319</v>
      </c>
      <c r="P102" s="12" t="s">
        <v>9</v>
      </c>
      <c r="Q102" s="12" t="s">
        <v>152</v>
      </c>
      <c r="R102" s="146" t="s">
        <v>608</v>
      </c>
      <c r="S102" s="170" t="s">
        <v>142</v>
      </c>
      <c r="T102" s="177" t="s">
        <v>853</v>
      </c>
      <c r="U102" s="15" t="s">
        <v>592</v>
      </c>
      <c r="V102" s="25"/>
      <c r="W102" s="25"/>
      <c r="X102" s="25"/>
      <c r="Y102" s="25"/>
      <c r="Z102" s="25"/>
      <c r="AA102" s="25"/>
      <c r="AB102" s="25"/>
      <c r="AC102" s="25"/>
      <c r="AD102" s="25"/>
      <c r="AE102" s="25"/>
      <c r="AF102" s="25"/>
      <c r="AG102" s="25"/>
      <c r="AH102" s="25"/>
      <c r="AI102" s="25"/>
      <c r="AJ102" s="25"/>
      <c r="AK102" s="25"/>
      <c r="AL102" s="25"/>
      <c r="AM102" s="25"/>
      <c r="AN102" s="158">
        <v>45717</v>
      </c>
      <c r="AO102" s="158">
        <v>45746</v>
      </c>
      <c r="AP102" s="26" t="s">
        <v>281</v>
      </c>
      <c r="AQ102" s="178">
        <f t="shared" si="99"/>
        <v>9.7181729834791064E-2</v>
      </c>
      <c r="AR102" s="178"/>
      <c r="AS102" s="127" t="s">
        <v>283</v>
      </c>
      <c r="AT102" s="26" t="s">
        <v>281</v>
      </c>
      <c r="AU102" s="178">
        <f t="shared" si="100"/>
        <v>9.7181729834791064E-2</v>
      </c>
      <c r="AV102" s="18"/>
      <c r="AW102" s="127" t="s">
        <v>283</v>
      </c>
      <c r="AX102" s="26" t="s">
        <v>281</v>
      </c>
      <c r="AY102" s="178">
        <f t="shared" si="101"/>
        <v>9.7181729834791064E-2</v>
      </c>
      <c r="AZ102" s="18"/>
      <c r="BA102" s="127" t="s">
        <v>283</v>
      </c>
      <c r="BB102" s="180" t="s">
        <v>281</v>
      </c>
      <c r="BC102" s="182"/>
      <c r="BD102" s="183"/>
      <c r="BE102" s="171" t="s">
        <v>283</v>
      </c>
      <c r="BF102" s="180" t="s">
        <v>281</v>
      </c>
      <c r="BG102" s="182"/>
      <c r="BH102" s="183"/>
      <c r="BI102" s="171" t="s">
        <v>283</v>
      </c>
      <c r="BJ102" s="180" t="s">
        <v>281</v>
      </c>
      <c r="BK102" s="182"/>
      <c r="BL102" s="183"/>
      <c r="BM102" s="171" t="s">
        <v>283</v>
      </c>
      <c r="BN102" s="180" t="s">
        <v>281</v>
      </c>
      <c r="BO102" s="182"/>
      <c r="BP102" s="183"/>
      <c r="BQ102" s="171" t="s">
        <v>283</v>
      </c>
      <c r="BR102" s="180" t="s">
        <v>281</v>
      </c>
      <c r="BS102" s="182"/>
      <c r="BT102" s="183"/>
      <c r="BU102" s="171" t="s">
        <v>283</v>
      </c>
      <c r="BV102" s="180" t="s">
        <v>281</v>
      </c>
      <c r="BW102" s="182"/>
      <c r="BX102" s="183"/>
      <c r="BY102" s="171" t="s">
        <v>283</v>
      </c>
      <c r="BZ102" s="180" t="s">
        <v>281</v>
      </c>
      <c r="CA102" s="182"/>
      <c r="CB102" s="183"/>
      <c r="CC102" s="171" t="s">
        <v>283</v>
      </c>
      <c r="CD102" s="180" t="s">
        <v>281</v>
      </c>
      <c r="CE102" s="182"/>
      <c r="CF102" s="183"/>
      <c r="CG102" s="171" t="s">
        <v>283</v>
      </c>
      <c r="CH102" s="180" t="s">
        <v>281</v>
      </c>
      <c r="CI102" s="182"/>
      <c r="CJ102" s="183"/>
      <c r="CK102" s="171" t="s">
        <v>283</v>
      </c>
      <c r="CL102" s="179">
        <f t="shared" si="59"/>
        <v>0.29154518950437319</v>
      </c>
      <c r="CM102" s="179">
        <f t="shared" si="60"/>
        <v>0</v>
      </c>
    </row>
    <row r="103" spans="1:91" ht="57" customHeight="1" x14ac:dyDescent="0.25">
      <c r="A103" s="12" t="s">
        <v>135</v>
      </c>
      <c r="B103" s="14" t="s">
        <v>13</v>
      </c>
      <c r="C103" s="12" t="s">
        <v>1644</v>
      </c>
      <c r="D103" s="12" t="s">
        <v>9</v>
      </c>
      <c r="E103" s="12" t="s">
        <v>9</v>
      </c>
      <c r="F103" s="12" t="s">
        <v>9</v>
      </c>
      <c r="G103" s="26" t="s">
        <v>9</v>
      </c>
      <c r="H103" s="26" t="s">
        <v>9</v>
      </c>
      <c r="I103" s="14" t="s">
        <v>9</v>
      </c>
      <c r="J103" s="26" t="s">
        <v>9</v>
      </c>
      <c r="K103" s="26" t="s">
        <v>9</v>
      </c>
      <c r="L103" s="26" t="s">
        <v>9</v>
      </c>
      <c r="M103" s="26" t="s">
        <v>9</v>
      </c>
      <c r="N103" s="148" t="s">
        <v>377</v>
      </c>
      <c r="O103" s="255">
        <v>0.29154518950437319</v>
      </c>
      <c r="P103" s="12" t="s">
        <v>9</v>
      </c>
      <c r="Q103" s="12" t="s">
        <v>152</v>
      </c>
      <c r="R103" s="146" t="s">
        <v>608</v>
      </c>
      <c r="S103" s="170" t="s">
        <v>142</v>
      </c>
      <c r="T103" s="177" t="s">
        <v>853</v>
      </c>
      <c r="U103" s="15" t="s">
        <v>592</v>
      </c>
      <c r="V103" s="25"/>
      <c r="W103" s="25"/>
      <c r="X103" s="25"/>
      <c r="Y103" s="25"/>
      <c r="Z103" s="25"/>
      <c r="AA103" s="25"/>
      <c r="AB103" s="25"/>
      <c r="AC103" s="25"/>
      <c r="AD103" s="25"/>
      <c r="AE103" s="25"/>
      <c r="AF103" s="25"/>
      <c r="AG103" s="25"/>
      <c r="AH103" s="25"/>
      <c r="AI103" s="25"/>
      <c r="AJ103" s="25"/>
      <c r="AK103" s="25"/>
      <c r="AL103" s="25"/>
      <c r="AM103" s="25"/>
      <c r="AN103" s="158">
        <v>45809</v>
      </c>
      <c r="AO103" s="158">
        <v>45838</v>
      </c>
      <c r="AP103" s="26" t="s">
        <v>281</v>
      </c>
      <c r="AQ103" s="178">
        <f>+O103/6</f>
        <v>4.8590864917395532E-2</v>
      </c>
      <c r="AR103" s="178"/>
      <c r="AS103" s="127" t="s">
        <v>283</v>
      </c>
      <c r="AT103" s="26" t="s">
        <v>281</v>
      </c>
      <c r="AU103" s="178">
        <f>+O103/6</f>
        <v>4.8590864917395532E-2</v>
      </c>
      <c r="AV103" s="18"/>
      <c r="AW103" s="127" t="s">
        <v>283</v>
      </c>
      <c r="AX103" s="26" t="s">
        <v>281</v>
      </c>
      <c r="AY103" s="178">
        <f>+O103/6</f>
        <v>4.8590864917395532E-2</v>
      </c>
      <c r="AZ103" s="18"/>
      <c r="BA103" s="127" t="s">
        <v>283</v>
      </c>
      <c r="BB103" s="26" t="s">
        <v>281</v>
      </c>
      <c r="BC103" s="178">
        <f>+O103/6</f>
        <v>4.8590864917395532E-2</v>
      </c>
      <c r="BD103" s="18"/>
      <c r="BE103" s="127" t="s">
        <v>283</v>
      </c>
      <c r="BF103" s="26" t="s">
        <v>281</v>
      </c>
      <c r="BG103" s="178">
        <f>+O103/6</f>
        <v>4.8590864917395532E-2</v>
      </c>
      <c r="BH103" s="18"/>
      <c r="BI103" s="127" t="s">
        <v>283</v>
      </c>
      <c r="BJ103" s="26" t="s">
        <v>281</v>
      </c>
      <c r="BK103" s="178">
        <f>+O103/6</f>
        <v>4.8590864917395532E-2</v>
      </c>
      <c r="BL103" s="18"/>
      <c r="BM103" s="127" t="s">
        <v>283</v>
      </c>
      <c r="BN103" s="180" t="s">
        <v>281</v>
      </c>
      <c r="BO103" s="182"/>
      <c r="BP103" s="183"/>
      <c r="BQ103" s="171" t="s">
        <v>283</v>
      </c>
      <c r="BR103" s="180" t="s">
        <v>281</v>
      </c>
      <c r="BS103" s="182"/>
      <c r="BT103" s="183"/>
      <c r="BU103" s="171" t="s">
        <v>283</v>
      </c>
      <c r="BV103" s="180" t="s">
        <v>281</v>
      </c>
      <c r="BW103" s="182"/>
      <c r="BX103" s="183"/>
      <c r="BY103" s="171" t="s">
        <v>283</v>
      </c>
      <c r="BZ103" s="180" t="s">
        <v>281</v>
      </c>
      <c r="CA103" s="182"/>
      <c r="CB103" s="183"/>
      <c r="CC103" s="171" t="s">
        <v>283</v>
      </c>
      <c r="CD103" s="180" t="s">
        <v>281</v>
      </c>
      <c r="CE103" s="182"/>
      <c r="CF103" s="183"/>
      <c r="CG103" s="171" t="s">
        <v>283</v>
      </c>
      <c r="CH103" s="180" t="s">
        <v>281</v>
      </c>
      <c r="CI103" s="182"/>
      <c r="CJ103" s="183"/>
      <c r="CK103" s="171" t="s">
        <v>283</v>
      </c>
      <c r="CL103" s="179">
        <f t="shared" si="59"/>
        <v>0.29154518950437319</v>
      </c>
      <c r="CM103" s="179">
        <f t="shared" si="60"/>
        <v>0</v>
      </c>
    </row>
    <row r="104" spans="1:91" ht="57" customHeight="1" x14ac:dyDescent="0.25">
      <c r="A104" s="12" t="s">
        <v>135</v>
      </c>
      <c r="B104" s="14" t="s">
        <v>13</v>
      </c>
      <c r="C104" s="12" t="s">
        <v>1644</v>
      </c>
      <c r="D104" s="12" t="s">
        <v>9</v>
      </c>
      <c r="E104" s="12" t="s">
        <v>9</v>
      </c>
      <c r="F104" s="12" t="s">
        <v>9</v>
      </c>
      <c r="G104" s="26" t="s">
        <v>9</v>
      </c>
      <c r="H104" s="26" t="s">
        <v>9</v>
      </c>
      <c r="I104" s="14" t="s">
        <v>9</v>
      </c>
      <c r="J104" s="26" t="s">
        <v>9</v>
      </c>
      <c r="K104" s="26" t="s">
        <v>9</v>
      </c>
      <c r="L104" s="26" t="s">
        <v>9</v>
      </c>
      <c r="M104" s="26" t="s">
        <v>9</v>
      </c>
      <c r="N104" s="148" t="s">
        <v>378</v>
      </c>
      <c r="O104" s="255">
        <v>0.29154518950437319</v>
      </c>
      <c r="P104" s="12" t="s">
        <v>9</v>
      </c>
      <c r="Q104" s="12" t="s">
        <v>152</v>
      </c>
      <c r="R104" s="146" t="s">
        <v>608</v>
      </c>
      <c r="S104" s="170" t="s">
        <v>142</v>
      </c>
      <c r="T104" s="177" t="s">
        <v>853</v>
      </c>
      <c r="U104" s="15" t="s">
        <v>592</v>
      </c>
      <c r="V104" s="25"/>
      <c r="W104" s="25"/>
      <c r="X104" s="25"/>
      <c r="Y104" s="25"/>
      <c r="Z104" s="25"/>
      <c r="AA104" s="25"/>
      <c r="AB104" s="25"/>
      <c r="AC104" s="25"/>
      <c r="AD104" s="25"/>
      <c r="AE104" s="25"/>
      <c r="AF104" s="25"/>
      <c r="AG104" s="25"/>
      <c r="AH104" s="25"/>
      <c r="AI104" s="25"/>
      <c r="AJ104" s="25"/>
      <c r="AK104" s="25"/>
      <c r="AL104" s="25"/>
      <c r="AM104" s="25"/>
      <c r="AN104" s="158">
        <v>45690</v>
      </c>
      <c r="AO104" s="158">
        <v>46021</v>
      </c>
      <c r="AP104" s="26" t="s">
        <v>281</v>
      </c>
      <c r="AQ104" s="178">
        <f>+O104/12</f>
        <v>2.4295432458697766E-2</v>
      </c>
      <c r="AR104" s="178"/>
      <c r="AS104" s="127" t="s">
        <v>283</v>
      </c>
      <c r="AT104" s="26" t="s">
        <v>281</v>
      </c>
      <c r="AU104" s="178">
        <f>+O104/12</f>
        <v>2.4295432458697766E-2</v>
      </c>
      <c r="AV104" s="18"/>
      <c r="AW104" s="127" t="s">
        <v>283</v>
      </c>
      <c r="AX104" s="26" t="s">
        <v>281</v>
      </c>
      <c r="AY104" s="178">
        <f>+O104/12</f>
        <v>2.4295432458697766E-2</v>
      </c>
      <c r="AZ104" s="18"/>
      <c r="BA104" s="127" t="s">
        <v>283</v>
      </c>
      <c r="BB104" s="26" t="s">
        <v>281</v>
      </c>
      <c r="BC104" s="178">
        <f>+O104/12</f>
        <v>2.4295432458697766E-2</v>
      </c>
      <c r="BD104" s="18"/>
      <c r="BE104" s="127" t="s">
        <v>283</v>
      </c>
      <c r="BF104" s="26" t="s">
        <v>281</v>
      </c>
      <c r="BG104" s="178">
        <f>+O104/12</f>
        <v>2.4295432458697766E-2</v>
      </c>
      <c r="BH104" s="18"/>
      <c r="BI104" s="127" t="s">
        <v>283</v>
      </c>
      <c r="BJ104" s="26" t="s">
        <v>281</v>
      </c>
      <c r="BK104" s="178">
        <f>+O104/12</f>
        <v>2.4295432458697766E-2</v>
      </c>
      <c r="BL104" s="18"/>
      <c r="BM104" s="127" t="s">
        <v>283</v>
      </c>
      <c r="BN104" s="26" t="s">
        <v>281</v>
      </c>
      <c r="BO104" s="178">
        <f>+O104/12</f>
        <v>2.4295432458697766E-2</v>
      </c>
      <c r="BP104" s="18"/>
      <c r="BQ104" s="127" t="s">
        <v>283</v>
      </c>
      <c r="BR104" s="26" t="s">
        <v>281</v>
      </c>
      <c r="BS104" s="178">
        <f>+O104/12</f>
        <v>2.4295432458697766E-2</v>
      </c>
      <c r="BT104" s="18"/>
      <c r="BU104" s="127" t="s">
        <v>283</v>
      </c>
      <c r="BV104" s="26" t="s">
        <v>281</v>
      </c>
      <c r="BW104" s="178">
        <f>+O104/12</f>
        <v>2.4295432458697766E-2</v>
      </c>
      <c r="BX104" s="18"/>
      <c r="BY104" s="127" t="s">
        <v>283</v>
      </c>
      <c r="BZ104" s="26" t="s">
        <v>281</v>
      </c>
      <c r="CA104" s="178">
        <f>+O104/12</f>
        <v>2.4295432458697766E-2</v>
      </c>
      <c r="CB104" s="18"/>
      <c r="CC104" s="127" t="s">
        <v>283</v>
      </c>
      <c r="CD104" s="26" t="s">
        <v>281</v>
      </c>
      <c r="CE104" s="178">
        <f>+O104/12</f>
        <v>2.4295432458697766E-2</v>
      </c>
      <c r="CF104" s="18"/>
      <c r="CG104" s="127" t="s">
        <v>283</v>
      </c>
      <c r="CH104" s="26" t="s">
        <v>281</v>
      </c>
      <c r="CI104" s="178">
        <f>+O104/12</f>
        <v>2.4295432458697766E-2</v>
      </c>
      <c r="CJ104" s="18"/>
      <c r="CK104" s="127" t="s">
        <v>283</v>
      </c>
      <c r="CL104" s="179">
        <f t="shared" si="59"/>
        <v>0.29154518950437314</v>
      </c>
      <c r="CM104" s="179">
        <f t="shared" si="60"/>
        <v>0</v>
      </c>
    </row>
    <row r="105" spans="1:91" ht="57" customHeight="1" x14ac:dyDescent="0.25">
      <c r="A105" s="12" t="s">
        <v>135</v>
      </c>
      <c r="B105" s="14" t="s">
        <v>13</v>
      </c>
      <c r="C105" s="12" t="s">
        <v>1644</v>
      </c>
      <c r="D105" s="12" t="s">
        <v>9</v>
      </c>
      <c r="E105" s="12" t="s">
        <v>9</v>
      </c>
      <c r="F105" s="12" t="s">
        <v>9</v>
      </c>
      <c r="G105" s="26" t="s">
        <v>9</v>
      </c>
      <c r="H105" s="26" t="s">
        <v>9</v>
      </c>
      <c r="I105" s="14" t="s">
        <v>9</v>
      </c>
      <c r="J105" s="26" t="s">
        <v>9</v>
      </c>
      <c r="K105" s="26" t="s">
        <v>9</v>
      </c>
      <c r="L105" s="26" t="s">
        <v>9</v>
      </c>
      <c r="M105" s="26" t="s">
        <v>9</v>
      </c>
      <c r="N105" s="148" t="s">
        <v>379</v>
      </c>
      <c r="O105" s="255">
        <v>0.29154518950437319</v>
      </c>
      <c r="P105" s="12" t="s">
        <v>9</v>
      </c>
      <c r="Q105" s="12" t="s">
        <v>152</v>
      </c>
      <c r="R105" s="146" t="s">
        <v>608</v>
      </c>
      <c r="S105" s="170" t="s">
        <v>142</v>
      </c>
      <c r="T105" s="177" t="s">
        <v>853</v>
      </c>
      <c r="U105" s="15" t="s">
        <v>592</v>
      </c>
      <c r="V105" s="25"/>
      <c r="W105" s="25"/>
      <c r="X105" s="25"/>
      <c r="Y105" s="25"/>
      <c r="Z105" s="25"/>
      <c r="AA105" s="25"/>
      <c r="AB105" s="25"/>
      <c r="AC105" s="25"/>
      <c r="AD105" s="25"/>
      <c r="AE105" s="25"/>
      <c r="AF105" s="25"/>
      <c r="AG105" s="25"/>
      <c r="AH105" s="25"/>
      <c r="AI105" s="25"/>
      <c r="AJ105" s="25"/>
      <c r="AK105" s="25"/>
      <c r="AL105" s="25"/>
      <c r="AM105" s="25"/>
      <c r="AN105" s="158">
        <v>45748</v>
      </c>
      <c r="AO105" s="158">
        <v>45777</v>
      </c>
      <c r="AP105" s="26" t="s">
        <v>281</v>
      </c>
      <c r="AQ105" s="178">
        <f>+O105/4</f>
        <v>7.2886297376093298E-2</v>
      </c>
      <c r="AR105" s="178"/>
      <c r="AS105" s="127" t="s">
        <v>283</v>
      </c>
      <c r="AT105" s="26" t="s">
        <v>281</v>
      </c>
      <c r="AU105" s="178">
        <f>+O105/4</f>
        <v>7.2886297376093298E-2</v>
      </c>
      <c r="AV105" s="18"/>
      <c r="AW105" s="127" t="s">
        <v>283</v>
      </c>
      <c r="AX105" s="26" t="s">
        <v>281</v>
      </c>
      <c r="AY105" s="178">
        <f>+O105/4</f>
        <v>7.2886297376093298E-2</v>
      </c>
      <c r="AZ105" s="18"/>
      <c r="BA105" s="127" t="s">
        <v>283</v>
      </c>
      <c r="BB105" s="26" t="s">
        <v>281</v>
      </c>
      <c r="BC105" s="178">
        <f>+O105/4</f>
        <v>7.2886297376093298E-2</v>
      </c>
      <c r="BD105" s="18"/>
      <c r="BE105" s="127" t="s">
        <v>283</v>
      </c>
      <c r="BF105" s="180" t="s">
        <v>281</v>
      </c>
      <c r="BG105" s="182"/>
      <c r="BH105" s="183"/>
      <c r="BI105" s="171" t="s">
        <v>283</v>
      </c>
      <c r="BJ105" s="180" t="s">
        <v>281</v>
      </c>
      <c r="BK105" s="182"/>
      <c r="BL105" s="183"/>
      <c r="BM105" s="171" t="s">
        <v>283</v>
      </c>
      <c r="BN105" s="180" t="s">
        <v>281</v>
      </c>
      <c r="BO105" s="182"/>
      <c r="BP105" s="183"/>
      <c r="BQ105" s="171" t="s">
        <v>283</v>
      </c>
      <c r="BR105" s="180" t="s">
        <v>281</v>
      </c>
      <c r="BS105" s="182"/>
      <c r="BT105" s="183"/>
      <c r="BU105" s="171" t="s">
        <v>283</v>
      </c>
      <c r="BV105" s="180" t="s">
        <v>281</v>
      </c>
      <c r="BW105" s="182"/>
      <c r="BX105" s="183"/>
      <c r="BY105" s="171" t="s">
        <v>283</v>
      </c>
      <c r="BZ105" s="180" t="s">
        <v>281</v>
      </c>
      <c r="CA105" s="182"/>
      <c r="CB105" s="183"/>
      <c r="CC105" s="171" t="s">
        <v>283</v>
      </c>
      <c r="CD105" s="180" t="s">
        <v>281</v>
      </c>
      <c r="CE105" s="182"/>
      <c r="CF105" s="183"/>
      <c r="CG105" s="171" t="s">
        <v>283</v>
      </c>
      <c r="CH105" s="180" t="s">
        <v>281</v>
      </c>
      <c r="CI105" s="182"/>
      <c r="CJ105" s="183"/>
      <c r="CK105" s="171" t="s">
        <v>283</v>
      </c>
      <c r="CL105" s="179">
        <f t="shared" si="59"/>
        <v>0.29154518950437319</v>
      </c>
      <c r="CM105" s="179">
        <f t="shared" si="60"/>
        <v>0</v>
      </c>
    </row>
    <row r="106" spans="1:91" ht="57" customHeight="1" x14ac:dyDescent="0.25">
      <c r="A106" s="12" t="s">
        <v>135</v>
      </c>
      <c r="B106" s="14" t="s">
        <v>13</v>
      </c>
      <c r="C106" s="12" t="s">
        <v>1644</v>
      </c>
      <c r="D106" s="12" t="s">
        <v>9</v>
      </c>
      <c r="E106" s="12" t="s">
        <v>9</v>
      </c>
      <c r="F106" s="12" t="s">
        <v>9</v>
      </c>
      <c r="G106" s="26" t="s">
        <v>9</v>
      </c>
      <c r="H106" s="26" t="s">
        <v>9</v>
      </c>
      <c r="I106" s="14" t="s">
        <v>9</v>
      </c>
      <c r="J106" s="26" t="s">
        <v>9</v>
      </c>
      <c r="K106" s="26" t="s">
        <v>9</v>
      </c>
      <c r="L106" s="26" t="s">
        <v>9</v>
      </c>
      <c r="M106" s="26" t="s">
        <v>9</v>
      </c>
      <c r="N106" s="148" t="s">
        <v>380</v>
      </c>
      <c r="O106" s="255">
        <v>0.29154518950437319</v>
      </c>
      <c r="P106" s="12" t="s">
        <v>9</v>
      </c>
      <c r="Q106" s="12" t="s">
        <v>152</v>
      </c>
      <c r="R106" s="146" t="s">
        <v>608</v>
      </c>
      <c r="S106" s="170" t="s">
        <v>142</v>
      </c>
      <c r="T106" s="177" t="s">
        <v>853</v>
      </c>
      <c r="U106" s="15" t="s">
        <v>592</v>
      </c>
      <c r="V106" s="25"/>
      <c r="W106" s="25"/>
      <c r="X106" s="25"/>
      <c r="Y106" s="25"/>
      <c r="Z106" s="25"/>
      <c r="AA106" s="25"/>
      <c r="AB106" s="25"/>
      <c r="AC106" s="25"/>
      <c r="AD106" s="25"/>
      <c r="AE106" s="25"/>
      <c r="AF106" s="25"/>
      <c r="AG106" s="25"/>
      <c r="AH106" s="25"/>
      <c r="AI106" s="25"/>
      <c r="AJ106" s="25"/>
      <c r="AK106" s="25"/>
      <c r="AL106" s="25"/>
      <c r="AM106" s="25"/>
      <c r="AN106" s="158">
        <v>45778</v>
      </c>
      <c r="AO106" s="158">
        <v>45807</v>
      </c>
      <c r="AP106" s="26" t="s">
        <v>281</v>
      </c>
      <c r="AQ106" s="178">
        <f>+O106/5</f>
        <v>5.830903790087464E-2</v>
      </c>
      <c r="AR106" s="178"/>
      <c r="AS106" s="127" t="s">
        <v>283</v>
      </c>
      <c r="AT106" s="26" t="s">
        <v>281</v>
      </c>
      <c r="AU106" s="178">
        <f>+O106/5</f>
        <v>5.830903790087464E-2</v>
      </c>
      <c r="AV106" s="18"/>
      <c r="AW106" s="127" t="s">
        <v>283</v>
      </c>
      <c r="AX106" s="26" t="s">
        <v>281</v>
      </c>
      <c r="AY106" s="178">
        <f>+O106/5</f>
        <v>5.830903790087464E-2</v>
      </c>
      <c r="AZ106" s="18"/>
      <c r="BA106" s="127" t="s">
        <v>283</v>
      </c>
      <c r="BB106" s="26" t="s">
        <v>281</v>
      </c>
      <c r="BC106" s="178">
        <f>+O106/5</f>
        <v>5.830903790087464E-2</v>
      </c>
      <c r="BD106" s="18"/>
      <c r="BE106" s="127" t="s">
        <v>283</v>
      </c>
      <c r="BF106" s="26" t="s">
        <v>281</v>
      </c>
      <c r="BG106" s="178">
        <f>+O106/5</f>
        <v>5.830903790087464E-2</v>
      </c>
      <c r="BH106" s="18"/>
      <c r="BI106" s="127" t="s">
        <v>283</v>
      </c>
      <c r="BJ106" s="180" t="s">
        <v>281</v>
      </c>
      <c r="BK106" s="182"/>
      <c r="BL106" s="183"/>
      <c r="BM106" s="171" t="s">
        <v>283</v>
      </c>
      <c r="BN106" s="180" t="s">
        <v>281</v>
      </c>
      <c r="BO106" s="182"/>
      <c r="BP106" s="183"/>
      <c r="BQ106" s="171" t="s">
        <v>283</v>
      </c>
      <c r="BR106" s="180" t="s">
        <v>281</v>
      </c>
      <c r="BS106" s="182"/>
      <c r="BT106" s="183"/>
      <c r="BU106" s="171" t="s">
        <v>283</v>
      </c>
      <c r="BV106" s="180" t="s">
        <v>281</v>
      </c>
      <c r="BW106" s="182"/>
      <c r="BX106" s="183"/>
      <c r="BY106" s="171" t="s">
        <v>283</v>
      </c>
      <c r="BZ106" s="180" t="s">
        <v>281</v>
      </c>
      <c r="CA106" s="182"/>
      <c r="CB106" s="183"/>
      <c r="CC106" s="171" t="s">
        <v>283</v>
      </c>
      <c r="CD106" s="180" t="s">
        <v>281</v>
      </c>
      <c r="CE106" s="182"/>
      <c r="CF106" s="183"/>
      <c r="CG106" s="171" t="s">
        <v>283</v>
      </c>
      <c r="CH106" s="180" t="s">
        <v>281</v>
      </c>
      <c r="CI106" s="182"/>
      <c r="CJ106" s="183"/>
      <c r="CK106" s="171" t="s">
        <v>283</v>
      </c>
      <c r="CL106" s="179">
        <f t="shared" si="59"/>
        <v>0.29154518950437319</v>
      </c>
      <c r="CM106" s="179">
        <f t="shared" si="60"/>
        <v>0</v>
      </c>
    </row>
    <row r="107" spans="1:91" ht="57" customHeight="1" x14ac:dyDescent="0.25">
      <c r="A107" s="12" t="s">
        <v>135</v>
      </c>
      <c r="B107" s="14" t="s">
        <v>13</v>
      </c>
      <c r="C107" s="12" t="s">
        <v>1644</v>
      </c>
      <c r="D107" s="12" t="s">
        <v>9</v>
      </c>
      <c r="E107" s="12" t="s">
        <v>9</v>
      </c>
      <c r="F107" s="12" t="s">
        <v>9</v>
      </c>
      <c r="G107" s="26" t="s">
        <v>9</v>
      </c>
      <c r="H107" s="26" t="s">
        <v>9</v>
      </c>
      <c r="I107" s="14" t="s">
        <v>9</v>
      </c>
      <c r="J107" s="26" t="s">
        <v>9</v>
      </c>
      <c r="K107" s="26" t="s">
        <v>9</v>
      </c>
      <c r="L107" s="26" t="s">
        <v>9</v>
      </c>
      <c r="M107" s="26" t="s">
        <v>9</v>
      </c>
      <c r="N107" s="148" t="s">
        <v>381</v>
      </c>
      <c r="O107" s="255">
        <v>0.29154518950437319</v>
      </c>
      <c r="P107" s="12" t="s">
        <v>9</v>
      </c>
      <c r="Q107" s="12" t="s">
        <v>152</v>
      </c>
      <c r="R107" s="146" t="s">
        <v>608</v>
      </c>
      <c r="S107" s="170" t="s">
        <v>142</v>
      </c>
      <c r="T107" s="177" t="s">
        <v>853</v>
      </c>
      <c r="U107" s="15" t="s">
        <v>592</v>
      </c>
      <c r="V107" s="25"/>
      <c r="W107" s="25"/>
      <c r="X107" s="25"/>
      <c r="Y107" s="25"/>
      <c r="Z107" s="25"/>
      <c r="AA107" s="25"/>
      <c r="AB107" s="25"/>
      <c r="AC107" s="25"/>
      <c r="AD107" s="25"/>
      <c r="AE107" s="25"/>
      <c r="AF107" s="25"/>
      <c r="AG107" s="25"/>
      <c r="AH107" s="25"/>
      <c r="AI107" s="25"/>
      <c r="AJ107" s="25"/>
      <c r="AK107" s="25"/>
      <c r="AL107" s="25"/>
      <c r="AM107" s="25"/>
      <c r="AN107" s="158">
        <v>45809</v>
      </c>
      <c r="AO107" s="158">
        <v>45838</v>
      </c>
      <c r="AP107" s="26" t="s">
        <v>281</v>
      </c>
      <c r="AQ107" s="178">
        <f>+O107/6</f>
        <v>4.8590864917395532E-2</v>
      </c>
      <c r="AR107" s="178"/>
      <c r="AS107" s="127" t="s">
        <v>283</v>
      </c>
      <c r="AT107" s="26" t="s">
        <v>281</v>
      </c>
      <c r="AU107" s="178">
        <f>+O107/6</f>
        <v>4.8590864917395532E-2</v>
      </c>
      <c r="AV107" s="18"/>
      <c r="AW107" s="127" t="s">
        <v>283</v>
      </c>
      <c r="AX107" s="26" t="s">
        <v>281</v>
      </c>
      <c r="AY107" s="178">
        <f>+O107/6</f>
        <v>4.8590864917395532E-2</v>
      </c>
      <c r="AZ107" s="18"/>
      <c r="BA107" s="127" t="s">
        <v>283</v>
      </c>
      <c r="BB107" s="26" t="s">
        <v>281</v>
      </c>
      <c r="BC107" s="178">
        <f>+O107/6</f>
        <v>4.8590864917395532E-2</v>
      </c>
      <c r="BD107" s="18"/>
      <c r="BE107" s="127" t="s">
        <v>283</v>
      </c>
      <c r="BF107" s="26" t="s">
        <v>281</v>
      </c>
      <c r="BG107" s="178">
        <f>+O107/6</f>
        <v>4.8590864917395532E-2</v>
      </c>
      <c r="BH107" s="18"/>
      <c r="BI107" s="127" t="s">
        <v>283</v>
      </c>
      <c r="BJ107" s="26" t="s">
        <v>281</v>
      </c>
      <c r="BK107" s="178">
        <f>+O107/6</f>
        <v>4.8590864917395532E-2</v>
      </c>
      <c r="BL107" s="18"/>
      <c r="BM107" s="127" t="s">
        <v>283</v>
      </c>
      <c r="BN107" s="180" t="s">
        <v>281</v>
      </c>
      <c r="BO107" s="182"/>
      <c r="BP107" s="183"/>
      <c r="BQ107" s="171" t="s">
        <v>283</v>
      </c>
      <c r="BR107" s="180" t="s">
        <v>281</v>
      </c>
      <c r="BS107" s="182"/>
      <c r="BT107" s="183"/>
      <c r="BU107" s="171" t="s">
        <v>283</v>
      </c>
      <c r="BV107" s="180" t="s">
        <v>281</v>
      </c>
      <c r="BW107" s="182"/>
      <c r="BX107" s="183"/>
      <c r="BY107" s="171" t="s">
        <v>283</v>
      </c>
      <c r="BZ107" s="180" t="s">
        <v>281</v>
      </c>
      <c r="CA107" s="182"/>
      <c r="CB107" s="183"/>
      <c r="CC107" s="171" t="s">
        <v>283</v>
      </c>
      <c r="CD107" s="180" t="s">
        <v>281</v>
      </c>
      <c r="CE107" s="182"/>
      <c r="CF107" s="183"/>
      <c r="CG107" s="171" t="s">
        <v>283</v>
      </c>
      <c r="CH107" s="180" t="s">
        <v>281</v>
      </c>
      <c r="CI107" s="182"/>
      <c r="CJ107" s="183"/>
      <c r="CK107" s="171" t="s">
        <v>283</v>
      </c>
      <c r="CL107" s="179">
        <f t="shared" si="59"/>
        <v>0.29154518950437319</v>
      </c>
      <c r="CM107" s="179">
        <f t="shared" si="60"/>
        <v>0</v>
      </c>
    </row>
    <row r="108" spans="1:91" ht="57" customHeight="1" x14ac:dyDescent="0.25">
      <c r="A108" s="12" t="s">
        <v>135</v>
      </c>
      <c r="B108" s="14" t="s">
        <v>13</v>
      </c>
      <c r="C108" s="12" t="s">
        <v>1644</v>
      </c>
      <c r="D108" s="12" t="s">
        <v>9</v>
      </c>
      <c r="E108" s="12" t="s">
        <v>9</v>
      </c>
      <c r="F108" s="12" t="s">
        <v>9</v>
      </c>
      <c r="G108" s="26" t="s">
        <v>9</v>
      </c>
      <c r="H108" s="26" t="s">
        <v>9</v>
      </c>
      <c r="I108" s="14" t="s">
        <v>9</v>
      </c>
      <c r="J108" s="26" t="s">
        <v>9</v>
      </c>
      <c r="K108" s="26" t="s">
        <v>9</v>
      </c>
      <c r="L108" s="26" t="s">
        <v>9</v>
      </c>
      <c r="M108" s="26" t="s">
        <v>9</v>
      </c>
      <c r="N108" s="148" t="s">
        <v>382</v>
      </c>
      <c r="O108" s="255">
        <v>0.29154518950437319</v>
      </c>
      <c r="P108" s="12" t="s">
        <v>9</v>
      </c>
      <c r="Q108" s="12" t="s">
        <v>152</v>
      </c>
      <c r="R108" s="146" t="s">
        <v>608</v>
      </c>
      <c r="S108" s="170" t="s">
        <v>142</v>
      </c>
      <c r="T108" s="177" t="s">
        <v>853</v>
      </c>
      <c r="U108" s="15" t="s">
        <v>592</v>
      </c>
      <c r="V108" s="25"/>
      <c r="W108" s="25"/>
      <c r="X108" s="25"/>
      <c r="Y108" s="25"/>
      <c r="Z108" s="25"/>
      <c r="AA108" s="25"/>
      <c r="AB108" s="25"/>
      <c r="AC108" s="25"/>
      <c r="AD108" s="25"/>
      <c r="AE108" s="25"/>
      <c r="AF108" s="25"/>
      <c r="AG108" s="25"/>
      <c r="AH108" s="25"/>
      <c r="AI108" s="25"/>
      <c r="AJ108" s="25"/>
      <c r="AK108" s="25"/>
      <c r="AL108" s="25"/>
      <c r="AM108" s="25"/>
      <c r="AN108" s="158">
        <v>45839</v>
      </c>
      <c r="AO108" s="158">
        <v>45868</v>
      </c>
      <c r="AP108" s="26" t="s">
        <v>281</v>
      </c>
      <c r="AQ108" s="178">
        <f>+O108/7</f>
        <v>4.1649312786339029E-2</v>
      </c>
      <c r="AR108" s="178"/>
      <c r="AS108" s="127" t="s">
        <v>283</v>
      </c>
      <c r="AT108" s="26" t="s">
        <v>281</v>
      </c>
      <c r="AU108" s="178">
        <f>+O108/7</f>
        <v>4.1649312786339029E-2</v>
      </c>
      <c r="AV108" s="18"/>
      <c r="AW108" s="127" t="s">
        <v>283</v>
      </c>
      <c r="AX108" s="26" t="s">
        <v>281</v>
      </c>
      <c r="AY108" s="178">
        <f>+O108/7</f>
        <v>4.1649312786339029E-2</v>
      </c>
      <c r="AZ108" s="18"/>
      <c r="BA108" s="127" t="s">
        <v>283</v>
      </c>
      <c r="BB108" s="26" t="s">
        <v>281</v>
      </c>
      <c r="BC108" s="178">
        <f>+O108/7</f>
        <v>4.1649312786339029E-2</v>
      </c>
      <c r="BD108" s="18"/>
      <c r="BE108" s="127" t="s">
        <v>283</v>
      </c>
      <c r="BF108" s="26" t="s">
        <v>281</v>
      </c>
      <c r="BG108" s="178">
        <f>+O108/7</f>
        <v>4.1649312786339029E-2</v>
      </c>
      <c r="BH108" s="18"/>
      <c r="BI108" s="127" t="s">
        <v>283</v>
      </c>
      <c r="BJ108" s="26" t="s">
        <v>281</v>
      </c>
      <c r="BK108" s="178">
        <f>+O108/7</f>
        <v>4.1649312786339029E-2</v>
      </c>
      <c r="BL108" s="18"/>
      <c r="BM108" s="127" t="s">
        <v>283</v>
      </c>
      <c r="BN108" s="26" t="s">
        <v>281</v>
      </c>
      <c r="BO108" s="178">
        <f>+O108/7</f>
        <v>4.1649312786339029E-2</v>
      </c>
      <c r="BP108" s="18"/>
      <c r="BQ108" s="171" t="s">
        <v>283</v>
      </c>
      <c r="BR108" s="180" t="s">
        <v>281</v>
      </c>
      <c r="BS108" s="182"/>
      <c r="BT108" s="183"/>
      <c r="BU108" s="171" t="s">
        <v>283</v>
      </c>
      <c r="BV108" s="180" t="s">
        <v>281</v>
      </c>
      <c r="BW108" s="182"/>
      <c r="BX108" s="183"/>
      <c r="BY108" s="171" t="s">
        <v>283</v>
      </c>
      <c r="BZ108" s="180" t="s">
        <v>281</v>
      </c>
      <c r="CA108" s="182"/>
      <c r="CB108" s="183"/>
      <c r="CC108" s="171" t="s">
        <v>283</v>
      </c>
      <c r="CD108" s="180" t="s">
        <v>281</v>
      </c>
      <c r="CE108" s="182"/>
      <c r="CF108" s="183"/>
      <c r="CG108" s="171" t="s">
        <v>283</v>
      </c>
      <c r="CH108" s="180" t="s">
        <v>281</v>
      </c>
      <c r="CI108" s="182"/>
      <c r="CJ108" s="183"/>
      <c r="CK108" s="171" t="s">
        <v>283</v>
      </c>
      <c r="CL108" s="179">
        <f t="shared" si="59"/>
        <v>0.29154518950437325</v>
      </c>
      <c r="CM108" s="179">
        <f t="shared" si="60"/>
        <v>0</v>
      </c>
    </row>
    <row r="109" spans="1:91" ht="57" customHeight="1" x14ac:dyDescent="0.25">
      <c r="A109" s="12" t="s">
        <v>135</v>
      </c>
      <c r="B109" s="14" t="s">
        <v>13</v>
      </c>
      <c r="C109" s="12" t="s">
        <v>1644</v>
      </c>
      <c r="D109" s="12" t="s">
        <v>9</v>
      </c>
      <c r="E109" s="12" t="s">
        <v>9</v>
      </c>
      <c r="F109" s="12" t="s">
        <v>9</v>
      </c>
      <c r="G109" s="26" t="s">
        <v>9</v>
      </c>
      <c r="H109" s="26" t="s">
        <v>9</v>
      </c>
      <c r="I109" s="14" t="s">
        <v>9</v>
      </c>
      <c r="J109" s="26" t="s">
        <v>9</v>
      </c>
      <c r="K109" s="26" t="s">
        <v>9</v>
      </c>
      <c r="L109" s="26" t="s">
        <v>9</v>
      </c>
      <c r="M109" s="26" t="s">
        <v>9</v>
      </c>
      <c r="N109" s="148" t="s">
        <v>383</v>
      </c>
      <c r="O109" s="255">
        <v>0.29154518950437319</v>
      </c>
      <c r="P109" s="12" t="s">
        <v>9</v>
      </c>
      <c r="Q109" s="12" t="s">
        <v>152</v>
      </c>
      <c r="R109" s="146" t="s">
        <v>608</v>
      </c>
      <c r="S109" s="170" t="s">
        <v>142</v>
      </c>
      <c r="T109" s="177" t="s">
        <v>853</v>
      </c>
      <c r="U109" s="15" t="s">
        <v>592</v>
      </c>
      <c r="V109" s="25"/>
      <c r="W109" s="25"/>
      <c r="X109" s="25"/>
      <c r="Y109" s="25"/>
      <c r="Z109" s="25"/>
      <c r="AA109" s="25"/>
      <c r="AB109" s="25"/>
      <c r="AC109" s="25"/>
      <c r="AD109" s="25"/>
      <c r="AE109" s="25"/>
      <c r="AF109" s="25"/>
      <c r="AG109" s="25"/>
      <c r="AH109" s="25"/>
      <c r="AI109" s="25"/>
      <c r="AJ109" s="25"/>
      <c r="AK109" s="25"/>
      <c r="AL109" s="25"/>
      <c r="AM109" s="25"/>
      <c r="AN109" s="158">
        <v>45870</v>
      </c>
      <c r="AO109" s="158">
        <v>45899</v>
      </c>
      <c r="AP109" s="26" t="s">
        <v>281</v>
      </c>
      <c r="AQ109" s="178">
        <f>+O109/8</f>
        <v>3.6443148688046649E-2</v>
      </c>
      <c r="AR109" s="178"/>
      <c r="AS109" s="127" t="s">
        <v>283</v>
      </c>
      <c r="AT109" s="26" t="s">
        <v>281</v>
      </c>
      <c r="AU109" s="178">
        <f>+O109/8</f>
        <v>3.6443148688046649E-2</v>
      </c>
      <c r="AV109" s="18"/>
      <c r="AW109" s="127" t="s">
        <v>283</v>
      </c>
      <c r="AX109" s="26" t="s">
        <v>281</v>
      </c>
      <c r="AY109" s="178">
        <f>+O109/8</f>
        <v>3.6443148688046649E-2</v>
      </c>
      <c r="AZ109" s="18"/>
      <c r="BA109" s="127" t="s">
        <v>283</v>
      </c>
      <c r="BB109" s="26" t="s">
        <v>281</v>
      </c>
      <c r="BC109" s="178">
        <f>+O109/8</f>
        <v>3.6443148688046649E-2</v>
      </c>
      <c r="BD109" s="18"/>
      <c r="BE109" s="127" t="s">
        <v>283</v>
      </c>
      <c r="BF109" s="26" t="s">
        <v>281</v>
      </c>
      <c r="BG109" s="178">
        <f>+O109/8</f>
        <v>3.6443148688046649E-2</v>
      </c>
      <c r="BH109" s="18"/>
      <c r="BI109" s="127" t="s">
        <v>283</v>
      </c>
      <c r="BJ109" s="26" t="s">
        <v>281</v>
      </c>
      <c r="BK109" s="178">
        <f>+O109/8</f>
        <v>3.6443148688046649E-2</v>
      </c>
      <c r="BL109" s="18"/>
      <c r="BM109" s="127" t="s">
        <v>283</v>
      </c>
      <c r="BN109" s="26" t="s">
        <v>281</v>
      </c>
      <c r="BO109" s="178">
        <f>+O109/8</f>
        <v>3.6443148688046649E-2</v>
      </c>
      <c r="BP109" s="18"/>
      <c r="BQ109" s="127" t="s">
        <v>283</v>
      </c>
      <c r="BR109" s="26" t="s">
        <v>281</v>
      </c>
      <c r="BS109" s="178">
        <f>+O109/8</f>
        <v>3.6443148688046649E-2</v>
      </c>
      <c r="BT109" s="18"/>
      <c r="BU109" s="127" t="s">
        <v>283</v>
      </c>
      <c r="BV109" s="180" t="s">
        <v>281</v>
      </c>
      <c r="BW109" s="182"/>
      <c r="BX109" s="183"/>
      <c r="BY109" s="171" t="s">
        <v>283</v>
      </c>
      <c r="BZ109" s="180" t="s">
        <v>281</v>
      </c>
      <c r="CA109" s="182"/>
      <c r="CB109" s="183"/>
      <c r="CC109" s="171" t="s">
        <v>283</v>
      </c>
      <c r="CD109" s="180" t="s">
        <v>281</v>
      </c>
      <c r="CE109" s="182"/>
      <c r="CF109" s="183"/>
      <c r="CG109" s="171" t="s">
        <v>283</v>
      </c>
      <c r="CH109" s="180" t="s">
        <v>281</v>
      </c>
      <c r="CI109" s="182"/>
      <c r="CJ109" s="183"/>
      <c r="CK109" s="171" t="s">
        <v>283</v>
      </c>
      <c r="CL109" s="179">
        <f t="shared" si="59"/>
        <v>0.29154518950437319</v>
      </c>
      <c r="CM109" s="179">
        <f t="shared" si="60"/>
        <v>0</v>
      </c>
    </row>
    <row r="110" spans="1:91" ht="57" customHeight="1" x14ac:dyDescent="0.25">
      <c r="A110" s="12" t="s">
        <v>135</v>
      </c>
      <c r="B110" s="14" t="s">
        <v>13</v>
      </c>
      <c r="C110" s="12" t="s">
        <v>1644</v>
      </c>
      <c r="D110" s="12" t="s">
        <v>9</v>
      </c>
      <c r="E110" s="12" t="s">
        <v>9</v>
      </c>
      <c r="F110" s="12" t="s">
        <v>9</v>
      </c>
      <c r="G110" s="26" t="s">
        <v>9</v>
      </c>
      <c r="H110" s="26" t="s">
        <v>9</v>
      </c>
      <c r="I110" s="14" t="s">
        <v>9</v>
      </c>
      <c r="J110" s="26" t="s">
        <v>9</v>
      </c>
      <c r="K110" s="26" t="s">
        <v>9</v>
      </c>
      <c r="L110" s="26" t="s">
        <v>9</v>
      </c>
      <c r="M110" s="26" t="s">
        <v>9</v>
      </c>
      <c r="N110" s="148" t="s">
        <v>384</v>
      </c>
      <c r="O110" s="255">
        <v>0.29154518950437319</v>
      </c>
      <c r="P110" s="12" t="s">
        <v>9</v>
      </c>
      <c r="Q110" s="12" t="s">
        <v>152</v>
      </c>
      <c r="R110" s="146" t="s">
        <v>608</v>
      </c>
      <c r="S110" s="170" t="s">
        <v>142</v>
      </c>
      <c r="T110" s="177" t="s">
        <v>853</v>
      </c>
      <c r="U110" s="15" t="s">
        <v>592</v>
      </c>
      <c r="V110" s="25"/>
      <c r="W110" s="25"/>
      <c r="X110" s="25"/>
      <c r="Y110" s="25"/>
      <c r="Z110" s="25"/>
      <c r="AA110" s="25"/>
      <c r="AB110" s="25"/>
      <c r="AC110" s="25"/>
      <c r="AD110" s="25"/>
      <c r="AE110" s="25"/>
      <c r="AF110" s="25"/>
      <c r="AG110" s="25"/>
      <c r="AH110" s="25"/>
      <c r="AI110" s="25"/>
      <c r="AJ110" s="25"/>
      <c r="AK110" s="25"/>
      <c r="AL110" s="25"/>
      <c r="AM110" s="25"/>
      <c r="AN110" s="158">
        <v>45931</v>
      </c>
      <c r="AO110" s="158">
        <v>45960</v>
      </c>
      <c r="AP110" s="26" t="s">
        <v>281</v>
      </c>
      <c r="AQ110" s="178">
        <f>+O110/10</f>
        <v>2.915451895043732E-2</v>
      </c>
      <c r="AR110" s="178"/>
      <c r="AS110" s="127" t="s">
        <v>283</v>
      </c>
      <c r="AT110" s="26" t="s">
        <v>281</v>
      </c>
      <c r="AU110" s="178">
        <f>+O110/10</f>
        <v>2.915451895043732E-2</v>
      </c>
      <c r="AV110" s="18"/>
      <c r="AW110" s="127" t="s">
        <v>283</v>
      </c>
      <c r="AX110" s="26" t="s">
        <v>281</v>
      </c>
      <c r="AY110" s="178">
        <f>+O110/10</f>
        <v>2.915451895043732E-2</v>
      </c>
      <c r="AZ110" s="18"/>
      <c r="BA110" s="127" t="s">
        <v>283</v>
      </c>
      <c r="BB110" s="26" t="s">
        <v>281</v>
      </c>
      <c r="BC110" s="178">
        <f>+O110/10</f>
        <v>2.915451895043732E-2</v>
      </c>
      <c r="BD110" s="18"/>
      <c r="BE110" s="127" t="s">
        <v>283</v>
      </c>
      <c r="BF110" s="26" t="s">
        <v>281</v>
      </c>
      <c r="BG110" s="178">
        <f>+O110/10</f>
        <v>2.915451895043732E-2</v>
      </c>
      <c r="BH110" s="18"/>
      <c r="BI110" s="127" t="s">
        <v>283</v>
      </c>
      <c r="BJ110" s="26" t="s">
        <v>281</v>
      </c>
      <c r="BK110" s="178">
        <f>+O110/10</f>
        <v>2.915451895043732E-2</v>
      </c>
      <c r="BL110" s="18"/>
      <c r="BM110" s="127" t="s">
        <v>283</v>
      </c>
      <c r="BN110" s="26" t="s">
        <v>281</v>
      </c>
      <c r="BO110" s="178">
        <f>+O110/10</f>
        <v>2.915451895043732E-2</v>
      </c>
      <c r="BP110" s="18"/>
      <c r="BQ110" s="127" t="s">
        <v>283</v>
      </c>
      <c r="BR110" s="26" t="s">
        <v>281</v>
      </c>
      <c r="BS110" s="178">
        <f>+O110/10</f>
        <v>2.915451895043732E-2</v>
      </c>
      <c r="BT110" s="18"/>
      <c r="BU110" s="127" t="s">
        <v>283</v>
      </c>
      <c r="BV110" s="26" t="s">
        <v>281</v>
      </c>
      <c r="BW110" s="178">
        <f>+O110/10</f>
        <v>2.915451895043732E-2</v>
      </c>
      <c r="BX110" s="18"/>
      <c r="BY110" s="127" t="s">
        <v>283</v>
      </c>
      <c r="BZ110" s="26" t="s">
        <v>281</v>
      </c>
      <c r="CA110" s="178">
        <f>+O110/10</f>
        <v>2.915451895043732E-2</v>
      </c>
      <c r="CB110" s="18"/>
      <c r="CC110" s="127" t="s">
        <v>283</v>
      </c>
      <c r="CD110" s="180" t="s">
        <v>281</v>
      </c>
      <c r="CE110" s="182"/>
      <c r="CF110" s="183"/>
      <c r="CG110" s="171" t="s">
        <v>283</v>
      </c>
      <c r="CH110" s="180" t="s">
        <v>281</v>
      </c>
      <c r="CI110" s="182"/>
      <c r="CJ110" s="183"/>
      <c r="CK110" s="171" t="s">
        <v>283</v>
      </c>
      <c r="CL110" s="179">
        <f t="shared" si="59"/>
        <v>0.29154518950437319</v>
      </c>
      <c r="CM110" s="179">
        <f t="shared" si="60"/>
        <v>0</v>
      </c>
    </row>
    <row r="111" spans="1:91" ht="57" customHeight="1" x14ac:dyDescent="0.25">
      <c r="A111" s="12" t="s">
        <v>135</v>
      </c>
      <c r="B111" s="14" t="s">
        <v>13</v>
      </c>
      <c r="C111" s="12" t="s">
        <v>1644</v>
      </c>
      <c r="D111" s="12" t="s">
        <v>9</v>
      </c>
      <c r="E111" s="12" t="s">
        <v>9</v>
      </c>
      <c r="F111" s="12" t="s">
        <v>9</v>
      </c>
      <c r="G111" s="26" t="s">
        <v>9</v>
      </c>
      <c r="H111" s="26" t="s">
        <v>9</v>
      </c>
      <c r="I111" s="14" t="s">
        <v>9</v>
      </c>
      <c r="J111" s="26" t="s">
        <v>9</v>
      </c>
      <c r="K111" s="26" t="s">
        <v>9</v>
      </c>
      <c r="L111" s="26" t="s">
        <v>9</v>
      </c>
      <c r="M111" s="26" t="s">
        <v>9</v>
      </c>
      <c r="N111" s="148" t="s">
        <v>385</v>
      </c>
      <c r="O111" s="255">
        <v>0.29154518950437319</v>
      </c>
      <c r="P111" s="12" t="s">
        <v>9</v>
      </c>
      <c r="Q111" s="12" t="s">
        <v>152</v>
      </c>
      <c r="R111" s="146" t="s">
        <v>608</v>
      </c>
      <c r="S111" s="170" t="s">
        <v>142</v>
      </c>
      <c r="T111" s="177" t="s">
        <v>853</v>
      </c>
      <c r="U111" s="15" t="s">
        <v>592</v>
      </c>
      <c r="V111" s="25"/>
      <c r="W111" s="25"/>
      <c r="X111" s="25"/>
      <c r="Y111" s="25"/>
      <c r="Z111" s="25"/>
      <c r="AA111" s="25"/>
      <c r="AB111" s="25"/>
      <c r="AC111" s="25"/>
      <c r="AD111" s="25"/>
      <c r="AE111" s="25"/>
      <c r="AF111" s="25"/>
      <c r="AG111" s="25"/>
      <c r="AH111" s="25"/>
      <c r="AI111" s="25"/>
      <c r="AJ111" s="25"/>
      <c r="AK111" s="25"/>
      <c r="AL111" s="25"/>
      <c r="AM111" s="25"/>
      <c r="AN111" s="158">
        <v>45992</v>
      </c>
      <c r="AO111" s="158">
        <v>46021</v>
      </c>
      <c r="AP111" s="26" t="s">
        <v>281</v>
      </c>
      <c r="AQ111" s="178">
        <f t="shared" ref="AQ111:AQ113" si="102">+O111/12</f>
        <v>2.4295432458697766E-2</v>
      </c>
      <c r="AR111" s="178"/>
      <c r="AS111" s="127" t="s">
        <v>283</v>
      </c>
      <c r="AT111" s="26" t="s">
        <v>281</v>
      </c>
      <c r="AU111" s="178">
        <f t="shared" ref="AU111:AU113" si="103">+O111/12</f>
        <v>2.4295432458697766E-2</v>
      </c>
      <c r="AV111" s="18"/>
      <c r="AW111" s="127" t="s">
        <v>283</v>
      </c>
      <c r="AX111" s="26" t="s">
        <v>281</v>
      </c>
      <c r="AY111" s="178">
        <f t="shared" ref="AY111:AY113" si="104">+O111/12</f>
        <v>2.4295432458697766E-2</v>
      </c>
      <c r="AZ111" s="18"/>
      <c r="BA111" s="127" t="s">
        <v>283</v>
      </c>
      <c r="BB111" s="26" t="s">
        <v>281</v>
      </c>
      <c r="BC111" s="178">
        <f t="shared" ref="BC111:BC113" si="105">+O111/12</f>
        <v>2.4295432458697766E-2</v>
      </c>
      <c r="BD111" s="18"/>
      <c r="BE111" s="127" t="s">
        <v>283</v>
      </c>
      <c r="BF111" s="26" t="s">
        <v>281</v>
      </c>
      <c r="BG111" s="178">
        <f t="shared" ref="BG111:BG113" si="106">+O111/12</f>
        <v>2.4295432458697766E-2</v>
      </c>
      <c r="BH111" s="18"/>
      <c r="BI111" s="127" t="s">
        <v>283</v>
      </c>
      <c r="BJ111" s="26" t="s">
        <v>281</v>
      </c>
      <c r="BK111" s="178">
        <f t="shared" ref="BK111:BK113" si="107">+O111/12</f>
        <v>2.4295432458697766E-2</v>
      </c>
      <c r="BL111" s="18"/>
      <c r="BM111" s="127" t="s">
        <v>283</v>
      </c>
      <c r="BN111" s="26" t="s">
        <v>281</v>
      </c>
      <c r="BO111" s="178">
        <f t="shared" ref="BO111:BO113" si="108">+O111/12</f>
        <v>2.4295432458697766E-2</v>
      </c>
      <c r="BP111" s="18"/>
      <c r="BQ111" s="127" t="s">
        <v>283</v>
      </c>
      <c r="BR111" s="26" t="s">
        <v>281</v>
      </c>
      <c r="BS111" s="178">
        <f t="shared" ref="BS111:BS113" si="109">+O111/12</f>
        <v>2.4295432458697766E-2</v>
      </c>
      <c r="BT111" s="18"/>
      <c r="BU111" s="127" t="s">
        <v>283</v>
      </c>
      <c r="BV111" s="26" t="s">
        <v>281</v>
      </c>
      <c r="BW111" s="178">
        <f t="shared" ref="BW111:BW113" si="110">+O111/12</f>
        <v>2.4295432458697766E-2</v>
      </c>
      <c r="BX111" s="18"/>
      <c r="BY111" s="127" t="s">
        <v>283</v>
      </c>
      <c r="BZ111" s="26" t="s">
        <v>281</v>
      </c>
      <c r="CA111" s="178">
        <f t="shared" ref="CA111:CA113" si="111">+O111/12</f>
        <v>2.4295432458697766E-2</v>
      </c>
      <c r="CB111" s="18"/>
      <c r="CC111" s="127" t="s">
        <v>283</v>
      </c>
      <c r="CD111" s="26" t="s">
        <v>281</v>
      </c>
      <c r="CE111" s="178">
        <f t="shared" ref="CE111:CE113" si="112">+O111/12</f>
        <v>2.4295432458697766E-2</v>
      </c>
      <c r="CF111" s="18"/>
      <c r="CG111" s="127" t="s">
        <v>283</v>
      </c>
      <c r="CH111" s="26" t="s">
        <v>281</v>
      </c>
      <c r="CI111" s="178">
        <f t="shared" ref="CI111:CI113" si="113">+O111/12</f>
        <v>2.4295432458697766E-2</v>
      </c>
      <c r="CJ111" s="18"/>
      <c r="CK111" s="127" t="s">
        <v>283</v>
      </c>
      <c r="CL111" s="179">
        <f t="shared" si="59"/>
        <v>0.29154518950437314</v>
      </c>
      <c r="CM111" s="179">
        <f t="shared" si="60"/>
        <v>0</v>
      </c>
    </row>
    <row r="112" spans="1:91" ht="57" customHeight="1" x14ac:dyDescent="0.25">
      <c r="A112" s="12" t="s">
        <v>135</v>
      </c>
      <c r="B112" s="14" t="s">
        <v>13</v>
      </c>
      <c r="C112" s="12" t="s">
        <v>1644</v>
      </c>
      <c r="D112" s="12" t="s">
        <v>9</v>
      </c>
      <c r="E112" s="12" t="s">
        <v>9</v>
      </c>
      <c r="F112" s="12" t="s">
        <v>9</v>
      </c>
      <c r="G112" s="26" t="s">
        <v>9</v>
      </c>
      <c r="H112" s="26" t="s">
        <v>9</v>
      </c>
      <c r="I112" s="14" t="s">
        <v>9</v>
      </c>
      <c r="J112" s="26" t="s">
        <v>9</v>
      </c>
      <c r="K112" s="26" t="s">
        <v>9</v>
      </c>
      <c r="L112" s="26" t="s">
        <v>9</v>
      </c>
      <c r="M112" s="26" t="s">
        <v>9</v>
      </c>
      <c r="N112" s="148" t="s">
        <v>386</v>
      </c>
      <c r="O112" s="255">
        <v>0.29154518950437319</v>
      </c>
      <c r="P112" s="12" t="s">
        <v>9</v>
      </c>
      <c r="Q112" s="12" t="s">
        <v>152</v>
      </c>
      <c r="R112" s="146" t="s">
        <v>608</v>
      </c>
      <c r="S112" s="170" t="s">
        <v>142</v>
      </c>
      <c r="T112" s="177" t="s">
        <v>853</v>
      </c>
      <c r="U112" s="15" t="s">
        <v>592</v>
      </c>
      <c r="V112" s="25"/>
      <c r="W112" s="25"/>
      <c r="X112" s="25"/>
      <c r="Y112" s="25"/>
      <c r="Z112" s="25"/>
      <c r="AA112" s="25"/>
      <c r="AB112" s="25"/>
      <c r="AC112" s="25"/>
      <c r="AD112" s="25"/>
      <c r="AE112" s="25"/>
      <c r="AF112" s="25"/>
      <c r="AG112" s="25"/>
      <c r="AH112" s="25"/>
      <c r="AI112" s="25"/>
      <c r="AJ112" s="25"/>
      <c r="AK112" s="25"/>
      <c r="AL112" s="25"/>
      <c r="AM112" s="25"/>
      <c r="AN112" s="158">
        <v>45690</v>
      </c>
      <c r="AO112" s="158">
        <v>46021</v>
      </c>
      <c r="AP112" s="26" t="s">
        <v>281</v>
      </c>
      <c r="AQ112" s="178">
        <f t="shared" si="102"/>
        <v>2.4295432458697766E-2</v>
      </c>
      <c r="AR112" s="178"/>
      <c r="AS112" s="127" t="s">
        <v>283</v>
      </c>
      <c r="AT112" s="26" t="s">
        <v>281</v>
      </c>
      <c r="AU112" s="178">
        <f t="shared" si="103"/>
        <v>2.4295432458697766E-2</v>
      </c>
      <c r="AV112" s="18"/>
      <c r="AW112" s="127" t="s">
        <v>283</v>
      </c>
      <c r="AX112" s="26" t="s">
        <v>281</v>
      </c>
      <c r="AY112" s="178">
        <f t="shared" si="104"/>
        <v>2.4295432458697766E-2</v>
      </c>
      <c r="AZ112" s="18"/>
      <c r="BA112" s="127" t="s">
        <v>283</v>
      </c>
      <c r="BB112" s="26" t="s">
        <v>281</v>
      </c>
      <c r="BC112" s="178">
        <f t="shared" si="105"/>
        <v>2.4295432458697766E-2</v>
      </c>
      <c r="BD112" s="18"/>
      <c r="BE112" s="127" t="s">
        <v>283</v>
      </c>
      <c r="BF112" s="26" t="s">
        <v>281</v>
      </c>
      <c r="BG112" s="178">
        <f t="shared" si="106"/>
        <v>2.4295432458697766E-2</v>
      </c>
      <c r="BH112" s="18"/>
      <c r="BI112" s="127" t="s">
        <v>283</v>
      </c>
      <c r="BJ112" s="26" t="s">
        <v>281</v>
      </c>
      <c r="BK112" s="178">
        <f t="shared" si="107"/>
        <v>2.4295432458697766E-2</v>
      </c>
      <c r="BL112" s="18"/>
      <c r="BM112" s="127" t="s">
        <v>283</v>
      </c>
      <c r="BN112" s="26" t="s">
        <v>281</v>
      </c>
      <c r="BO112" s="178">
        <f t="shared" si="108"/>
        <v>2.4295432458697766E-2</v>
      </c>
      <c r="BP112" s="18"/>
      <c r="BQ112" s="127" t="s">
        <v>283</v>
      </c>
      <c r="BR112" s="26" t="s">
        <v>281</v>
      </c>
      <c r="BS112" s="178">
        <f t="shared" si="109"/>
        <v>2.4295432458697766E-2</v>
      </c>
      <c r="BT112" s="18"/>
      <c r="BU112" s="127" t="s">
        <v>283</v>
      </c>
      <c r="BV112" s="26" t="s">
        <v>281</v>
      </c>
      <c r="BW112" s="178">
        <f t="shared" si="110"/>
        <v>2.4295432458697766E-2</v>
      </c>
      <c r="BX112" s="18"/>
      <c r="BY112" s="127" t="s">
        <v>283</v>
      </c>
      <c r="BZ112" s="26" t="s">
        <v>281</v>
      </c>
      <c r="CA112" s="178">
        <f t="shared" si="111"/>
        <v>2.4295432458697766E-2</v>
      </c>
      <c r="CB112" s="18"/>
      <c r="CC112" s="127" t="s">
        <v>283</v>
      </c>
      <c r="CD112" s="26" t="s">
        <v>281</v>
      </c>
      <c r="CE112" s="178">
        <f t="shared" si="112"/>
        <v>2.4295432458697766E-2</v>
      </c>
      <c r="CF112" s="18"/>
      <c r="CG112" s="127" t="s">
        <v>283</v>
      </c>
      <c r="CH112" s="26" t="s">
        <v>281</v>
      </c>
      <c r="CI112" s="178">
        <f t="shared" si="113"/>
        <v>2.4295432458697766E-2</v>
      </c>
      <c r="CJ112" s="18"/>
      <c r="CK112" s="127" t="s">
        <v>283</v>
      </c>
      <c r="CL112" s="179">
        <f t="shared" si="59"/>
        <v>0.29154518950437314</v>
      </c>
      <c r="CM112" s="179">
        <f t="shared" si="60"/>
        <v>0</v>
      </c>
    </row>
    <row r="113" spans="1:91" ht="57" customHeight="1" x14ac:dyDescent="0.25">
      <c r="A113" s="12" t="s">
        <v>135</v>
      </c>
      <c r="B113" s="14" t="s">
        <v>13</v>
      </c>
      <c r="C113" s="12" t="s">
        <v>1644</v>
      </c>
      <c r="D113" s="12" t="s">
        <v>9</v>
      </c>
      <c r="E113" s="12" t="s">
        <v>9</v>
      </c>
      <c r="F113" s="12" t="s">
        <v>9</v>
      </c>
      <c r="G113" s="26" t="s">
        <v>9</v>
      </c>
      <c r="H113" s="26" t="s">
        <v>9</v>
      </c>
      <c r="I113" s="14" t="s">
        <v>9</v>
      </c>
      <c r="J113" s="26" t="s">
        <v>9</v>
      </c>
      <c r="K113" s="26" t="s">
        <v>9</v>
      </c>
      <c r="L113" s="26" t="s">
        <v>9</v>
      </c>
      <c r="M113" s="26" t="s">
        <v>9</v>
      </c>
      <c r="N113" s="148" t="s">
        <v>387</v>
      </c>
      <c r="O113" s="255">
        <v>0.29154518950437319</v>
      </c>
      <c r="P113" s="12" t="s">
        <v>9</v>
      </c>
      <c r="Q113" s="12" t="s">
        <v>152</v>
      </c>
      <c r="R113" s="146" t="s">
        <v>608</v>
      </c>
      <c r="S113" s="170" t="s">
        <v>142</v>
      </c>
      <c r="T113" s="177" t="s">
        <v>853</v>
      </c>
      <c r="U113" s="15" t="s">
        <v>592</v>
      </c>
      <c r="V113" s="25"/>
      <c r="W113" s="25"/>
      <c r="X113" s="25"/>
      <c r="Y113" s="25"/>
      <c r="Z113" s="25"/>
      <c r="AA113" s="25"/>
      <c r="AB113" s="25"/>
      <c r="AC113" s="25"/>
      <c r="AD113" s="25"/>
      <c r="AE113" s="25"/>
      <c r="AF113" s="25"/>
      <c r="AG113" s="25"/>
      <c r="AH113" s="25"/>
      <c r="AI113" s="25"/>
      <c r="AJ113" s="25"/>
      <c r="AK113" s="25"/>
      <c r="AL113" s="25"/>
      <c r="AM113" s="25"/>
      <c r="AN113" s="158">
        <v>45690</v>
      </c>
      <c r="AO113" s="158">
        <v>46021</v>
      </c>
      <c r="AP113" s="26" t="s">
        <v>281</v>
      </c>
      <c r="AQ113" s="178">
        <f t="shared" si="102"/>
        <v>2.4295432458697766E-2</v>
      </c>
      <c r="AR113" s="178"/>
      <c r="AS113" s="127" t="s">
        <v>283</v>
      </c>
      <c r="AT113" s="26" t="s">
        <v>281</v>
      </c>
      <c r="AU113" s="178">
        <f t="shared" si="103"/>
        <v>2.4295432458697766E-2</v>
      </c>
      <c r="AV113" s="18"/>
      <c r="AW113" s="127" t="s">
        <v>283</v>
      </c>
      <c r="AX113" s="26" t="s">
        <v>281</v>
      </c>
      <c r="AY113" s="178">
        <f t="shared" si="104"/>
        <v>2.4295432458697766E-2</v>
      </c>
      <c r="AZ113" s="18"/>
      <c r="BA113" s="127" t="s">
        <v>283</v>
      </c>
      <c r="BB113" s="26" t="s">
        <v>281</v>
      </c>
      <c r="BC113" s="178">
        <f t="shared" si="105"/>
        <v>2.4295432458697766E-2</v>
      </c>
      <c r="BD113" s="18"/>
      <c r="BE113" s="127" t="s">
        <v>283</v>
      </c>
      <c r="BF113" s="26" t="s">
        <v>281</v>
      </c>
      <c r="BG113" s="178">
        <f t="shared" si="106"/>
        <v>2.4295432458697766E-2</v>
      </c>
      <c r="BH113" s="18"/>
      <c r="BI113" s="127" t="s">
        <v>283</v>
      </c>
      <c r="BJ113" s="26" t="s">
        <v>281</v>
      </c>
      <c r="BK113" s="178">
        <f t="shared" si="107"/>
        <v>2.4295432458697766E-2</v>
      </c>
      <c r="BL113" s="18"/>
      <c r="BM113" s="127" t="s">
        <v>283</v>
      </c>
      <c r="BN113" s="26" t="s">
        <v>281</v>
      </c>
      <c r="BO113" s="178">
        <f t="shared" si="108"/>
        <v>2.4295432458697766E-2</v>
      </c>
      <c r="BP113" s="18"/>
      <c r="BQ113" s="127" t="s">
        <v>283</v>
      </c>
      <c r="BR113" s="26" t="s">
        <v>281</v>
      </c>
      <c r="BS113" s="178">
        <f t="shared" si="109"/>
        <v>2.4295432458697766E-2</v>
      </c>
      <c r="BT113" s="18"/>
      <c r="BU113" s="127" t="s">
        <v>283</v>
      </c>
      <c r="BV113" s="26" t="s">
        <v>281</v>
      </c>
      <c r="BW113" s="178">
        <f t="shared" si="110"/>
        <v>2.4295432458697766E-2</v>
      </c>
      <c r="BX113" s="18"/>
      <c r="BY113" s="127" t="s">
        <v>283</v>
      </c>
      <c r="BZ113" s="26" t="s">
        <v>281</v>
      </c>
      <c r="CA113" s="178">
        <f t="shared" si="111"/>
        <v>2.4295432458697766E-2</v>
      </c>
      <c r="CB113" s="18"/>
      <c r="CC113" s="127" t="s">
        <v>283</v>
      </c>
      <c r="CD113" s="26" t="s">
        <v>281</v>
      </c>
      <c r="CE113" s="178">
        <f t="shared" si="112"/>
        <v>2.4295432458697766E-2</v>
      </c>
      <c r="CF113" s="18"/>
      <c r="CG113" s="127" t="s">
        <v>283</v>
      </c>
      <c r="CH113" s="26" t="s">
        <v>281</v>
      </c>
      <c r="CI113" s="178">
        <f t="shared" si="113"/>
        <v>2.4295432458697766E-2</v>
      </c>
      <c r="CJ113" s="18"/>
      <c r="CK113" s="127" t="s">
        <v>283</v>
      </c>
      <c r="CL113" s="179">
        <f t="shared" si="59"/>
        <v>0.29154518950437314</v>
      </c>
      <c r="CM113" s="179">
        <f t="shared" si="60"/>
        <v>0</v>
      </c>
    </row>
    <row r="114" spans="1:91" ht="57" customHeight="1" x14ac:dyDescent="0.25">
      <c r="A114" s="12" t="s">
        <v>135</v>
      </c>
      <c r="B114" s="14" t="s">
        <v>13</v>
      </c>
      <c r="C114" s="12" t="s">
        <v>1644</v>
      </c>
      <c r="D114" s="12" t="s">
        <v>9</v>
      </c>
      <c r="E114" s="12" t="s">
        <v>9</v>
      </c>
      <c r="F114" s="12" t="s">
        <v>9</v>
      </c>
      <c r="G114" s="26" t="s">
        <v>9</v>
      </c>
      <c r="H114" s="26" t="s">
        <v>9</v>
      </c>
      <c r="I114" s="14" t="s">
        <v>9</v>
      </c>
      <c r="J114" s="26" t="s">
        <v>9</v>
      </c>
      <c r="K114" s="26" t="s">
        <v>9</v>
      </c>
      <c r="L114" s="26" t="s">
        <v>9</v>
      </c>
      <c r="M114" s="26" t="s">
        <v>9</v>
      </c>
      <c r="N114" s="148" t="s">
        <v>388</v>
      </c>
      <c r="O114" s="255">
        <v>0.29154518950437319</v>
      </c>
      <c r="P114" s="12" t="s">
        <v>9</v>
      </c>
      <c r="Q114" s="12" t="s">
        <v>148</v>
      </c>
      <c r="R114" s="146" t="s">
        <v>608</v>
      </c>
      <c r="S114" s="170" t="s">
        <v>142</v>
      </c>
      <c r="T114" s="177" t="s">
        <v>853</v>
      </c>
      <c r="U114" s="15" t="s">
        <v>592</v>
      </c>
      <c r="V114" s="25"/>
      <c r="W114" s="25"/>
      <c r="X114" s="25"/>
      <c r="Y114" s="25"/>
      <c r="Z114" s="25"/>
      <c r="AA114" s="25"/>
      <c r="AB114" s="25"/>
      <c r="AC114" s="25"/>
      <c r="AD114" s="25"/>
      <c r="AE114" s="25"/>
      <c r="AF114" s="25"/>
      <c r="AG114" s="25"/>
      <c r="AH114" s="25"/>
      <c r="AI114" s="25"/>
      <c r="AJ114" s="25"/>
      <c r="AK114" s="25"/>
      <c r="AL114" s="25"/>
      <c r="AM114" s="25"/>
      <c r="AN114" s="158">
        <v>45690</v>
      </c>
      <c r="AO114" s="165">
        <v>45716</v>
      </c>
      <c r="AP114" s="26" t="s">
        <v>281</v>
      </c>
      <c r="AQ114" s="178">
        <f>+O114/2</f>
        <v>0.1457725947521866</v>
      </c>
      <c r="AR114" s="178"/>
      <c r="AS114" s="127" t="s">
        <v>283</v>
      </c>
      <c r="AT114" s="26" t="s">
        <v>281</v>
      </c>
      <c r="AU114" s="178">
        <f>+O114/2</f>
        <v>0.1457725947521866</v>
      </c>
      <c r="AV114" s="18"/>
      <c r="AW114" s="127" t="s">
        <v>283</v>
      </c>
      <c r="AX114" s="180" t="s">
        <v>281</v>
      </c>
      <c r="AY114" s="182"/>
      <c r="AZ114" s="183"/>
      <c r="BA114" s="171" t="s">
        <v>283</v>
      </c>
      <c r="BB114" s="180" t="s">
        <v>281</v>
      </c>
      <c r="BC114" s="182"/>
      <c r="BD114" s="183"/>
      <c r="BE114" s="171" t="s">
        <v>283</v>
      </c>
      <c r="BF114" s="180" t="s">
        <v>281</v>
      </c>
      <c r="BG114" s="182"/>
      <c r="BH114" s="183"/>
      <c r="BI114" s="171" t="s">
        <v>283</v>
      </c>
      <c r="BJ114" s="180" t="s">
        <v>281</v>
      </c>
      <c r="BK114" s="182"/>
      <c r="BL114" s="183"/>
      <c r="BM114" s="171" t="s">
        <v>283</v>
      </c>
      <c r="BN114" s="180" t="s">
        <v>281</v>
      </c>
      <c r="BO114" s="182"/>
      <c r="BP114" s="183"/>
      <c r="BQ114" s="171" t="s">
        <v>283</v>
      </c>
      <c r="BR114" s="180" t="s">
        <v>281</v>
      </c>
      <c r="BS114" s="182"/>
      <c r="BT114" s="183"/>
      <c r="BU114" s="171" t="s">
        <v>283</v>
      </c>
      <c r="BV114" s="180" t="s">
        <v>281</v>
      </c>
      <c r="BW114" s="182"/>
      <c r="BX114" s="183"/>
      <c r="BY114" s="171" t="s">
        <v>283</v>
      </c>
      <c r="BZ114" s="180" t="s">
        <v>281</v>
      </c>
      <c r="CA114" s="182"/>
      <c r="CB114" s="183"/>
      <c r="CC114" s="171" t="s">
        <v>283</v>
      </c>
      <c r="CD114" s="180" t="s">
        <v>281</v>
      </c>
      <c r="CE114" s="182"/>
      <c r="CF114" s="183"/>
      <c r="CG114" s="171" t="s">
        <v>283</v>
      </c>
      <c r="CH114" s="180" t="s">
        <v>281</v>
      </c>
      <c r="CI114" s="182"/>
      <c r="CJ114" s="183"/>
      <c r="CK114" s="171" t="s">
        <v>283</v>
      </c>
      <c r="CL114" s="179">
        <f t="shared" si="59"/>
        <v>0.29154518950437319</v>
      </c>
      <c r="CM114" s="179">
        <f t="shared" si="60"/>
        <v>0</v>
      </c>
    </row>
    <row r="115" spans="1:91" ht="57" customHeight="1" x14ac:dyDescent="0.25">
      <c r="A115" s="12" t="s">
        <v>135</v>
      </c>
      <c r="B115" s="14" t="s">
        <v>13</v>
      </c>
      <c r="C115" s="12" t="s">
        <v>1644</v>
      </c>
      <c r="D115" s="12" t="s">
        <v>9</v>
      </c>
      <c r="E115" s="12" t="s">
        <v>9</v>
      </c>
      <c r="F115" s="12" t="s">
        <v>9</v>
      </c>
      <c r="G115" s="26" t="s">
        <v>9</v>
      </c>
      <c r="H115" s="26" t="s">
        <v>9</v>
      </c>
      <c r="I115" s="14" t="s">
        <v>9</v>
      </c>
      <c r="J115" s="26" t="s">
        <v>9</v>
      </c>
      <c r="K115" s="26" t="s">
        <v>9</v>
      </c>
      <c r="L115" s="26" t="s">
        <v>9</v>
      </c>
      <c r="M115" s="26" t="s">
        <v>9</v>
      </c>
      <c r="N115" s="148" t="s">
        <v>389</v>
      </c>
      <c r="O115" s="255">
        <v>0.29154518950437319</v>
      </c>
      <c r="P115" s="12" t="s">
        <v>9</v>
      </c>
      <c r="Q115" s="12" t="s">
        <v>148</v>
      </c>
      <c r="R115" s="146" t="s">
        <v>608</v>
      </c>
      <c r="S115" s="170" t="s">
        <v>142</v>
      </c>
      <c r="T115" s="177" t="s">
        <v>853</v>
      </c>
      <c r="U115" s="15" t="s">
        <v>592</v>
      </c>
      <c r="V115" s="25"/>
      <c r="W115" s="25"/>
      <c r="X115" s="25"/>
      <c r="Y115" s="25"/>
      <c r="Z115" s="25"/>
      <c r="AA115" s="25"/>
      <c r="AB115" s="25"/>
      <c r="AC115" s="25"/>
      <c r="AD115" s="25"/>
      <c r="AE115" s="25"/>
      <c r="AF115" s="25"/>
      <c r="AG115" s="25"/>
      <c r="AH115" s="25"/>
      <c r="AI115" s="25"/>
      <c r="AJ115" s="25"/>
      <c r="AK115" s="25"/>
      <c r="AL115" s="25"/>
      <c r="AM115" s="25"/>
      <c r="AN115" s="158">
        <v>45717</v>
      </c>
      <c r="AO115" s="165">
        <v>45746</v>
      </c>
      <c r="AP115" s="26" t="s">
        <v>281</v>
      </c>
      <c r="AQ115" s="178">
        <f>+O115/3</f>
        <v>9.7181729834791064E-2</v>
      </c>
      <c r="AR115" s="178"/>
      <c r="AS115" s="127" t="s">
        <v>283</v>
      </c>
      <c r="AT115" s="26" t="s">
        <v>281</v>
      </c>
      <c r="AU115" s="178">
        <f>+O115/3</f>
        <v>9.7181729834791064E-2</v>
      </c>
      <c r="AV115" s="18"/>
      <c r="AW115" s="127" t="s">
        <v>283</v>
      </c>
      <c r="AX115" s="26" t="s">
        <v>281</v>
      </c>
      <c r="AY115" s="178">
        <f>+O115/3</f>
        <v>9.7181729834791064E-2</v>
      </c>
      <c r="AZ115" s="18"/>
      <c r="BA115" s="127" t="s">
        <v>283</v>
      </c>
      <c r="BB115" s="180" t="s">
        <v>281</v>
      </c>
      <c r="BC115" s="182"/>
      <c r="BD115" s="183"/>
      <c r="BE115" s="171" t="s">
        <v>283</v>
      </c>
      <c r="BF115" s="180" t="s">
        <v>281</v>
      </c>
      <c r="BG115" s="182"/>
      <c r="BH115" s="183"/>
      <c r="BI115" s="171" t="s">
        <v>283</v>
      </c>
      <c r="BJ115" s="180" t="s">
        <v>281</v>
      </c>
      <c r="BK115" s="182"/>
      <c r="BL115" s="183"/>
      <c r="BM115" s="171" t="s">
        <v>283</v>
      </c>
      <c r="BN115" s="180" t="s">
        <v>281</v>
      </c>
      <c r="BO115" s="182"/>
      <c r="BP115" s="183"/>
      <c r="BQ115" s="171" t="s">
        <v>283</v>
      </c>
      <c r="BR115" s="180" t="s">
        <v>281</v>
      </c>
      <c r="BS115" s="182"/>
      <c r="BT115" s="183"/>
      <c r="BU115" s="171" t="s">
        <v>283</v>
      </c>
      <c r="BV115" s="180" t="s">
        <v>281</v>
      </c>
      <c r="BW115" s="182"/>
      <c r="BX115" s="183"/>
      <c r="BY115" s="171" t="s">
        <v>283</v>
      </c>
      <c r="BZ115" s="180" t="s">
        <v>281</v>
      </c>
      <c r="CA115" s="182"/>
      <c r="CB115" s="183"/>
      <c r="CC115" s="171" t="s">
        <v>283</v>
      </c>
      <c r="CD115" s="180" t="s">
        <v>281</v>
      </c>
      <c r="CE115" s="182"/>
      <c r="CF115" s="183"/>
      <c r="CG115" s="171" t="s">
        <v>283</v>
      </c>
      <c r="CH115" s="180" t="s">
        <v>281</v>
      </c>
      <c r="CI115" s="182"/>
      <c r="CJ115" s="183"/>
      <c r="CK115" s="171" t="s">
        <v>283</v>
      </c>
      <c r="CL115" s="179">
        <f t="shared" si="59"/>
        <v>0.29154518950437319</v>
      </c>
      <c r="CM115" s="179">
        <f t="shared" si="60"/>
        <v>0</v>
      </c>
    </row>
    <row r="116" spans="1:91" ht="57" customHeight="1" x14ac:dyDescent="0.25">
      <c r="A116" s="12" t="s">
        <v>135</v>
      </c>
      <c r="B116" s="14" t="s">
        <v>13</v>
      </c>
      <c r="C116" s="12" t="s">
        <v>1644</v>
      </c>
      <c r="D116" s="12" t="s">
        <v>9</v>
      </c>
      <c r="E116" s="12" t="s">
        <v>9</v>
      </c>
      <c r="F116" s="12" t="s">
        <v>9</v>
      </c>
      <c r="G116" s="26" t="s">
        <v>9</v>
      </c>
      <c r="H116" s="26" t="s">
        <v>9</v>
      </c>
      <c r="I116" s="14" t="s">
        <v>9</v>
      </c>
      <c r="J116" s="26" t="s">
        <v>9</v>
      </c>
      <c r="K116" s="26" t="s">
        <v>9</v>
      </c>
      <c r="L116" s="26" t="s">
        <v>9</v>
      </c>
      <c r="M116" s="26" t="s">
        <v>9</v>
      </c>
      <c r="N116" s="148" t="s">
        <v>390</v>
      </c>
      <c r="O116" s="255">
        <v>0.29154518950437319</v>
      </c>
      <c r="P116" s="12" t="s">
        <v>9</v>
      </c>
      <c r="Q116" s="12" t="s">
        <v>148</v>
      </c>
      <c r="R116" s="146" t="s">
        <v>608</v>
      </c>
      <c r="S116" s="170" t="s">
        <v>142</v>
      </c>
      <c r="T116" s="177" t="s">
        <v>853</v>
      </c>
      <c r="U116" s="15" t="s">
        <v>592</v>
      </c>
      <c r="V116" s="25"/>
      <c r="W116" s="25"/>
      <c r="X116" s="25"/>
      <c r="Y116" s="25"/>
      <c r="Z116" s="25"/>
      <c r="AA116" s="25"/>
      <c r="AB116" s="25"/>
      <c r="AC116" s="25"/>
      <c r="AD116" s="25"/>
      <c r="AE116" s="25"/>
      <c r="AF116" s="25"/>
      <c r="AG116" s="25"/>
      <c r="AH116" s="25"/>
      <c r="AI116" s="25"/>
      <c r="AJ116" s="25"/>
      <c r="AK116" s="25"/>
      <c r="AL116" s="25"/>
      <c r="AM116" s="25"/>
      <c r="AN116" s="158">
        <v>45748</v>
      </c>
      <c r="AO116" s="165">
        <v>45777</v>
      </c>
      <c r="AP116" s="26" t="s">
        <v>281</v>
      </c>
      <c r="AQ116" s="178">
        <f>+O116/4</f>
        <v>7.2886297376093298E-2</v>
      </c>
      <c r="AR116" s="178"/>
      <c r="AS116" s="127" t="s">
        <v>283</v>
      </c>
      <c r="AT116" s="26" t="s">
        <v>281</v>
      </c>
      <c r="AU116" s="178">
        <f>+O116/4</f>
        <v>7.2886297376093298E-2</v>
      </c>
      <c r="AV116" s="18"/>
      <c r="AW116" s="127" t="s">
        <v>283</v>
      </c>
      <c r="AX116" s="26" t="s">
        <v>281</v>
      </c>
      <c r="AY116" s="178">
        <f>+O116/4</f>
        <v>7.2886297376093298E-2</v>
      </c>
      <c r="AZ116" s="18"/>
      <c r="BA116" s="127" t="s">
        <v>283</v>
      </c>
      <c r="BB116" s="26" t="s">
        <v>281</v>
      </c>
      <c r="BC116" s="178">
        <f>+O116/4</f>
        <v>7.2886297376093298E-2</v>
      </c>
      <c r="BD116" s="18"/>
      <c r="BE116" s="127" t="s">
        <v>283</v>
      </c>
      <c r="BF116" s="180" t="s">
        <v>281</v>
      </c>
      <c r="BG116" s="182"/>
      <c r="BH116" s="183"/>
      <c r="BI116" s="171" t="s">
        <v>283</v>
      </c>
      <c r="BJ116" s="180" t="s">
        <v>281</v>
      </c>
      <c r="BK116" s="182"/>
      <c r="BL116" s="183"/>
      <c r="BM116" s="171" t="s">
        <v>283</v>
      </c>
      <c r="BN116" s="180" t="s">
        <v>281</v>
      </c>
      <c r="BO116" s="182"/>
      <c r="BP116" s="183"/>
      <c r="BQ116" s="171" t="s">
        <v>283</v>
      </c>
      <c r="BR116" s="180" t="s">
        <v>281</v>
      </c>
      <c r="BS116" s="182"/>
      <c r="BT116" s="183"/>
      <c r="BU116" s="171" t="s">
        <v>283</v>
      </c>
      <c r="BV116" s="180" t="s">
        <v>281</v>
      </c>
      <c r="BW116" s="182"/>
      <c r="BX116" s="183"/>
      <c r="BY116" s="171" t="s">
        <v>283</v>
      </c>
      <c r="BZ116" s="180" t="s">
        <v>281</v>
      </c>
      <c r="CA116" s="182"/>
      <c r="CB116" s="183"/>
      <c r="CC116" s="171" t="s">
        <v>283</v>
      </c>
      <c r="CD116" s="180" t="s">
        <v>281</v>
      </c>
      <c r="CE116" s="182"/>
      <c r="CF116" s="183"/>
      <c r="CG116" s="171" t="s">
        <v>283</v>
      </c>
      <c r="CH116" s="180" t="s">
        <v>281</v>
      </c>
      <c r="CI116" s="182"/>
      <c r="CJ116" s="183"/>
      <c r="CK116" s="171" t="s">
        <v>283</v>
      </c>
      <c r="CL116" s="179">
        <f t="shared" si="59"/>
        <v>0.29154518950437319</v>
      </c>
      <c r="CM116" s="179">
        <f t="shared" si="60"/>
        <v>0</v>
      </c>
    </row>
    <row r="117" spans="1:91" ht="57" customHeight="1" x14ac:dyDescent="0.25">
      <c r="A117" s="12" t="s">
        <v>135</v>
      </c>
      <c r="B117" s="14" t="s">
        <v>13</v>
      </c>
      <c r="C117" s="12" t="s">
        <v>1644</v>
      </c>
      <c r="D117" s="12" t="s">
        <v>9</v>
      </c>
      <c r="E117" s="12" t="s">
        <v>9</v>
      </c>
      <c r="F117" s="12" t="s">
        <v>9</v>
      </c>
      <c r="G117" s="26" t="s">
        <v>9</v>
      </c>
      <c r="H117" s="26" t="s">
        <v>9</v>
      </c>
      <c r="I117" s="14" t="s">
        <v>9</v>
      </c>
      <c r="J117" s="26" t="s">
        <v>9</v>
      </c>
      <c r="K117" s="26" t="s">
        <v>9</v>
      </c>
      <c r="L117" s="26" t="s">
        <v>9</v>
      </c>
      <c r="M117" s="26" t="s">
        <v>9</v>
      </c>
      <c r="N117" s="148" t="s">
        <v>391</v>
      </c>
      <c r="O117" s="255">
        <v>0.29154518950437319</v>
      </c>
      <c r="P117" s="12" t="s">
        <v>9</v>
      </c>
      <c r="Q117" s="12" t="s">
        <v>152</v>
      </c>
      <c r="R117" s="146" t="s">
        <v>608</v>
      </c>
      <c r="S117" s="170" t="s">
        <v>142</v>
      </c>
      <c r="T117" s="177" t="s">
        <v>853</v>
      </c>
      <c r="U117" s="15" t="s">
        <v>592</v>
      </c>
      <c r="V117" s="25"/>
      <c r="W117" s="25"/>
      <c r="X117" s="25"/>
      <c r="Y117" s="25"/>
      <c r="Z117" s="25"/>
      <c r="AA117" s="25"/>
      <c r="AB117" s="25"/>
      <c r="AC117" s="25"/>
      <c r="AD117" s="25"/>
      <c r="AE117" s="25"/>
      <c r="AF117" s="25"/>
      <c r="AG117" s="25"/>
      <c r="AH117" s="25"/>
      <c r="AI117" s="25"/>
      <c r="AJ117" s="25"/>
      <c r="AK117" s="25"/>
      <c r="AL117" s="25"/>
      <c r="AM117" s="25"/>
      <c r="AN117" s="158">
        <v>45870</v>
      </c>
      <c r="AO117" s="165">
        <v>45899</v>
      </c>
      <c r="AP117" s="26" t="s">
        <v>281</v>
      </c>
      <c r="AQ117" s="178">
        <f>+O117/8</f>
        <v>3.6443148688046649E-2</v>
      </c>
      <c r="AR117" s="178"/>
      <c r="AS117" s="127" t="s">
        <v>283</v>
      </c>
      <c r="AT117" s="26" t="s">
        <v>281</v>
      </c>
      <c r="AU117" s="178">
        <f>+O117/8</f>
        <v>3.6443148688046649E-2</v>
      </c>
      <c r="AV117" s="18"/>
      <c r="AW117" s="127" t="s">
        <v>283</v>
      </c>
      <c r="AX117" s="26" t="s">
        <v>281</v>
      </c>
      <c r="AY117" s="178">
        <f>+O117/8</f>
        <v>3.6443148688046649E-2</v>
      </c>
      <c r="AZ117" s="18"/>
      <c r="BA117" s="127" t="s">
        <v>283</v>
      </c>
      <c r="BB117" s="26" t="s">
        <v>281</v>
      </c>
      <c r="BC117" s="178">
        <f>+O117/8</f>
        <v>3.6443148688046649E-2</v>
      </c>
      <c r="BD117" s="18"/>
      <c r="BE117" s="127" t="s">
        <v>283</v>
      </c>
      <c r="BF117" s="26" t="s">
        <v>281</v>
      </c>
      <c r="BG117" s="178">
        <f>+O117/8</f>
        <v>3.6443148688046649E-2</v>
      </c>
      <c r="BH117" s="18"/>
      <c r="BI117" s="127" t="s">
        <v>283</v>
      </c>
      <c r="BJ117" s="26" t="s">
        <v>281</v>
      </c>
      <c r="BK117" s="178">
        <f>+O117/8</f>
        <v>3.6443148688046649E-2</v>
      </c>
      <c r="BL117" s="18"/>
      <c r="BM117" s="127" t="s">
        <v>283</v>
      </c>
      <c r="BN117" s="26" t="s">
        <v>281</v>
      </c>
      <c r="BO117" s="178">
        <f>+O117/8</f>
        <v>3.6443148688046649E-2</v>
      </c>
      <c r="BP117" s="18"/>
      <c r="BQ117" s="127" t="s">
        <v>283</v>
      </c>
      <c r="BR117" s="26" t="s">
        <v>281</v>
      </c>
      <c r="BS117" s="178">
        <f>+O117/8</f>
        <v>3.6443148688046649E-2</v>
      </c>
      <c r="BT117" s="18"/>
      <c r="BU117" s="127" t="s">
        <v>283</v>
      </c>
      <c r="BV117" s="180" t="s">
        <v>281</v>
      </c>
      <c r="BW117" s="182"/>
      <c r="BX117" s="183"/>
      <c r="BY117" s="171" t="s">
        <v>283</v>
      </c>
      <c r="BZ117" s="180" t="s">
        <v>281</v>
      </c>
      <c r="CA117" s="182"/>
      <c r="CB117" s="183"/>
      <c r="CC117" s="171" t="s">
        <v>283</v>
      </c>
      <c r="CD117" s="180" t="s">
        <v>281</v>
      </c>
      <c r="CE117" s="182"/>
      <c r="CF117" s="183"/>
      <c r="CG117" s="171" t="s">
        <v>283</v>
      </c>
      <c r="CH117" s="180" t="s">
        <v>281</v>
      </c>
      <c r="CI117" s="182"/>
      <c r="CJ117" s="183"/>
      <c r="CK117" s="171" t="s">
        <v>283</v>
      </c>
      <c r="CL117" s="179">
        <f t="shared" si="59"/>
        <v>0.29154518950437319</v>
      </c>
      <c r="CM117" s="179">
        <f t="shared" si="60"/>
        <v>0</v>
      </c>
    </row>
    <row r="118" spans="1:91" ht="57" customHeight="1" x14ac:dyDescent="0.25">
      <c r="A118" s="12" t="s">
        <v>135</v>
      </c>
      <c r="B118" s="14" t="s">
        <v>13</v>
      </c>
      <c r="C118" s="12" t="s">
        <v>1644</v>
      </c>
      <c r="D118" s="12" t="s">
        <v>9</v>
      </c>
      <c r="E118" s="12" t="s">
        <v>9</v>
      </c>
      <c r="F118" s="12" t="s">
        <v>9</v>
      </c>
      <c r="G118" s="26" t="s">
        <v>9</v>
      </c>
      <c r="H118" s="26" t="s">
        <v>9</v>
      </c>
      <c r="I118" s="14" t="s">
        <v>9</v>
      </c>
      <c r="J118" s="26" t="s">
        <v>9</v>
      </c>
      <c r="K118" s="26" t="s">
        <v>9</v>
      </c>
      <c r="L118" s="26" t="s">
        <v>9</v>
      </c>
      <c r="M118" s="26" t="s">
        <v>9</v>
      </c>
      <c r="N118" s="148" t="s">
        <v>392</v>
      </c>
      <c r="O118" s="255">
        <v>0.29154518950437319</v>
      </c>
      <c r="P118" s="12" t="s">
        <v>9</v>
      </c>
      <c r="Q118" s="12" t="s">
        <v>143</v>
      </c>
      <c r="R118" s="146" t="s">
        <v>608</v>
      </c>
      <c r="S118" s="170" t="s">
        <v>142</v>
      </c>
      <c r="T118" s="177" t="s">
        <v>853</v>
      </c>
      <c r="U118" s="15" t="s">
        <v>592</v>
      </c>
      <c r="V118" s="25"/>
      <c r="W118" s="25"/>
      <c r="X118" s="25"/>
      <c r="Y118" s="25"/>
      <c r="Z118" s="25"/>
      <c r="AA118" s="25"/>
      <c r="AB118" s="25"/>
      <c r="AC118" s="25"/>
      <c r="AD118" s="25"/>
      <c r="AE118" s="25"/>
      <c r="AF118" s="25"/>
      <c r="AG118" s="25"/>
      <c r="AH118" s="25"/>
      <c r="AI118" s="25"/>
      <c r="AJ118" s="25"/>
      <c r="AK118" s="25"/>
      <c r="AL118" s="25"/>
      <c r="AM118" s="25"/>
      <c r="AN118" s="158">
        <v>45778</v>
      </c>
      <c r="AO118" s="165">
        <v>45807</v>
      </c>
      <c r="AP118" s="26" t="s">
        <v>281</v>
      </c>
      <c r="AQ118" s="178">
        <f>+O118/5</f>
        <v>5.830903790087464E-2</v>
      </c>
      <c r="AR118" s="178"/>
      <c r="AS118" s="127" t="s">
        <v>283</v>
      </c>
      <c r="AT118" s="26" t="s">
        <v>281</v>
      </c>
      <c r="AU118" s="178">
        <f>+O118/5</f>
        <v>5.830903790087464E-2</v>
      </c>
      <c r="AV118" s="18"/>
      <c r="AW118" s="127" t="s">
        <v>283</v>
      </c>
      <c r="AX118" s="26" t="s">
        <v>281</v>
      </c>
      <c r="AY118" s="178">
        <f>+O118/5</f>
        <v>5.830903790087464E-2</v>
      </c>
      <c r="AZ118" s="18"/>
      <c r="BA118" s="127" t="s">
        <v>283</v>
      </c>
      <c r="BB118" s="26" t="s">
        <v>281</v>
      </c>
      <c r="BC118" s="178">
        <f>+O118/5</f>
        <v>5.830903790087464E-2</v>
      </c>
      <c r="BD118" s="18"/>
      <c r="BE118" s="127" t="s">
        <v>283</v>
      </c>
      <c r="BF118" s="26" t="s">
        <v>281</v>
      </c>
      <c r="BG118" s="178">
        <f>+O118/5</f>
        <v>5.830903790087464E-2</v>
      </c>
      <c r="BH118" s="18"/>
      <c r="BI118" s="127" t="s">
        <v>283</v>
      </c>
      <c r="BJ118" s="180" t="s">
        <v>281</v>
      </c>
      <c r="BK118" s="182"/>
      <c r="BL118" s="183"/>
      <c r="BM118" s="171" t="s">
        <v>283</v>
      </c>
      <c r="BN118" s="180" t="s">
        <v>281</v>
      </c>
      <c r="BO118" s="182"/>
      <c r="BP118" s="183"/>
      <c r="BQ118" s="171" t="s">
        <v>283</v>
      </c>
      <c r="BR118" s="180" t="s">
        <v>281</v>
      </c>
      <c r="BS118" s="182"/>
      <c r="BT118" s="183"/>
      <c r="BU118" s="171" t="s">
        <v>283</v>
      </c>
      <c r="BV118" s="180" t="s">
        <v>281</v>
      </c>
      <c r="BW118" s="182"/>
      <c r="BX118" s="183"/>
      <c r="BY118" s="171" t="s">
        <v>283</v>
      </c>
      <c r="BZ118" s="180" t="s">
        <v>281</v>
      </c>
      <c r="CA118" s="182"/>
      <c r="CB118" s="183"/>
      <c r="CC118" s="171" t="s">
        <v>283</v>
      </c>
      <c r="CD118" s="180" t="s">
        <v>281</v>
      </c>
      <c r="CE118" s="182"/>
      <c r="CF118" s="183"/>
      <c r="CG118" s="171" t="s">
        <v>283</v>
      </c>
      <c r="CH118" s="180" t="s">
        <v>281</v>
      </c>
      <c r="CI118" s="182"/>
      <c r="CJ118" s="183"/>
      <c r="CK118" s="171" t="s">
        <v>283</v>
      </c>
      <c r="CL118" s="179">
        <f t="shared" si="59"/>
        <v>0.29154518950437319</v>
      </c>
      <c r="CM118" s="179">
        <f t="shared" si="60"/>
        <v>0</v>
      </c>
    </row>
    <row r="119" spans="1:91" ht="57" customHeight="1" x14ac:dyDescent="0.25">
      <c r="A119" s="12" t="s">
        <v>135</v>
      </c>
      <c r="B119" s="14" t="s">
        <v>13</v>
      </c>
      <c r="C119" s="12" t="s">
        <v>1644</v>
      </c>
      <c r="D119" s="12" t="s">
        <v>9</v>
      </c>
      <c r="E119" s="12" t="s">
        <v>9</v>
      </c>
      <c r="F119" s="12" t="s">
        <v>9</v>
      </c>
      <c r="G119" s="26" t="s">
        <v>9</v>
      </c>
      <c r="H119" s="26" t="s">
        <v>9</v>
      </c>
      <c r="I119" s="14" t="s">
        <v>9</v>
      </c>
      <c r="J119" s="26" t="s">
        <v>9</v>
      </c>
      <c r="K119" s="26" t="s">
        <v>9</v>
      </c>
      <c r="L119" s="26" t="s">
        <v>9</v>
      </c>
      <c r="M119" s="26" t="s">
        <v>9</v>
      </c>
      <c r="N119" s="148" t="s">
        <v>393</v>
      </c>
      <c r="O119" s="255">
        <v>0.29154518950437319</v>
      </c>
      <c r="P119" s="12" t="s">
        <v>9</v>
      </c>
      <c r="Q119" s="12" t="s">
        <v>143</v>
      </c>
      <c r="R119" s="146" t="s">
        <v>608</v>
      </c>
      <c r="S119" s="170" t="s">
        <v>142</v>
      </c>
      <c r="T119" s="177" t="s">
        <v>853</v>
      </c>
      <c r="U119" s="15" t="s">
        <v>592</v>
      </c>
      <c r="V119" s="25"/>
      <c r="W119" s="25"/>
      <c r="X119" s="25"/>
      <c r="Y119" s="25"/>
      <c r="Z119" s="25"/>
      <c r="AA119" s="25"/>
      <c r="AB119" s="25"/>
      <c r="AC119" s="25"/>
      <c r="AD119" s="25"/>
      <c r="AE119" s="25"/>
      <c r="AF119" s="25"/>
      <c r="AG119" s="25"/>
      <c r="AH119" s="25"/>
      <c r="AI119" s="25"/>
      <c r="AJ119" s="25"/>
      <c r="AK119" s="25"/>
      <c r="AL119" s="25"/>
      <c r="AM119" s="25"/>
      <c r="AN119" s="158">
        <v>45870</v>
      </c>
      <c r="AO119" s="165">
        <v>45899</v>
      </c>
      <c r="AP119" s="26" t="s">
        <v>281</v>
      </c>
      <c r="AQ119" s="178">
        <f>+O119/8</f>
        <v>3.6443148688046649E-2</v>
      </c>
      <c r="AR119" s="178"/>
      <c r="AS119" s="127" t="s">
        <v>283</v>
      </c>
      <c r="AT119" s="26" t="s">
        <v>281</v>
      </c>
      <c r="AU119" s="178">
        <f>+O119/8</f>
        <v>3.6443148688046649E-2</v>
      </c>
      <c r="AV119" s="18"/>
      <c r="AW119" s="127" t="s">
        <v>283</v>
      </c>
      <c r="AX119" s="26" t="s">
        <v>281</v>
      </c>
      <c r="AY119" s="178">
        <f>+O119/8</f>
        <v>3.6443148688046649E-2</v>
      </c>
      <c r="AZ119" s="18"/>
      <c r="BA119" s="127" t="s">
        <v>283</v>
      </c>
      <c r="BB119" s="26" t="s">
        <v>281</v>
      </c>
      <c r="BC119" s="178">
        <f>+O119/8</f>
        <v>3.6443148688046649E-2</v>
      </c>
      <c r="BD119" s="18"/>
      <c r="BE119" s="127" t="s">
        <v>283</v>
      </c>
      <c r="BF119" s="26" t="s">
        <v>281</v>
      </c>
      <c r="BG119" s="178">
        <f>+O119/8</f>
        <v>3.6443148688046649E-2</v>
      </c>
      <c r="BH119" s="18"/>
      <c r="BI119" s="127" t="s">
        <v>283</v>
      </c>
      <c r="BJ119" s="26" t="s">
        <v>281</v>
      </c>
      <c r="BK119" s="178">
        <f>+O119/8</f>
        <v>3.6443148688046649E-2</v>
      </c>
      <c r="BL119" s="18"/>
      <c r="BM119" s="127" t="s">
        <v>283</v>
      </c>
      <c r="BN119" s="26" t="s">
        <v>281</v>
      </c>
      <c r="BO119" s="178">
        <f>+O119/8</f>
        <v>3.6443148688046649E-2</v>
      </c>
      <c r="BP119" s="18"/>
      <c r="BQ119" s="127" t="s">
        <v>283</v>
      </c>
      <c r="BR119" s="26" t="s">
        <v>281</v>
      </c>
      <c r="BS119" s="178">
        <f>+O119/8</f>
        <v>3.6443148688046649E-2</v>
      </c>
      <c r="BT119" s="18"/>
      <c r="BU119" s="127" t="s">
        <v>283</v>
      </c>
      <c r="BV119" s="180" t="s">
        <v>281</v>
      </c>
      <c r="BW119" s="182"/>
      <c r="BX119" s="183"/>
      <c r="BY119" s="171" t="s">
        <v>283</v>
      </c>
      <c r="BZ119" s="180" t="s">
        <v>281</v>
      </c>
      <c r="CA119" s="182"/>
      <c r="CB119" s="183"/>
      <c r="CC119" s="171" t="s">
        <v>283</v>
      </c>
      <c r="CD119" s="180" t="s">
        <v>281</v>
      </c>
      <c r="CE119" s="182"/>
      <c r="CF119" s="183"/>
      <c r="CG119" s="171" t="s">
        <v>283</v>
      </c>
      <c r="CH119" s="180" t="s">
        <v>281</v>
      </c>
      <c r="CI119" s="182"/>
      <c r="CJ119" s="183"/>
      <c r="CK119" s="171" t="s">
        <v>283</v>
      </c>
      <c r="CL119" s="179">
        <f t="shared" si="59"/>
        <v>0.29154518950437319</v>
      </c>
      <c r="CM119" s="179">
        <f t="shared" si="60"/>
        <v>0</v>
      </c>
    </row>
    <row r="120" spans="1:91" ht="57" customHeight="1" x14ac:dyDescent="0.25">
      <c r="A120" s="12" t="s">
        <v>135</v>
      </c>
      <c r="B120" s="14" t="s">
        <v>13</v>
      </c>
      <c r="C120" s="12" t="s">
        <v>1644</v>
      </c>
      <c r="D120" s="12" t="s">
        <v>9</v>
      </c>
      <c r="E120" s="12" t="s">
        <v>9</v>
      </c>
      <c r="F120" s="12" t="s">
        <v>9</v>
      </c>
      <c r="G120" s="26" t="s">
        <v>9</v>
      </c>
      <c r="H120" s="26" t="s">
        <v>9</v>
      </c>
      <c r="I120" s="14" t="s">
        <v>9</v>
      </c>
      <c r="J120" s="26" t="s">
        <v>9</v>
      </c>
      <c r="K120" s="26" t="s">
        <v>9</v>
      </c>
      <c r="L120" s="26" t="s">
        <v>9</v>
      </c>
      <c r="M120" s="26" t="s">
        <v>9</v>
      </c>
      <c r="N120" s="148" t="s">
        <v>394</v>
      </c>
      <c r="O120" s="255">
        <v>0.29154518950437319</v>
      </c>
      <c r="P120" s="12" t="s">
        <v>9</v>
      </c>
      <c r="Q120" s="12" t="s">
        <v>143</v>
      </c>
      <c r="R120" s="146" t="s">
        <v>608</v>
      </c>
      <c r="S120" s="170" t="s">
        <v>142</v>
      </c>
      <c r="T120" s="177" t="s">
        <v>853</v>
      </c>
      <c r="U120" s="15" t="s">
        <v>592</v>
      </c>
      <c r="V120" s="25"/>
      <c r="W120" s="25"/>
      <c r="X120" s="25"/>
      <c r="Y120" s="25"/>
      <c r="Z120" s="25"/>
      <c r="AA120" s="25"/>
      <c r="AB120" s="25"/>
      <c r="AC120" s="25"/>
      <c r="AD120" s="25"/>
      <c r="AE120" s="25"/>
      <c r="AF120" s="25"/>
      <c r="AG120" s="25"/>
      <c r="AH120" s="25"/>
      <c r="AI120" s="25"/>
      <c r="AJ120" s="25"/>
      <c r="AK120" s="25"/>
      <c r="AL120" s="25"/>
      <c r="AM120" s="25"/>
      <c r="AN120" s="158">
        <v>45748</v>
      </c>
      <c r="AO120" s="165">
        <v>45777</v>
      </c>
      <c r="AP120" s="26" t="s">
        <v>281</v>
      </c>
      <c r="AQ120" s="178">
        <f>+O120/4</f>
        <v>7.2886297376093298E-2</v>
      </c>
      <c r="AR120" s="178"/>
      <c r="AS120" s="127" t="s">
        <v>283</v>
      </c>
      <c r="AT120" s="26" t="s">
        <v>281</v>
      </c>
      <c r="AU120" s="178">
        <f>+O120/4</f>
        <v>7.2886297376093298E-2</v>
      </c>
      <c r="AV120" s="18"/>
      <c r="AW120" s="127" t="s">
        <v>283</v>
      </c>
      <c r="AX120" s="26" t="s">
        <v>281</v>
      </c>
      <c r="AY120" s="178">
        <f>+O120/4</f>
        <v>7.2886297376093298E-2</v>
      </c>
      <c r="AZ120" s="18"/>
      <c r="BA120" s="127" t="s">
        <v>283</v>
      </c>
      <c r="BB120" s="26" t="s">
        <v>281</v>
      </c>
      <c r="BC120" s="178">
        <f>+O120/4</f>
        <v>7.2886297376093298E-2</v>
      </c>
      <c r="BD120" s="18"/>
      <c r="BE120" s="127" t="s">
        <v>283</v>
      </c>
      <c r="BF120" s="180" t="s">
        <v>281</v>
      </c>
      <c r="BG120" s="182"/>
      <c r="BH120" s="183"/>
      <c r="BI120" s="171" t="s">
        <v>283</v>
      </c>
      <c r="BJ120" s="180" t="s">
        <v>281</v>
      </c>
      <c r="BK120" s="182"/>
      <c r="BL120" s="183"/>
      <c r="BM120" s="171" t="s">
        <v>283</v>
      </c>
      <c r="BN120" s="180" t="s">
        <v>281</v>
      </c>
      <c r="BO120" s="182"/>
      <c r="BP120" s="183"/>
      <c r="BQ120" s="171" t="s">
        <v>283</v>
      </c>
      <c r="BR120" s="180" t="s">
        <v>281</v>
      </c>
      <c r="BS120" s="182"/>
      <c r="BT120" s="183"/>
      <c r="BU120" s="171" t="s">
        <v>283</v>
      </c>
      <c r="BV120" s="180" t="s">
        <v>281</v>
      </c>
      <c r="BW120" s="182"/>
      <c r="BX120" s="183"/>
      <c r="BY120" s="171" t="s">
        <v>283</v>
      </c>
      <c r="BZ120" s="180" t="s">
        <v>281</v>
      </c>
      <c r="CA120" s="182"/>
      <c r="CB120" s="183"/>
      <c r="CC120" s="171" t="s">
        <v>283</v>
      </c>
      <c r="CD120" s="180" t="s">
        <v>281</v>
      </c>
      <c r="CE120" s="182"/>
      <c r="CF120" s="183"/>
      <c r="CG120" s="171" t="s">
        <v>283</v>
      </c>
      <c r="CH120" s="180" t="s">
        <v>281</v>
      </c>
      <c r="CI120" s="182"/>
      <c r="CJ120" s="183"/>
      <c r="CK120" s="171" t="s">
        <v>283</v>
      </c>
      <c r="CL120" s="179">
        <f t="shared" si="59"/>
        <v>0.29154518950437319</v>
      </c>
      <c r="CM120" s="179">
        <f t="shared" si="60"/>
        <v>0</v>
      </c>
    </row>
    <row r="121" spans="1:91" ht="57" customHeight="1" x14ac:dyDescent="0.25">
      <c r="A121" s="12" t="s">
        <v>135</v>
      </c>
      <c r="B121" s="14" t="s">
        <v>13</v>
      </c>
      <c r="C121" s="12" t="s">
        <v>1644</v>
      </c>
      <c r="D121" s="12" t="s">
        <v>9</v>
      </c>
      <c r="E121" s="12" t="s">
        <v>9</v>
      </c>
      <c r="F121" s="12" t="s">
        <v>9</v>
      </c>
      <c r="G121" s="26" t="s">
        <v>9</v>
      </c>
      <c r="H121" s="26" t="s">
        <v>9</v>
      </c>
      <c r="I121" s="14" t="s">
        <v>9</v>
      </c>
      <c r="J121" s="26" t="s">
        <v>9</v>
      </c>
      <c r="K121" s="26" t="s">
        <v>9</v>
      </c>
      <c r="L121" s="26" t="s">
        <v>9</v>
      </c>
      <c r="M121" s="26" t="s">
        <v>9</v>
      </c>
      <c r="N121" s="148" t="s">
        <v>395</v>
      </c>
      <c r="O121" s="255">
        <v>0.29154518950437319</v>
      </c>
      <c r="P121" s="12" t="s">
        <v>9</v>
      </c>
      <c r="Q121" s="12" t="s">
        <v>143</v>
      </c>
      <c r="R121" s="146" t="s">
        <v>608</v>
      </c>
      <c r="S121" s="170" t="s">
        <v>142</v>
      </c>
      <c r="T121" s="177" t="s">
        <v>853</v>
      </c>
      <c r="U121" s="15" t="s">
        <v>592</v>
      </c>
      <c r="V121" s="25"/>
      <c r="W121" s="25"/>
      <c r="X121" s="25"/>
      <c r="Y121" s="25"/>
      <c r="Z121" s="25"/>
      <c r="AA121" s="25"/>
      <c r="AB121" s="25"/>
      <c r="AC121" s="25"/>
      <c r="AD121" s="25"/>
      <c r="AE121" s="25"/>
      <c r="AF121" s="25"/>
      <c r="AG121" s="25"/>
      <c r="AH121" s="25"/>
      <c r="AI121" s="25"/>
      <c r="AJ121" s="25"/>
      <c r="AK121" s="25"/>
      <c r="AL121" s="25"/>
      <c r="AM121" s="25"/>
      <c r="AN121" s="158">
        <v>45839</v>
      </c>
      <c r="AO121" s="165">
        <v>45868</v>
      </c>
      <c r="AP121" s="26" t="s">
        <v>281</v>
      </c>
      <c r="AQ121" s="178">
        <f>+O121/7</f>
        <v>4.1649312786339029E-2</v>
      </c>
      <c r="AR121" s="178"/>
      <c r="AS121" s="127" t="s">
        <v>283</v>
      </c>
      <c r="AT121" s="26" t="s">
        <v>281</v>
      </c>
      <c r="AU121" s="178">
        <f>+O121/7</f>
        <v>4.1649312786339029E-2</v>
      </c>
      <c r="AV121" s="18"/>
      <c r="AW121" s="127" t="s">
        <v>283</v>
      </c>
      <c r="AX121" s="26" t="s">
        <v>281</v>
      </c>
      <c r="AY121" s="178">
        <f>+O121/7</f>
        <v>4.1649312786339029E-2</v>
      </c>
      <c r="AZ121" s="18"/>
      <c r="BA121" s="127" t="s">
        <v>283</v>
      </c>
      <c r="BB121" s="26" t="s">
        <v>281</v>
      </c>
      <c r="BC121" s="178">
        <f>+O121/7</f>
        <v>4.1649312786339029E-2</v>
      </c>
      <c r="BD121" s="18"/>
      <c r="BE121" s="127" t="s">
        <v>283</v>
      </c>
      <c r="BF121" s="26" t="s">
        <v>281</v>
      </c>
      <c r="BG121" s="178">
        <f>+O121/7</f>
        <v>4.1649312786339029E-2</v>
      </c>
      <c r="BH121" s="18"/>
      <c r="BI121" s="127" t="s">
        <v>283</v>
      </c>
      <c r="BJ121" s="26" t="s">
        <v>281</v>
      </c>
      <c r="BK121" s="178">
        <f>+O121/7</f>
        <v>4.1649312786339029E-2</v>
      </c>
      <c r="BL121" s="18"/>
      <c r="BM121" s="127" t="s">
        <v>283</v>
      </c>
      <c r="BN121" s="26" t="s">
        <v>281</v>
      </c>
      <c r="BO121" s="178">
        <f>+O121/7</f>
        <v>4.1649312786339029E-2</v>
      </c>
      <c r="BP121" s="18"/>
      <c r="BQ121" s="171" t="s">
        <v>283</v>
      </c>
      <c r="BR121" s="180" t="s">
        <v>281</v>
      </c>
      <c r="BS121" s="182"/>
      <c r="BT121" s="183"/>
      <c r="BU121" s="171" t="s">
        <v>283</v>
      </c>
      <c r="BV121" s="180" t="s">
        <v>281</v>
      </c>
      <c r="BW121" s="182"/>
      <c r="BX121" s="183"/>
      <c r="BY121" s="171" t="s">
        <v>283</v>
      </c>
      <c r="BZ121" s="180" t="s">
        <v>281</v>
      </c>
      <c r="CA121" s="182"/>
      <c r="CB121" s="183"/>
      <c r="CC121" s="171" t="s">
        <v>283</v>
      </c>
      <c r="CD121" s="180" t="s">
        <v>281</v>
      </c>
      <c r="CE121" s="182"/>
      <c r="CF121" s="183"/>
      <c r="CG121" s="171" t="s">
        <v>283</v>
      </c>
      <c r="CH121" s="180" t="s">
        <v>281</v>
      </c>
      <c r="CI121" s="182"/>
      <c r="CJ121" s="183"/>
      <c r="CK121" s="171" t="s">
        <v>283</v>
      </c>
      <c r="CL121" s="179">
        <f t="shared" si="59"/>
        <v>0.29154518950437325</v>
      </c>
      <c r="CM121" s="179">
        <f t="shared" si="60"/>
        <v>0</v>
      </c>
    </row>
    <row r="122" spans="1:91" ht="57" customHeight="1" x14ac:dyDescent="0.25">
      <c r="A122" s="12" t="s">
        <v>135</v>
      </c>
      <c r="B122" s="14" t="s">
        <v>13</v>
      </c>
      <c r="C122" s="12" t="s">
        <v>1644</v>
      </c>
      <c r="D122" s="12" t="s">
        <v>9</v>
      </c>
      <c r="E122" s="12" t="s">
        <v>9</v>
      </c>
      <c r="F122" s="12" t="s">
        <v>9</v>
      </c>
      <c r="G122" s="26" t="s">
        <v>9</v>
      </c>
      <c r="H122" s="26" t="s">
        <v>9</v>
      </c>
      <c r="I122" s="14" t="s">
        <v>9</v>
      </c>
      <c r="J122" s="26" t="s">
        <v>9</v>
      </c>
      <c r="K122" s="26" t="s">
        <v>9</v>
      </c>
      <c r="L122" s="26" t="s">
        <v>9</v>
      </c>
      <c r="M122" s="26" t="s">
        <v>9</v>
      </c>
      <c r="N122" s="148" t="s">
        <v>396</v>
      </c>
      <c r="O122" s="255">
        <v>0.29154518950437319</v>
      </c>
      <c r="P122" s="12" t="s">
        <v>9</v>
      </c>
      <c r="Q122" s="12" t="s">
        <v>143</v>
      </c>
      <c r="R122" s="146" t="s">
        <v>608</v>
      </c>
      <c r="S122" s="170" t="s">
        <v>142</v>
      </c>
      <c r="T122" s="177" t="s">
        <v>853</v>
      </c>
      <c r="U122" s="15" t="s">
        <v>592</v>
      </c>
      <c r="V122" s="25"/>
      <c r="W122" s="25"/>
      <c r="X122" s="25"/>
      <c r="Y122" s="25"/>
      <c r="Z122" s="25"/>
      <c r="AA122" s="25"/>
      <c r="AB122" s="25"/>
      <c r="AC122" s="25"/>
      <c r="AD122" s="25"/>
      <c r="AE122" s="25"/>
      <c r="AF122" s="25"/>
      <c r="AG122" s="25"/>
      <c r="AH122" s="25"/>
      <c r="AI122" s="25"/>
      <c r="AJ122" s="25"/>
      <c r="AK122" s="25"/>
      <c r="AL122" s="25"/>
      <c r="AM122" s="25"/>
      <c r="AN122" s="158">
        <v>45809</v>
      </c>
      <c r="AO122" s="165">
        <v>45838</v>
      </c>
      <c r="AP122" s="26" t="s">
        <v>281</v>
      </c>
      <c r="AQ122" s="178">
        <f>+O122/6</f>
        <v>4.8590864917395532E-2</v>
      </c>
      <c r="AR122" s="178"/>
      <c r="AS122" s="127" t="s">
        <v>283</v>
      </c>
      <c r="AT122" s="26" t="s">
        <v>281</v>
      </c>
      <c r="AU122" s="178">
        <f>+O122/6</f>
        <v>4.8590864917395532E-2</v>
      </c>
      <c r="AV122" s="18"/>
      <c r="AW122" s="127" t="s">
        <v>283</v>
      </c>
      <c r="AX122" s="26" t="s">
        <v>281</v>
      </c>
      <c r="AY122" s="178">
        <f>+O122/6</f>
        <v>4.8590864917395532E-2</v>
      </c>
      <c r="AZ122" s="18"/>
      <c r="BA122" s="127" t="s">
        <v>283</v>
      </c>
      <c r="BB122" s="26" t="s">
        <v>281</v>
      </c>
      <c r="BC122" s="178">
        <f>+O122/6</f>
        <v>4.8590864917395532E-2</v>
      </c>
      <c r="BD122" s="18"/>
      <c r="BE122" s="127" t="s">
        <v>283</v>
      </c>
      <c r="BF122" s="26" t="s">
        <v>281</v>
      </c>
      <c r="BG122" s="178">
        <f>+O122/6</f>
        <v>4.8590864917395532E-2</v>
      </c>
      <c r="BH122" s="18"/>
      <c r="BI122" s="127" t="s">
        <v>283</v>
      </c>
      <c r="BJ122" s="26" t="s">
        <v>281</v>
      </c>
      <c r="BK122" s="178">
        <f>+O122/6</f>
        <v>4.8590864917395532E-2</v>
      </c>
      <c r="BL122" s="18"/>
      <c r="BM122" s="127" t="s">
        <v>283</v>
      </c>
      <c r="BN122" s="180" t="s">
        <v>281</v>
      </c>
      <c r="BO122" s="182"/>
      <c r="BP122" s="183"/>
      <c r="BQ122" s="171" t="s">
        <v>283</v>
      </c>
      <c r="BR122" s="180" t="s">
        <v>281</v>
      </c>
      <c r="BS122" s="182"/>
      <c r="BT122" s="183"/>
      <c r="BU122" s="171" t="s">
        <v>283</v>
      </c>
      <c r="BV122" s="180" t="s">
        <v>281</v>
      </c>
      <c r="BW122" s="182"/>
      <c r="BX122" s="183"/>
      <c r="BY122" s="171" t="s">
        <v>283</v>
      </c>
      <c r="BZ122" s="180" t="s">
        <v>281</v>
      </c>
      <c r="CA122" s="182"/>
      <c r="CB122" s="183"/>
      <c r="CC122" s="171" t="s">
        <v>283</v>
      </c>
      <c r="CD122" s="180" t="s">
        <v>281</v>
      </c>
      <c r="CE122" s="182"/>
      <c r="CF122" s="183"/>
      <c r="CG122" s="171" t="s">
        <v>283</v>
      </c>
      <c r="CH122" s="180" t="s">
        <v>281</v>
      </c>
      <c r="CI122" s="182"/>
      <c r="CJ122" s="183"/>
      <c r="CK122" s="171" t="s">
        <v>283</v>
      </c>
      <c r="CL122" s="179">
        <f t="shared" si="59"/>
        <v>0.29154518950437319</v>
      </c>
      <c r="CM122" s="179">
        <f t="shared" si="60"/>
        <v>0</v>
      </c>
    </row>
    <row r="123" spans="1:91" ht="57" customHeight="1" x14ac:dyDescent="0.25">
      <c r="A123" s="12" t="s">
        <v>135</v>
      </c>
      <c r="B123" s="14" t="s">
        <v>13</v>
      </c>
      <c r="C123" s="12" t="s">
        <v>1644</v>
      </c>
      <c r="D123" s="12" t="s">
        <v>9</v>
      </c>
      <c r="E123" s="12" t="s">
        <v>9</v>
      </c>
      <c r="F123" s="12" t="s">
        <v>9</v>
      </c>
      <c r="G123" s="26" t="s">
        <v>9</v>
      </c>
      <c r="H123" s="26" t="s">
        <v>9</v>
      </c>
      <c r="I123" s="14" t="s">
        <v>9</v>
      </c>
      <c r="J123" s="26" t="s">
        <v>9</v>
      </c>
      <c r="K123" s="26" t="s">
        <v>9</v>
      </c>
      <c r="L123" s="26" t="s">
        <v>9</v>
      </c>
      <c r="M123" s="26" t="s">
        <v>9</v>
      </c>
      <c r="N123" s="148" t="s">
        <v>397</v>
      </c>
      <c r="O123" s="255">
        <v>0.29154518950437319</v>
      </c>
      <c r="P123" s="12" t="s">
        <v>9</v>
      </c>
      <c r="Q123" s="12" t="s">
        <v>143</v>
      </c>
      <c r="R123" s="146" t="s">
        <v>608</v>
      </c>
      <c r="S123" s="170" t="s">
        <v>142</v>
      </c>
      <c r="T123" s="177" t="s">
        <v>853</v>
      </c>
      <c r="U123" s="15" t="s">
        <v>592</v>
      </c>
      <c r="V123" s="25"/>
      <c r="W123" s="25"/>
      <c r="X123" s="25"/>
      <c r="Y123" s="25"/>
      <c r="Z123" s="25"/>
      <c r="AA123" s="25"/>
      <c r="AB123" s="25"/>
      <c r="AC123" s="25"/>
      <c r="AD123" s="25"/>
      <c r="AE123" s="25"/>
      <c r="AF123" s="25"/>
      <c r="AG123" s="25"/>
      <c r="AH123" s="25"/>
      <c r="AI123" s="25"/>
      <c r="AJ123" s="25"/>
      <c r="AK123" s="25"/>
      <c r="AL123" s="25"/>
      <c r="AM123" s="25"/>
      <c r="AN123" s="158">
        <v>45748</v>
      </c>
      <c r="AO123" s="165">
        <v>45777</v>
      </c>
      <c r="AP123" s="26" t="s">
        <v>281</v>
      </c>
      <c r="AQ123" s="178">
        <f>+O123/4</f>
        <v>7.2886297376093298E-2</v>
      </c>
      <c r="AR123" s="178"/>
      <c r="AS123" s="127" t="s">
        <v>283</v>
      </c>
      <c r="AT123" s="26" t="s">
        <v>281</v>
      </c>
      <c r="AU123" s="178">
        <f>+O123/4</f>
        <v>7.2886297376093298E-2</v>
      </c>
      <c r="AV123" s="18"/>
      <c r="AW123" s="127" t="s">
        <v>283</v>
      </c>
      <c r="AX123" s="26" t="s">
        <v>281</v>
      </c>
      <c r="AY123" s="178">
        <f>+O123/4</f>
        <v>7.2886297376093298E-2</v>
      </c>
      <c r="AZ123" s="18"/>
      <c r="BA123" s="127" t="s">
        <v>283</v>
      </c>
      <c r="BB123" s="26" t="s">
        <v>281</v>
      </c>
      <c r="BC123" s="178">
        <f>+O123/4</f>
        <v>7.2886297376093298E-2</v>
      </c>
      <c r="BD123" s="18"/>
      <c r="BE123" s="127" t="s">
        <v>283</v>
      </c>
      <c r="BF123" s="180" t="s">
        <v>281</v>
      </c>
      <c r="BG123" s="182"/>
      <c r="BH123" s="183"/>
      <c r="BI123" s="171" t="s">
        <v>283</v>
      </c>
      <c r="BJ123" s="180" t="s">
        <v>281</v>
      </c>
      <c r="BK123" s="182"/>
      <c r="BL123" s="183"/>
      <c r="BM123" s="171" t="s">
        <v>283</v>
      </c>
      <c r="BN123" s="180" t="s">
        <v>281</v>
      </c>
      <c r="BO123" s="182"/>
      <c r="BP123" s="183"/>
      <c r="BQ123" s="171" t="s">
        <v>283</v>
      </c>
      <c r="BR123" s="180" t="s">
        <v>281</v>
      </c>
      <c r="BS123" s="182"/>
      <c r="BT123" s="183"/>
      <c r="BU123" s="171" t="s">
        <v>283</v>
      </c>
      <c r="BV123" s="180" t="s">
        <v>281</v>
      </c>
      <c r="BW123" s="182"/>
      <c r="BX123" s="183"/>
      <c r="BY123" s="171" t="s">
        <v>283</v>
      </c>
      <c r="BZ123" s="180" t="s">
        <v>281</v>
      </c>
      <c r="CA123" s="182"/>
      <c r="CB123" s="183"/>
      <c r="CC123" s="171" t="s">
        <v>283</v>
      </c>
      <c r="CD123" s="180" t="s">
        <v>281</v>
      </c>
      <c r="CE123" s="182"/>
      <c r="CF123" s="183"/>
      <c r="CG123" s="171" t="s">
        <v>283</v>
      </c>
      <c r="CH123" s="180" t="s">
        <v>281</v>
      </c>
      <c r="CI123" s="182"/>
      <c r="CJ123" s="183"/>
      <c r="CK123" s="171" t="s">
        <v>283</v>
      </c>
      <c r="CL123" s="179">
        <f t="shared" si="59"/>
        <v>0.29154518950437319</v>
      </c>
      <c r="CM123" s="179">
        <f t="shared" si="60"/>
        <v>0</v>
      </c>
    </row>
    <row r="124" spans="1:91" ht="57" customHeight="1" x14ac:dyDescent="0.25">
      <c r="A124" s="12" t="s">
        <v>135</v>
      </c>
      <c r="B124" s="14" t="s">
        <v>13</v>
      </c>
      <c r="C124" s="12" t="s">
        <v>1644</v>
      </c>
      <c r="D124" s="12" t="s">
        <v>9</v>
      </c>
      <c r="E124" s="12" t="s">
        <v>9</v>
      </c>
      <c r="F124" s="12" t="s">
        <v>9</v>
      </c>
      <c r="G124" s="26" t="s">
        <v>9</v>
      </c>
      <c r="H124" s="26" t="s">
        <v>9</v>
      </c>
      <c r="I124" s="14" t="s">
        <v>9</v>
      </c>
      <c r="J124" s="26" t="s">
        <v>9</v>
      </c>
      <c r="K124" s="26" t="s">
        <v>9</v>
      </c>
      <c r="L124" s="26" t="s">
        <v>9</v>
      </c>
      <c r="M124" s="26" t="s">
        <v>9</v>
      </c>
      <c r="N124" s="148" t="s">
        <v>398</v>
      </c>
      <c r="O124" s="255">
        <v>0.29154518950437319</v>
      </c>
      <c r="P124" s="12" t="s">
        <v>9</v>
      </c>
      <c r="Q124" s="12" t="s">
        <v>143</v>
      </c>
      <c r="R124" s="146" t="s">
        <v>608</v>
      </c>
      <c r="S124" s="170" t="s">
        <v>142</v>
      </c>
      <c r="T124" s="177" t="s">
        <v>853</v>
      </c>
      <c r="U124" s="15" t="s">
        <v>592</v>
      </c>
      <c r="V124" s="25"/>
      <c r="W124" s="25"/>
      <c r="X124" s="25"/>
      <c r="Y124" s="25"/>
      <c r="Z124" s="25"/>
      <c r="AA124" s="25"/>
      <c r="AB124" s="25"/>
      <c r="AC124" s="25"/>
      <c r="AD124" s="25"/>
      <c r="AE124" s="25"/>
      <c r="AF124" s="25"/>
      <c r="AG124" s="25"/>
      <c r="AH124" s="25"/>
      <c r="AI124" s="25"/>
      <c r="AJ124" s="25"/>
      <c r="AK124" s="25"/>
      <c r="AL124" s="25"/>
      <c r="AM124" s="25"/>
      <c r="AN124" s="158">
        <v>45901</v>
      </c>
      <c r="AO124" s="165">
        <v>45930</v>
      </c>
      <c r="AP124" s="26" t="s">
        <v>281</v>
      </c>
      <c r="AQ124" s="178">
        <f>+O124/9</f>
        <v>3.2393909944930355E-2</v>
      </c>
      <c r="AR124" s="178"/>
      <c r="AS124" s="127" t="s">
        <v>283</v>
      </c>
      <c r="AT124" s="26" t="s">
        <v>281</v>
      </c>
      <c r="AU124" s="178">
        <f>+O124/9</f>
        <v>3.2393909944930355E-2</v>
      </c>
      <c r="AV124" s="18"/>
      <c r="AW124" s="127" t="s">
        <v>283</v>
      </c>
      <c r="AX124" s="26" t="s">
        <v>281</v>
      </c>
      <c r="AY124" s="178">
        <f>+O124/9</f>
        <v>3.2393909944930355E-2</v>
      </c>
      <c r="AZ124" s="18"/>
      <c r="BA124" s="127" t="s">
        <v>283</v>
      </c>
      <c r="BB124" s="26" t="s">
        <v>281</v>
      </c>
      <c r="BC124" s="178">
        <f>+O124/9</f>
        <v>3.2393909944930355E-2</v>
      </c>
      <c r="BD124" s="18"/>
      <c r="BE124" s="127" t="s">
        <v>283</v>
      </c>
      <c r="BF124" s="26" t="s">
        <v>281</v>
      </c>
      <c r="BG124" s="178">
        <f>+O124/9</f>
        <v>3.2393909944930355E-2</v>
      </c>
      <c r="BH124" s="18"/>
      <c r="BI124" s="127" t="s">
        <v>283</v>
      </c>
      <c r="BJ124" s="26" t="s">
        <v>281</v>
      </c>
      <c r="BK124" s="178">
        <f>+O124/9</f>
        <v>3.2393909944930355E-2</v>
      </c>
      <c r="BL124" s="18"/>
      <c r="BM124" s="127" t="s">
        <v>283</v>
      </c>
      <c r="BN124" s="26" t="s">
        <v>281</v>
      </c>
      <c r="BO124" s="178">
        <f>+O124/9</f>
        <v>3.2393909944930355E-2</v>
      </c>
      <c r="BP124" s="18"/>
      <c r="BQ124" s="127" t="s">
        <v>283</v>
      </c>
      <c r="BR124" s="26" t="s">
        <v>281</v>
      </c>
      <c r="BS124" s="178">
        <f>+O124/9</f>
        <v>3.2393909944930355E-2</v>
      </c>
      <c r="BT124" s="18"/>
      <c r="BU124" s="127" t="s">
        <v>283</v>
      </c>
      <c r="BV124" s="26" t="s">
        <v>281</v>
      </c>
      <c r="BW124" s="178">
        <f>+O124/9</f>
        <v>3.2393909944930355E-2</v>
      </c>
      <c r="BX124" s="18"/>
      <c r="BY124" s="127" t="s">
        <v>283</v>
      </c>
      <c r="BZ124" s="180" t="s">
        <v>281</v>
      </c>
      <c r="CA124" s="182"/>
      <c r="CB124" s="183"/>
      <c r="CC124" s="171" t="s">
        <v>283</v>
      </c>
      <c r="CD124" s="180" t="s">
        <v>281</v>
      </c>
      <c r="CE124" s="182"/>
      <c r="CF124" s="183"/>
      <c r="CG124" s="171" t="s">
        <v>283</v>
      </c>
      <c r="CH124" s="180" t="s">
        <v>281</v>
      </c>
      <c r="CI124" s="182"/>
      <c r="CJ124" s="183"/>
      <c r="CK124" s="171" t="s">
        <v>283</v>
      </c>
      <c r="CL124" s="179">
        <f t="shared" si="59"/>
        <v>0.29154518950437319</v>
      </c>
      <c r="CM124" s="179">
        <f t="shared" si="60"/>
        <v>0</v>
      </c>
    </row>
    <row r="125" spans="1:91" ht="57" customHeight="1" x14ac:dyDescent="0.25">
      <c r="A125" s="12" t="s">
        <v>135</v>
      </c>
      <c r="B125" s="14" t="s">
        <v>13</v>
      </c>
      <c r="C125" s="12" t="s">
        <v>1644</v>
      </c>
      <c r="D125" s="12" t="s">
        <v>9</v>
      </c>
      <c r="E125" s="12" t="s">
        <v>9</v>
      </c>
      <c r="F125" s="12" t="s">
        <v>9</v>
      </c>
      <c r="G125" s="26" t="s">
        <v>9</v>
      </c>
      <c r="H125" s="26" t="s">
        <v>9</v>
      </c>
      <c r="I125" s="14" t="s">
        <v>9</v>
      </c>
      <c r="J125" s="26" t="s">
        <v>9</v>
      </c>
      <c r="K125" s="26" t="s">
        <v>9</v>
      </c>
      <c r="L125" s="26" t="s">
        <v>9</v>
      </c>
      <c r="M125" s="26" t="s">
        <v>9</v>
      </c>
      <c r="N125" s="148" t="s">
        <v>399</v>
      </c>
      <c r="O125" s="255">
        <v>0.29154518950437319</v>
      </c>
      <c r="P125" s="12" t="s">
        <v>9</v>
      </c>
      <c r="Q125" s="12" t="s">
        <v>143</v>
      </c>
      <c r="R125" s="146" t="s">
        <v>608</v>
      </c>
      <c r="S125" s="170" t="s">
        <v>142</v>
      </c>
      <c r="T125" s="177" t="s">
        <v>853</v>
      </c>
      <c r="U125" s="15" t="s">
        <v>592</v>
      </c>
      <c r="V125" s="25"/>
      <c r="W125" s="25"/>
      <c r="X125" s="25"/>
      <c r="Y125" s="25"/>
      <c r="Z125" s="25"/>
      <c r="AA125" s="25"/>
      <c r="AB125" s="25"/>
      <c r="AC125" s="25"/>
      <c r="AD125" s="25"/>
      <c r="AE125" s="25"/>
      <c r="AF125" s="25"/>
      <c r="AG125" s="25"/>
      <c r="AH125" s="25"/>
      <c r="AI125" s="25"/>
      <c r="AJ125" s="25"/>
      <c r="AK125" s="25"/>
      <c r="AL125" s="25"/>
      <c r="AM125" s="25"/>
      <c r="AN125" s="158">
        <v>45717</v>
      </c>
      <c r="AO125" s="165">
        <v>45746</v>
      </c>
      <c r="AP125" s="26" t="s">
        <v>281</v>
      </c>
      <c r="AQ125" s="178">
        <f>+O125/3</f>
        <v>9.7181729834791064E-2</v>
      </c>
      <c r="AR125" s="178"/>
      <c r="AS125" s="127" t="s">
        <v>283</v>
      </c>
      <c r="AT125" s="26" t="s">
        <v>281</v>
      </c>
      <c r="AU125" s="178">
        <f>+O125/3</f>
        <v>9.7181729834791064E-2</v>
      </c>
      <c r="AV125" s="18"/>
      <c r="AW125" s="127" t="s">
        <v>283</v>
      </c>
      <c r="AX125" s="26" t="s">
        <v>281</v>
      </c>
      <c r="AY125" s="178">
        <f>+O125/3</f>
        <v>9.7181729834791064E-2</v>
      </c>
      <c r="AZ125" s="18"/>
      <c r="BA125" s="127" t="s">
        <v>283</v>
      </c>
      <c r="BB125" s="180" t="s">
        <v>281</v>
      </c>
      <c r="BC125" s="182"/>
      <c r="BD125" s="183"/>
      <c r="BE125" s="171" t="s">
        <v>283</v>
      </c>
      <c r="BF125" s="180" t="s">
        <v>281</v>
      </c>
      <c r="BG125" s="182"/>
      <c r="BH125" s="183"/>
      <c r="BI125" s="171" t="s">
        <v>283</v>
      </c>
      <c r="BJ125" s="180" t="s">
        <v>281</v>
      </c>
      <c r="BK125" s="182"/>
      <c r="BL125" s="183"/>
      <c r="BM125" s="171" t="s">
        <v>283</v>
      </c>
      <c r="BN125" s="180" t="s">
        <v>281</v>
      </c>
      <c r="BO125" s="182"/>
      <c r="BP125" s="183"/>
      <c r="BQ125" s="171" t="s">
        <v>283</v>
      </c>
      <c r="BR125" s="180" t="s">
        <v>281</v>
      </c>
      <c r="BS125" s="182"/>
      <c r="BT125" s="183"/>
      <c r="BU125" s="171" t="s">
        <v>283</v>
      </c>
      <c r="BV125" s="180" t="s">
        <v>281</v>
      </c>
      <c r="BW125" s="182"/>
      <c r="BX125" s="183"/>
      <c r="BY125" s="171" t="s">
        <v>283</v>
      </c>
      <c r="BZ125" s="180" t="s">
        <v>281</v>
      </c>
      <c r="CA125" s="182"/>
      <c r="CB125" s="183"/>
      <c r="CC125" s="171" t="s">
        <v>283</v>
      </c>
      <c r="CD125" s="180" t="s">
        <v>281</v>
      </c>
      <c r="CE125" s="182"/>
      <c r="CF125" s="183"/>
      <c r="CG125" s="171" t="s">
        <v>283</v>
      </c>
      <c r="CH125" s="180" t="s">
        <v>281</v>
      </c>
      <c r="CI125" s="182"/>
      <c r="CJ125" s="183"/>
      <c r="CK125" s="171" t="s">
        <v>283</v>
      </c>
      <c r="CL125" s="179">
        <f t="shared" si="59"/>
        <v>0.29154518950437319</v>
      </c>
      <c r="CM125" s="179">
        <f t="shared" si="60"/>
        <v>0</v>
      </c>
    </row>
    <row r="126" spans="1:91" ht="57" customHeight="1" x14ac:dyDescent="0.25">
      <c r="A126" s="12" t="s">
        <v>135</v>
      </c>
      <c r="B126" s="14" t="s">
        <v>13</v>
      </c>
      <c r="C126" s="12" t="s">
        <v>1644</v>
      </c>
      <c r="D126" s="12" t="s">
        <v>9</v>
      </c>
      <c r="E126" s="12" t="s">
        <v>9</v>
      </c>
      <c r="F126" s="12" t="s">
        <v>9</v>
      </c>
      <c r="G126" s="26" t="s">
        <v>9</v>
      </c>
      <c r="H126" s="26" t="s">
        <v>9</v>
      </c>
      <c r="I126" s="14" t="s">
        <v>9</v>
      </c>
      <c r="J126" s="26" t="s">
        <v>9</v>
      </c>
      <c r="K126" s="26" t="s">
        <v>9</v>
      </c>
      <c r="L126" s="26" t="s">
        <v>9</v>
      </c>
      <c r="M126" s="26" t="s">
        <v>9</v>
      </c>
      <c r="N126" s="148" t="s">
        <v>399</v>
      </c>
      <c r="O126" s="255">
        <v>0.29154518950437319</v>
      </c>
      <c r="P126" s="12" t="s">
        <v>9</v>
      </c>
      <c r="Q126" s="12" t="s">
        <v>143</v>
      </c>
      <c r="R126" s="146" t="s">
        <v>608</v>
      </c>
      <c r="S126" s="170" t="s">
        <v>142</v>
      </c>
      <c r="T126" s="177" t="s">
        <v>853</v>
      </c>
      <c r="U126" s="15" t="s">
        <v>592</v>
      </c>
      <c r="V126" s="25"/>
      <c r="W126" s="25"/>
      <c r="X126" s="25"/>
      <c r="Y126" s="25"/>
      <c r="Z126" s="25"/>
      <c r="AA126" s="25"/>
      <c r="AB126" s="25"/>
      <c r="AC126" s="25"/>
      <c r="AD126" s="25"/>
      <c r="AE126" s="25"/>
      <c r="AF126" s="25"/>
      <c r="AG126" s="25"/>
      <c r="AH126" s="25"/>
      <c r="AI126" s="25"/>
      <c r="AJ126" s="25"/>
      <c r="AK126" s="25"/>
      <c r="AL126" s="25"/>
      <c r="AM126" s="25"/>
      <c r="AN126" s="158">
        <v>45809</v>
      </c>
      <c r="AO126" s="165">
        <v>45838</v>
      </c>
      <c r="AP126" s="26" t="s">
        <v>281</v>
      </c>
      <c r="AQ126" s="178">
        <f>+O126/6</f>
        <v>4.8590864917395532E-2</v>
      </c>
      <c r="AR126" s="178"/>
      <c r="AS126" s="127" t="s">
        <v>283</v>
      </c>
      <c r="AT126" s="26" t="s">
        <v>281</v>
      </c>
      <c r="AU126" s="178">
        <f>+O126/6</f>
        <v>4.8590864917395532E-2</v>
      </c>
      <c r="AV126" s="18"/>
      <c r="AW126" s="127" t="s">
        <v>283</v>
      </c>
      <c r="AX126" s="26" t="s">
        <v>281</v>
      </c>
      <c r="AY126" s="178">
        <f>+O126/6</f>
        <v>4.8590864917395532E-2</v>
      </c>
      <c r="AZ126" s="18"/>
      <c r="BA126" s="127" t="s">
        <v>283</v>
      </c>
      <c r="BB126" s="26" t="s">
        <v>281</v>
      </c>
      <c r="BC126" s="178">
        <f>+O126/6</f>
        <v>4.8590864917395532E-2</v>
      </c>
      <c r="BD126" s="18"/>
      <c r="BE126" s="127" t="s">
        <v>283</v>
      </c>
      <c r="BF126" s="26" t="s">
        <v>281</v>
      </c>
      <c r="BG126" s="178">
        <f>+O126/6</f>
        <v>4.8590864917395532E-2</v>
      </c>
      <c r="BH126" s="18"/>
      <c r="BI126" s="127" t="s">
        <v>283</v>
      </c>
      <c r="BJ126" s="26" t="s">
        <v>281</v>
      </c>
      <c r="BK126" s="178">
        <f>+O126/6</f>
        <v>4.8590864917395532E-2</v>
      </c>
      <c r="BL126" s="18"/>
      <c r="BM126" s="127" t="s">
        <v>283</v>
      </c>
      <c r="BN126" s="180" t="s">
        <v>281</v>
      </c>
      <c r="BO126" s="182"/>
      <c r="BP126" s="183"/>
      <c r="BQ126" s="171" t="s">
        <v>283</v>
      </c>
      <c r="BR126" s="180" t="s">
        <v>281</v>
      </c>
      <c r="BS126" s="182"/>
      <c r="BT126" s="183"/>
      <c r="BU126" s="171" t="s">
        <v>283</v>
      </c>
      <c r="BV126" s="180" t="s">
        <v>281</v>
      </c>
      <c r="BW126" s="182"/>
      <c r="BX126" s="183"/>
      <c r="BY126" s="171" t="s">
        <v>283</v>
      </c>
      <c r="BZ126" s="180" t="s">
        <v>281</v>
      </c>
      <c r="CA126" s="182"/>
      <c r="CB126" s="183"/>
      <c r="CC126" s="171" t="s">
        <v>283</v>
      </c>
      <c r="CD126" s="180" t="s">
        <v>281</v>
      </c>
      <c r="CE126" s="182"/>
      <c r="CF126" s="183"/>
      <c r="CG126" s="171" t="s">
        <v>283</v>
      </c>
      <c r="CH126" s="180" t="s">
        <v>281</v>
      </c>
      <c r="CI126" s="182"/>
      <c r="CJ126" s="183"/>
      <c r="CK126" s="171" t="s">
        <v>283</v>
      </c>
      <c r="CL126" s="179">
        <f t="shared" si="59"/>
        <v>0.29154518950437319</v>
      </c>
      <c r="CM126" s="179">
        <f t="shared" si="60"/>
        <v>0</v>
      </c>
    </row>
    <row r="127" spans="1:91" ht="57" customHeight="1" x14ac:dyDescent="0.25">
      <c r="A127" s="12" t="s">
        <v>135</v>
      </c>
      <c r="B127" s="14" t="s">
        <v>13</v>
      </c>
      <c r="C127" s="12" t="s">
        <v>1644</v>
      </c>
      <c r="D127" s="12" t="s">
        <v>9</v>
      </c>
      <c r="E127" s="12" t="s">
        <v>9</v>
      </c>
      <c r="F127" s="12" t="s">
        <v>9</v>
      </c>
      <c r="G127" s="26" t="s">
        <v>9</v>
      </c>
      <c r="H127" s="26" t="s">
        <v>9</v>
      </c>
      <c r="I127" s="14" t="s">
        <v>9</v>
      </c>
      <c r="J127" s="26" t="s">
        <v>9</v>
      </c>
      <c r="K127" s="26" t="s">
        <v>9</v>
      </c>
      <c r="L127" s="26" t="s">
        <v>9</v>
      </c>
      <c r="M127" s="26" t="s">
        <v>9</v>
      </c>
      <c r="N127" s="148" t="s">
        <v>400</v>
      </c>
      <c r="O127" s="255">
        <v>0.29154518950437319</v>
      </c>
      <c r="P127" s="12" t="s">
        <v>9</v>
      </c>
      <c r="Q127" s="12" t="s">
        <v>143</v>
      </c>
      <c r="R127" s="146" t="s">
        <v>608</v>
      </c>
      <c r="S127" s="170" t="s">
        <v>142</v>
      </c>
      <c r="T127" s="177" t="s">
        <v>853</v>
      </c>
      <c r="U127" s="15" t="s">
        <v>592</v>
      </c>
      <c r="V127" s="25"/>
      <c r="W127" s="25"/>
      <c r="X127" s="25"/>
      <c r="Y127" s="25"/>
      <c r="Z127" s="25"/>
      <c r="AA127" s="25"/>
      <c r="AB127" s="25"/>
      <c r="AC127" s="25"/>
      <c r="AD127" s="25"/>
      <c r="AE127" s="25"/>
      <c r="AF127" s="25"/>
      <c r="AG127" s="25"/>
      <c r="AH127" s="25"/>
      <c r="AI127" s="25"/>
      <c r="AJ127" s="25"/>
      <c r="AK127" s="25"/>
      <c r="AL127" s="25"/>
      <c r="AM127" s="25"/>
      <c r="AN127" s="158">
        <v>45748</v>
      </c>
      <c r="AO127" s="165">
        <v>45777</v>
      </c>
      <c r="AP127" s="26" t="s">
        <v>281</v>
      </c>
      <c r="AQ127" s="178">
        <f>+O127/4</f>
        <v>7.2886297376093298E-2</v>
      </c>
      <c r="AR127" s="178"/>
      <c r="AS127" s="127" t="s">
        <v>283</v>
      </c>
      <c r="AT127" s="26" t="s">
        <v>281</v>
      </c>
      <c r="AU127" s="178">
        <f>+O127/4</f>
        <v>7.2886297376093298E-2</v>
      </c>
      <c r="AV127" s="18"/>
      <c r="AW127" s="127" t="s">
        <v>283</v>
      </c>
      <c r="AX127" s="26" t="s">
        <v>281</v>
      </c>
      <c r="AY127" s="178">
        <f>+O127/4</f>
        <v>7.2886297376093298E-2</v>
      </c>
      <c r="AZ127" s="18"/>
      <c r="BA127" s="127" t="s">
        <v>283</v>
      </c>
      <c r="BB127" s="26" t="s">
        <v>281</v>
      </c>
      <c r="BC127" s="178">
        <f>+O127/4</f>
        <v>7.2886297376093298E-2</v>
      </c>
      <c r="BD127" s="18"/>
      <c r="BE127" s="127" t="s">
        <v>283</v>
      </c>
      <c r="BF127" s="180" t="s">
        <v>281</v>
      </c>
      <c r="BG127" s="182"/>
      <c r="BH127" s="183"/>
      <c r="BI127" s="171" t="s">
        <v>283</v>
      </c>
      <c r="BJ127" s="180" t="s">
        <v>281</v>
      </c>
      <c r="BK127" s="182"/>
      <c r="BL127" s="183"/>
      <c r="BM127" s="171" t="s">
        <v>283</v>
      </c>
      <c r="BN127" s="180" t="s">
        <v>281</v>
      </c>
      <c r="BO127" s="182"/>
      <c r="BP127" s="183"/>
      <c r="BQ127" s="171" t="s">
        <v>283</v>
      </c>
      <c r="BR127" s="180" t="s">
        <v>281</v>
      </c>
      <c r="BS127" s="182"/>
      <c r="BT127" s="183"/>
      <c r="BU127" s="171" t="s">
        <v>283</v>
      </c>
      <c r="BV127" s="180" t="s">
        <v>281</v>
      </c>
      <c r="BW127" s="182"/>
      <c r="BX127" s="183"/>
      <c r="BY127" s="171" t="s">
        <v>283</v>
      </c>
      <c r="BZ127" s="180" t="s">
        <v>281</v>
      </c>
      <c r="CA127" s="182"/>
      <c r="CB127" s="183"/>
      <c r="CC127" s="171" t="s">
        <v>283</v>
      </c>
      <c r="CD127" s="180" t="s">
        <v>281</v>
      </c>
      <c r="CE127" s="182"/>
      <c r="CF127" s="183"/>
      <c r="CG127" s="171" t="s">
        <v>283</v>
      </c>
      <c r="CH127" s="180" t="s">
        <v>281</v>
      </c>
      <c r="CI127" s="182"/>
      <c r="CJ127" s="183"/>
      <c r="CK127" s="171" t="s">
        <v>283</v>
      </c>
      <c r="CL127" s="179">
        <f t="shared" si="59"/>
        <v>0.29154518950437319</v>
      </c>
      <c r="CM127" s="179">
        <f t="shared" si="60"/>
        <v>0</v>
      </c>
    </row>
    <row r="128" spans="1:91" ht="57" customHeight="1" x14ac:dyDescent="0.25">
      <c r="A128" s="12" t="s">
        <v>135</v>
      </c>
      <c r="B128" s="14" t="s">
        <v>13</v>
      </c>
      <c r="C128" s="12" t="s">
        <v>1644</v>
      </c>
      <c r="D128" s="12" t="s">
        <v>9</v>
      </c>
      <c r="E128" s="12" t="s">
        <v>9</v>
      </c>
      <c r="F128" s="12" t="s">
        <v>9</v>
      </c>
      <c r="G128" s="26" t="s">
        <v>9</v>
      </c>
      <c r="H128" s="26" t="s">
        <v>9</v>
      </c>
      <c r="I128" s="14" t="s">
        <v>9</v>
      </c>
      <c r="J128" s="26" t="s">
        <v>9</v>
      </c>
      <c r="K128" s="26" t="s">
        <v>9</v>
      </c>
      <c r="L128" s="26" t="s">
        <v>9</v>
      </c>
      <c r="M128" s="26" t="s">
        <v>9</v>
      </c>
      <c r="N128" s="148" t="s">
        <v>401</v>
      </c>
      <c r="O128" s="255">
        <v>0.29154518950437319</v>
      </c>
      <c r="P128" s="12" t="s">
        <v>9</v>
      </c>
      <c r="Q128" s="12" t="s">
        <v>143</v>
      </c>
      <c r="R128" s="146" t="s">
        <v>608</v>
      </c>
      <c r="S128" s="170" t="s">
        <v>142</v>
      </c>
      <c r="T128" s="177" t="s">
        <v>853</v>
      </c>
      <c r="U128" s="15" t="s">
        <v>592</v>
      </c>
      <c r="V128" s="25"/>
      <c r="W128" s="25"/>
      <c r="X128" s="25"/>
      <c r="Y128" s="25"/>
      <c r="Z128" s="25"/>
      <c r="AA128" s="25"/>
      <c r="AB128" s="25"/>
      <c r="AC128" s="25"/>
      <c r="AD128" s="25"/>
      <c r="AE128" s="25"/>
      <c r="AF128" s="25"/>
      <c r="AG128" s="25"/>
      <c r="AH128" s="25"/>
      <c r="AI128" s="25"/>
      <c r="AJ128" s="25"/>
      <c r="AK128" s="25"/>
      <c r="AL128" s="25"/>
      <c r="AM128" s="25"/>
      <c r="AN128" s="158">
        <v>45901</v>
      </c>
      <c r="AO128" s="165">
        <v>45930</v>
      </c>
      <c r="AP128" s="26" t="s">
        <v>281</v>
      </c>
      <c r="AQ128" s="178">
        <f>+O128/9</f>
        <v>3.2393909944930355E-2</v>
      </c>
      <c r="AR128" s="178"/>
      <c r="AS128" s="127" t="s">
        <v>283</v>
      </c>
      <c r="AT128" s="26" t="s">
        <v>281</v>
      </c>
      <c r="AU128" s="178">
        <f>+O128/9</f>
        <v>3.2393909944930355E-2</v>
      </c>
      <c r="AV128" s="18"/>
      <c r="AW128" s="127" t="s">
        <v>283</v>
      </c>
      <c r="AX128" s="26" t="s">
        <v>281</v>
      </c>
      <c r="AY128" s="178">
        <f>+O128/9</f>
        <v>3.2393909944930355E-2</v>
      </c>
      <c r="AZ128" s="18"/>
      <c r="BA128" s="127" t="s">
        <v>283</v>
      </c>
      <c r="BB128" s="26" t="s">
        <v>281</v>
      </c>
      <c r="BC128" s="178">
        <f>+O128/9</f>
        <v>3.2393909944930355E-2</v>
      </c>
      <c r="BD128" s="18"/>
      <c r="BE128" s="127" t="s">
        <v>283</v>
      </c>
      <c r="BF128" s="26" t="s">
        <v>281</v>
      </c>
      <c r="BG128" s="178">
        <f>+O128/9</f>
        <v>3.2393909944930355E-2</v>
      </c>
      <c r="BH128" s="18"/>
      <c r="BI128" s="127" t="s">
        <v>283</v>
      </c>
      <c r="BJ128" s="26" t="s">
        <v>281</v>
      </c>
      <c r="BK128" s="178">
        <f>+O128/9</f>
        <v>3.2393909944930355E-2</v>
      </c>
      <c r="BL128" s="18"/>
      <c r="BM128" s="127" t="s">
        <v>283</v>
      </c>
      <c r="BN128" s="26" t="s">
        <v>281</v>
      </c>
      <c r="BO128" s="178">
        <f>+O128/9</f>
        <v>3.2393909944930355E-2</v>
      </c>
      <c r="BP128" s="18"/>
      <c r="BQ128" s="127" t="s">
        <v>283</v>
      </c>
      <c r="BR128" s="26" t="s">
        <v>281</v>
      </c>
      <c r="BS128" s="178">
        <f>+O128/9</f>
        <v>3.2393909944930355E-2</v>
      </c>
      <c r="BT128" s="18"/>
      <c r="BU128" s="127" t="s">
        <v>283</v>
      </c>
      <c r="BV128" s="26" t="s">
        <v>281</v>
      </c>
      <c r="BW128" s="178">
        <f>+O128/9</f>
        <v>3.2393909944930355E-2</v>
      </c>
      <c r="BX128" s="18"/>
      <c r="BY128" s="127" t="s">
        <v>283</v>
      </c>
      <c r="BZ128" s="180" t="s">
        <v>281</v>
      </c>
      <c r="CA128" s="182"/>
      <c r="CB128" s="183"/>
      <c r="CC128" s="171" t="s">
        <v>283</v>
      </c>
      <c r="CD128" s="180" t="s">
        <v>281</v>
      </c>
      <c r="CE128" s="182"/>
      <c r="CF128" s="183"/>
      <c r="CG128" s="171" t="s">
        <v>283</v>
      </c>
      <c r="CH128" s="180" t="s">
        <v>281</v>
      </c>
      <c r="CI128" s="182"/>
      <c r="CJ128" s="183"/>
      <c r="CK128" s="171" t="s">
        <v>283</v>
      </c>
      <c r="CL128" s="179">
        <f t="shared" si="59"/>
        <v>0.29154518950437319</v>
      </c>
      <c r="CM128" s="179">
        <f t="shared" si="60"/>
        <v>0</v>
      </c>
    </row>
    <row r="129" spans="1:91" ht="57" customHeight="1" x14ac:dyDescent="0.25">
      <c r="A129" s="12" t="s">
        <v>135</v>
      </c>
      <c r="B129" s="14" t="s">
        <v>13</v>
      </c>
      <c r="C129" s="12" t="s">
        <v>1644</v>
      </c>
      <c r="D129" s="12" t="s">
        <v>9</v>
      </c>
      <c r="E129" s="12" t="s">
        <v>9</v>
      </c>
      <c r="F129" s="12" t="s">
        <v>9</v>
      </c>
      <c r="G129" s="26" t="s">
        <v>9</v>
      </c>
      <c r="H129" s="26" t="s">
        <v>9</v>
      </c>
      <c r="I129" s="14" t="s">
        <v>9</v>
      </c>
      <c r="J129" s="26" t="s">
        <v>9</v>
      </c>
      <c r="K129" s="26" t="s">
        <v>9</v>
      </c>
      <c r="L129" s="26" t="s">
        <v>9</v>
      </c>
      <c r="M129" s="26" t="s">
        <v>9</v>
      </c>
      <c r="N129" s="148" t="s">
        <v>402</v>
      </c>
      <c r="O129" s="255">
        <v>0.29154518950437319</v>
      </c>
      <c r="P129" s="12" t="s">
        <v>9</v>
      </c>
      <c r="Q129" s="12" t="s">
        <v>143</v>
      </c>
      <c r="R129" s="146" t="s">
        <v>608</v>
      </c>
      <c r="S129" s="170" t="s">
        <v>142</v>
      </c>
      <c r="T129" s="177" t="s">
        <v>853</v>
      </c>
      <c r="U129" s="15" t="s">
        <v>592</v>
      </c>
      <c r="V129" s="25"/>
      <c r="W129" s="25"/>
      <c r="X129" s="25"/>
      <c r="Y129" s="25"/>
      <c r="Z129" s="25"/>
      <c r="AA129" s="25"/>
      <c r="AB129" s="25"/>
      <c r="AC129" s="25"/>
      <c r="AD129" s="25"/>
      <c r="AE129" s="25"/>
      <c r="AF129" s="25"/>
      <c r="AG129" s="25"/>
      <c r="AH129" s="25"/>
      <c r="AI129" s="25"/>
      <c r="AJ129" s="25"/>
      <c r="AK129" s="25"/>
      <c r="AL129" s="25"/>
      <c r="AM129" s="25"/>
      <c r="AN129" s="158">
        <v>45778</v>
      </c>
      <c r="AO129" s="165">
        <v>45807</v>
      </c>
      <c r="AP129" s="26" t="s">
        <v>281</v>
      </c>
      <c r="AQ129" s="178">
        <f>+O129/5</f>
        <v>5.830903790087464E-2</v>
      </c>
      <c r="AR129" s="178"/>
      <c r="AS129" s="127" t="s">
        <v>283</v>
      </c>
      <c r="AT129" s="26" t="s">
        <v>281</v>
      </c>
      <c r="AU129" s="178">
        <f>+O129/5</f>
        <v>5.830903790087464E-2</v>
      </c>
      <c r="AV129" s="18"/>
      <c r="AW129" s="127" t="s">
        <v>283</v>
      </c>
      <c r="AX129" s="26" t="s">
        <v>281</v>
      </c>
      <c r="AY129" s="178">
        <f>+O129/5</f>
        <v>5.830903790087464E-2</v>
      </c>
      <c r="AZ129" s="18"/>
      <c r="BA129" s="127" t="s">
        <v>283</v>
      </c>
      <c r="BB129" s="26" t="s">
        <v>281</v>
      </c>
      <c r="BC129" s="178">
        <f>+O129/5</f>
        <v>5.830903790087464E-2</v>
      </c>
      <c r="BD129" s="18"/>
      <c r="BE129" s="127" t="s">
        <v>283</v>
      </c>
      <c r="BF129" s="26" t="s">
        <v>281</v>
      </c>
      <c r="BG129" s="178">
        <f>+O129/5</f>
        <v>5.830903790087464E-2</v>
      </c>
      <c r="BH129" s="18"/>
      <c r="BI129" s="127" t="s">
        <v>283</v>
      </c>
      <c r="BJ129" s="180" t="s">
        <v>281</v>
      </c>
      <c r="BK129" s="182"/>
      <c r="BL129" s="183"/>
      <c r="BM129" s="171" t="s">
        <v>283</v>
      </c>
      <c r="BN129" s="180" t="s">
        <v>281</v>
      </c>
      <c r="BO129" s="182"/>
      <c r="BP129" s="183"/>
      <c r="BQ129" s="171" t="s">
        <v>283</v>
      </c>
      <c r="BR129" s="180" t="s">
        <v>281</v>
      </c>
      <c r="BS129" s="182"/>
      <c r="BT129" s="183"/>
      <c r="BU129" s="171" t="s">
        <v>283</v>
      </c>
      <c r="BV129" s="180" t="s">
        <v>281</v>
      </c>
      <c r="BW129" s="182"/>
      <c r="BX129" s="183"/>
      <c r="BY129" s="171" t="s">
        <v>283</v>
      </c>
      <c r="BZ129" s="180" t="s">
        <v>281</v>
      </c>
      <c r="CA129" s="182"/>
      <c r="CB129" s="183"/>
      <c r="CC129" s="171" t="s">
        <v>283</v>
      </c>
      <c r="CD129" s="180" t="s">
        <v>281</v>
      </c>
      <c r="CE129" s="182"/>
      <c r="CF129" s="183"/>
      <c r="CG129" s="171" t="s">
        <v>283</v>
      </c>
      <c r="CH129" s="180" t="s">
        <v>281</v>
      </c>
      <c r="CI129" s="182"/>
      <c r="CJ129" s="183"/>
      <c r="CK129" s="171" t="s">
        <v>283</v>
      </c>
      <c r="CL129" s="179">
        <f t="shared" si="59"/>
        <v>0.29154518950437319</v>
      </c>
      <c r="CM129" s="179">
        <f t="shared" si="60"/>
        <v>0</v>
      </c>
    </row>
    <row r="130" spans="1:91" ht="57" customHeight="1" x14ac:dyDescent="0.25">
      <c r="A130" s="12" t="s">
        <v>135</v>
      </c>
      <c r="B130" s="14" t="s">
        <v>13</v>
      </c>
      <c r="C130" s="12" t="s">
        <v>1644</v>
      </c>
      <c r="D130" s="12" t="s">
        <v>9</v>
      </c>
      <c r="E130" s="12" t="s">
        <v>9</v>
      </c>
      <c r="F130" s="12" t="s">
        <v>9</v>
      </c>
      <c r="G130" s="26" t="s">
        <v>9</v>
      </c>
      <c r="H130" s="26" t="s">
        <v>9</v>
      </c>
      <c r="I130" s="14" t="s">
        <v>9</v>
      </c>
      <c r="J130" s="26" t="s">
        <v>9</v>
      </c>
      <c r="K130" s="26" t="s">
        <v>9</v>
      </c>
      <c r="L130" s="26" t="s">
        <v>9</v>
      </c>
      <c r="M130" s="26" t="s">
        <v>9</v>
      </c>
      <c r="N130" s="148" t="s">
        <v>402</v>
      </c>
      <c r="O130" s="255">
        <v>0.29154518950437319</v>
      </c>
      <c r="P130" s="12" t="s">
        <v>9</v>
      </c>
      <c r="Q130" s="12" t="s">
        <v>143</v>
      </c>
      <c r="R130" s="146" t="s">
        <v>608</v>
      </c>
      <c r="S130" s="170" t="s">
        <v>142</v>
      </c>
      <c r="T130" s="177" t="s">
        <v>853</v>
      </c>
      <c r="U130" s="15" t="s">
        <v>592</v>
      </c>
      <c r="V130" s="25"/>
      <c r="W130" s="25"/>
      <c r="X130" s="25"/>
      <c r="Y130" s="25"/>
      <c r="Z130" s="25"/>
      <c r="AA130" s="25"/>
      <c r="AB130" s="25"/>
      <c r="AC130" s="25"/>
      <c r="AD130" s="25"/>
      <c r="AE130" s="25"/>
      <c r="AF130" s="25"/>
      <c r="AG130" s="25"/>
      <c r="AH130" s="25"/>
      <c r="AI130" s="25"/>
      <c r="AJ130" s="25"/>
      <c r="AK130" s="25"/>
      <c r="AL130" s="25"/>
      <c r="AM130" s="25"/>
      <c r="AN130" s="158">
        <v>45870</v>
      </c>
      <c r="AO130" s="165">
        <v>45899</v>
      </c>
      <c r="AP130" s="26" t="s">
        <v>281</v>
      </c>
      <c r="AQ130" s="178">
        <f>+O130/8</f>
        <v>3.6443148688046649E-2</v>
      </c>
      <c r="AR130" s="178"/>
      <c r="AS130" s="127" t="s">
        <v>283</v>
      </c>
      <c r="AT130" s="26" t="s">
        <v>281</v>
      </c>
      <c r="AU130" s="178">
        <f>+O130/8</f>
        <v>3.6443148688046649E-2</v>
      </c>
      <c r="AV130" s="18"/>
      <c r="AW130" s="127" t="s">
        <v>283</v>
      </c>
      <c r="AX130" s="26" t="s">
        <v>281</v>
      </c>
      <c r="AY130" s="178">
        <f>+O130/8</f>
        <v>3.6443148688046649E-2</v>
      </c>
      <c r="AZ130" s="18"/>
      <c r="BA130" s="127" t="s">
        <v>283</v>
      </c>
      <c r="BB130" s="26" t="s">
        <v>281</v>
      </c>
      <c r="BC130" s="178">
        <f>+O130/8</f>
        <v>3.6443148688046649E-2</v>
      </c>
      <c r="BD130" s="18"/>
      <c r="BE130" s="127" t="s">
        <v>283</v>
      </c>
      <c r="BF130" s="26" t="s">
        <v>281</v>
      </c>
      <c r="BG130" s="178">
        <f>+O130/8</f>
        <v>3.6443148688046649E-2</v>
      </c>
      <c r="BH130" s="18"/>
      <c r="BI130" s="127" t="s">
        <v>283</v>
      </c>
      <c r="BJ130" s="26" t="s">
        <v>281</v>
      </c>
      <c r="BK130" s="178">
        <f>+O130/8</f>
        <v>3.6443148688046649E-2</v>
      </c>
      <c r="BL130" s="18"/>
      <c r="BM130" s="127" t="s">
        <v>283</v>
      </c>
      <c r="BN130" s="26" t="s">
        <v>281</v>
      </c>
      <c r="BO130" s="178">
        <f>+O130/8</f>
        <v>3.6443148688046649E-2</v>
      </c>
      <c r="BP130" s="18"/>
      <c r="BQ130" s="127" t="s">
        <v>283</v>
      </c>
      <c r="BR130" s="26" t="s">
        <v>281</v>
      </c>
      <c r="BS130" s="178">
        <f>+O130/8</f>
        <v>3.6443148688046649E-2</v>
      </c>
      <c r="BT130" s="18"/>
      <c r="BU130" s="127" t="s">
        <v>283</v>
      </c>
      <c r="BV130" s="180" t="s">
        <v>281</v>
      </c>
      <c r="BW130" s="182"/>
      <c r="BX130" s="183"/>
      <c r="BY130" s="171" t="s">
        <v>283</v>
      </c>
      <c r="BZ130" s="180" t="s">
        <v>281</v>
      </c>
      <c r="CA130" s="182"/>
      <c r="CB130" s="183"/>
      <c r="CC130" s="171" t="s">
        <v>283</v>
      </c>
      <c r="CD130" s="180" t="s">
        <v>281</v>
      </c>
      <c r="CE130" s="182"/>
      <c r="CF130" s="183"/>
      <c r="CG130" s="171" t="s">
        <v>283</v>
      </c>
      <c r="CH130" s="180" t="s">
        <v>281</v>
      </c>
      <c r="CI130" s="182"/>
      <c r="CJ130" s="183"/>
      <c r="CK130" s="171" t="s">
        <v>283</v>
      </c>
      <c r="CL130" s="179">
        <f t="shared" si="59"/>
        <v>0.29154518950437319</v>
      </c>
      <c r="CM130" s="179">
        <f t="shared" si="60"/>
        <v>0</v>
      </c>
    </row>
    <row r="131" spans="1:91" ht="57" customHeight="1" x14ac:dyDescent="0.25">
      <c r="A131" s="12" t="s">
        <v>135</v>
      </c>
      <c r="B131" s="14" t="s">
        <v>13</v>
      </c>
      <c r="C131" s="12" t="s">
        <v>1644</v>
      </c>
      <c r="D131" s="12" t="s">
        <v>9</v>
      </c>
      <c r="E131" s="12" t="s">
        <v>9</v>
      </c>
      <c r="F131" s="12" t="s">
        <v>9</v>
      </c>
      <c r="G131" s="26" t="s">
        <v>9</v>
      </c>
      <c r="H131" s="26" t="s">
        <v>9</v>
      </c>
      <c r="I131" s="14" t="s">
        <v>9</v>
      </c>
      <c r="J131" s="26" t="s">
        <v>9</v>
      </c>
      <c r="K131" s="26" t="s">
        <v>9</v>
      </c>
      <c r="L131" s="26" t="s">
        <v>9</v>
      </c>
      <c r="M131" s="26" t="s">
        <v>9</v>
      </c>
      <c r="N131" s="148" t="s">
        <v>403</v>
      </c>
      <c r="O131" s="255">
        <v>0.29154518950437319</v>
      </c>
      <c r="P131" s="12" t="s">
        <v>9</v>
      </c>
      <c r="Q131" s="12" t="s">
        <v>150</v>
      </c>
      <c r="R131" s="146" t="s">
        <v>608</v>
      </c>
      <c r="S131" s="170" t="s">
        <v>142</v>
      </c>
      <c r="T131" s="177" t="s">
        <v>853</v>
      </c>
      <c r="U131" s="15" t="s">
        <v>592</v>
      </c>
      <c r="V131" s="25"/>
      <c r="W131" s="25"/>
      <c r="X131" s="25"/>
      <c r="Y131" s="25"/>
      <c r="Z131" s="25"/>
      <c r="AA131" s="25"/>
      <c r="AB131" s="25"/>
      <c r="AC131" s="25"/>
      <c r="AD131" s="25"/>
      <c r="AE131" s="25"/>
      <c r="AF131" s="25"/>
      <c r="AG131" s="25"/>
      <c r="AH131" s="25"/>
      <c r="AI131" s="25"/>
      <c r="AJ131" s="25"/>
      <c r="AK131" s="25"/>
      <c r="AL131" s="25"/>
      <c r="AM131" s="25"/>
      <c r="AN131" s="158">
        <v>45689</v>
      </c>
      <c r="AO131" s="165">
        <v>45716</v>
      </c>
      <c r="AP131" s="26" t="s">
        <v>281</v>
      </c>
      <c r="AQ131" s="178">
        <f t="shared" ref="AQ131:AQ132" si="114">+O131/2</f>
        <v>0.1457725947521866</v>
      </c>
      <c r="AR131" s="178"/>
      <c r="AS131" s="127" t="s">
        <v>283</v>
      </c>
      <c r="AT131" s="26" t="s">
        <v>281</v>
      </c>
      <c r="AU131" s="178">
        <f t="shared" ref="AU131:AU132" si="115">+O131/2</f>
        <v>0.1457725947521866</v>
      </c>
      <c r="AV131" s="18"/>
      <c r="AW131" s="127" t="s">
        <v>283</v>
      </c>
      <c r="AX131" s="180" t="s">
        <v>281</v>
      </c>
      <c r="AY131" s="182"/>
      <c r="AZ131" s="183"/>
      <c r="BA131" s="171" t="s">
        <v>283</v>
      </c>
      <c r="BB131" s="180" t="s">
        <v>281</v>
      </c>
      <c r="BC131" s="182"/>
      <c r="BD131" s="183"/>
      <c r="BE131" s="171" t="s">
        <v>283</v>
      </c>
      <c r="BF131" s="180" t="s">
        <v>281</v>
      </c>
      <c r="BG131" s="182"/>
      <c r="BH131" s="183"/>
      <c r="BI131" s="171" t="s">
        <v>283</v>
      </c>
      <c r="BJ131" s="180" t="s">
        <v>281</v>
      </c>
      <c r="BK131" s="182"/>
      <c r="BL131" s="183"/>
      <c r="BM131" s="171" t="s">
        <v>283</v>
      </c>
      <c r="BN131" s="180" t="s">
        <v>281</v>
      </c>
      <c r="BO131" s="182"/>
      <c r="BP131" s="183"/>
      <c r="BQ131" s="171" t="s">
        <v>283</v>
      </c>
      <c r="BR131" s="180" t="s">
        <v>281</v>
      </c>
      <c r="BS131" s="182"/>
      <c r="BT131" s="183"/>
      <c r="BU131" s="171" t="s">
        <v>283</v>
      </c>
      <c r="BV131" s="180" t="s">
        <v>281</v>
      </c>
      <c r="BW131" s="182"/>
      <c r="BX131" s="183"/>
      <c r="BY131" s="171" t="s">
        <v>283</v>
      </c>
      <c r="BZ131" s="180" t="s">
        <v>281</v>
      </c>
      <c r="CA131" s="182"/>
      <c r="CB131" s="183"/>
      <c r="CC131" s="171" t="s">
        <v>283</v>
      </c>
      <c r="CD131" s="180" t="s">
        <v>281</v>
      </c>
      <c r="CE131" s="182"/>
      <c r="CF131" s="183"/>
      <c r="CG131" s="171" t="s">
        <v>283</v>
      </c>
      <c r="CH131" s="180" t="s">
        <v>281</v>
      </c>
      <c r="CI131" s="182"/>
      <c r="CJ131" s="183"/>
      <c r="CK131" s="171" t="s">
        <v>283</v>
      </c>
      <c r="CL131" s="179">
        <f t="shared" si="59"/>
        <v>0.29154518950437319</v>
      </c>
      <c r="CM131" s="179">
        <f t="shared" si="60"/>
        <v>0</v>
      </c>
    </row>
    <row r="132" spans="1:91" ht="57" customHeight="1" x14ac:dyDescent="0.25">
      <c r="A132" s="12" t="s">
        <v>135</v>
      </c>
      <c r="B132" s="14" t="s">
        <v>13</v>
      </c>
      <c r="C132" s="12" t="s">
        <v>1644</v>
      </c>
      <c r="D132" s="12" t="s">
        <v>9</v>
      </c>
      <c r="E132" s="12" t="s">
        <v>9</v>
      </c>
      <c r="F132" s="12" t="s">
        <v>9</v>
      </c>
      <c r="G132" s="26" t="s">
        <v>9</v>
      </c>
      <c r="H132" s="26" t="s">
        <v>9</v>
      </c>
      <c r="I132" s="14" t="s">
        <v>9</v>
      </c>
      <c r="J132" s="26" t="s">
        <v>9</v>
      </c>
      <c r="K132" s="26" t="s">
        <v>9</v>
      </c>
      <c r="L132" s="26" t="s">
        <v>9</v>
      </c>
      <c r="M132" s="26" t="s">
        <v>9</v>
      </c>
      <c r="N132" s="148" t="s">
        <v>404</v>
      </c>
      <c r="O132" s="255">
        <v>0.29154518950437319</v>
      </c>
      <c r="P132" s="12" t="s">
        <v>9</v>
      </c>
      <c r="Q132" s="12" t="s">
        <v>148</v>
      </c>
      <c r="R132" s="146" t="s">
        <v>608</v>
      </c>
      <c r="S132" s="170" t="s">
        <v>142</v>
      </c>
      <c r="T132" s="177" t="s">
        <v>853</v>
      </c>
      <c r="U132" s="15" t="s">
        <v>592</v>
      </c>
      <c r="V132" s="25"/>
      <c r="W132" s="25"/>
      <c r="X132" s="25"/>
      <c r="Y132" s="25"/>
      <c r="Z132" s="25"/>
      <c r="AA132" s="25"/>
      <c r="AB132" s="25"/>
      <c r="AC132" s="25"/>
      <c r="AD132" s="25"/>
      <c r="AE132" s="25"/>
      <c r="AF132" s="25"/>
      <c r="AG132" s="25"/>
      <c r="AH132" s="25"/>
      <c r="AI132" s="25"/>
      <c r="AJ132" s="25"/>
      <c r="AK132" s="25"/>
      <c r="AL132" s="25"/>
      <c r="AM132" s="25"/>
      <c r="AN132" s="158">
        <v>45689</v>
      </c>
      <c r="AO132" s="165">
        <v>45716</v>
      </c>
      <c r="AP132" s="26" t="s">
        <v>281</v>
      </c>
      <c r="AQ132" s="178">
        <f t="shared" si="114"/>
        <v>0.1457725947521866</v>
      </c>
      <c r="AR132" s="178"/>
      <c r="AS132" s="127" t="s">
        <v>283</v>
      </c>
      <c r="AT132" s="26" t="s">
        <v>281</v>
      </c>
      <c r="AU132" s="178">
        <f t="shared" si="115"/>
        <v>0.1457725947521866</v>
      </c>
      <c r="AV132" s="18"/>
      <c r="AW132" s="127" t="s">
        <v>283</v>
      </c>
      <c r="AX132" s="180" t="s">
        <v>281</v>
      </c>
      <c r="AY132" s="182"/>
      <c r="AZ132" s="183"/>
      <c r="BA132" s="171" t="s">
        <v>283</v>
      </c>
      <c r="BB132" s="180" t="s">
        <v>281</v>
      </c>
      <c r="BC132" s="182"/>
      <c r="BD132" s="183"/>
      <c r="BE132" s="171" t="s">
        <v>283</v>
      </c>
      <c r="BF132" s="180" t="s">
        <v>281</v>
      </c>
      <c r="BG132" s="182"/>
      <c r="BH132" s="183"/>
      <c r="BI132" s="171" t="s">
        <v>283</v>
      </c>
      <c r="BJ132" s="180" t="s">
        <v>281</v>
      </c>
      <c r="BK132" s="182"/>
      <c r="BL132" s="183"/>
      <c r="BM132" s="171" t="s">
        <v>283</v>
      </c>
      <c r="BN132" s="180" t="s">
        <v>281</v>
      </c>
      <c r="BO132" s="182"/>
      <c r="BP132" s="183"/>
      <c r="BQ132" s="171" t="s">
        <v>283</v>
      </c>
      <c r="BR132" s="180" t="s">
        <v>281</v>
      </c>
      <c r="BS132" s="182"/>
      <c r="BT132" s="183"/>
      <c r="BU132" s="171" t="s">
        <v>283</v>
      </c>
      <c r="BV132" s="180" t="s">
        <v>281</v>
      </c>
      <c r="BW132" s="182"/>
      <c r="BX132" s="183"/>
      <c r="BY132" s="171" t="s">
        <v>283</v>
      </c>
      <c r="BZ132" s="180" t="s">
        <v>281</v>
      </c>
      <c r="CA132" s="182"/>
      <c r="CB132" s="183"/>
      <c r="CC132" s="171" t="s">
        <v>283</v>
      </c>
      <c r="CD132" s="180" t="s">
        <v>281</v>
      </c>
      <c r="CE132" s="182"/>
      <c r="CF132" s="183"/>
      <c r="CG132" s="171" t="s">
        <v>283</v>
      </c>
      <c r="CH132" s="180" t="s">
        <v>281</v>
      </c>
      <c r="CI132" s="182"/>
      <c r="CJ132" s="183"/>
      <c r="CK132" s="171" t="s">
        <v>283</v>
      </c>
      <c r="CL132" s="179">
        <f t="shared" si="59"/>
        <v>0.29154518950437319</v>
      </c>
      <c r="CM132" s="179">
        <f t="shared" si="60"/>
        <v>0</v>
      </c>
    </row>
    <row r="133" spans="1:91" ht="57" customHeight="1" x14ac:dyDescent="0.25">
      <c r="A133" s="12" t="s">
        <v>135</v>
      </c>
      <c r="B133" s="14" t="s">
        <v>13</v>
      </c>
      <c r="C133" s="12" t="s">
        <v>1644</v>
      </c>
      <c r="D133" s="12" t="s">
        <v>9</v>
      </c>
      <c r="E133" s="12" t="s">
        <v>9</v>
      </c>
      <c r="F133" s="12" t="s">
        <v>9</v>
      </c>
      <c r="G133" s="26" t="s">
        <v>9</v>
      </c>
      <c r="H133" s="26" t="s">
        <v>9</v>
      </c>
      <c r="I133" s="14" t="s">
        <v>9</v>
      </c>
      <c r="J133" s="26" t="s">
        <v>9</v>
      </c>
      <c r="K133" s="26" t="s">
        <v>9</v>
      </c>
      <c r="L133" s="26" t="s">
        <v>9</v>
      </c>
      <c r="M133" s="26" t="s">
        <v>9</v>
      </c>
      <c r="N133" s="148" t="s">
        <v>405</v>
      </c>
      <c r="O133" s="255">
        <v>0.29154518950437319</v>
      </c>
      <c r="P133" s="12" t="s">
        <v>9</v>
      </c>
      <c r="Q133" s="12" t="s">
        <v>148</v>
      </c>
      <c r="R133" s="146" t="s">
        <v>608</v>
      </c>
      <c r="S133" s="170" t="s">
        <v>142</v>
      </c>
      <c r="T133" s="177" t="s">
        <v>853</v>
      </c>
      <c r="U133" s="15" t="s">
        <v>592</v>
      </c>
      <c r="V133" s="25"/>
      <c r="W133" s="25"/>
      <c r="X133" s="25"/>
      <c r="Y133" s="25"/>
      <c r="Z133" s="25"/>
      <c r="AA133" s="25"/>
      <c r="AB133" s="25"/>
      <c r="AC133" s="25"/>
      <c r="AD133" s="25"/>
      <c r="AE133" s="25"/>
      <c r="AF133" s="25"/>
      <c r="AG133" s="25"/>
      <c r="AH133" s="25"/>
      <c r="AI133" s="25"/>
      <c r="AJ133" s="25"/>
      <c r="AK133" s="25"/>
      <c r="AL133" s="25"/>
      <c r="AM133" s="25"/>
      <c r="AN133" s="158">
        <v>45870</v>
      </c>
      <c r="AO133" s="165">
        <v>45899</v>
      </c>
      <c r="AP133" s="26" t="s">
        <v>281</v>
      </c>
      <c r="AQ133" s="178">
        <f>+O133/8</f>
        <v>3.6443148688046649E-2</v>
      </c>
      <c r="AR133" s="178"/>
      <c r="AS133" s="127" t="s">
        <v>283</v>
      </c>
      <c r="AT133" s="26" t="s">
        <v>281</v>
      </c>
      <c r="AU133" s="178">
        <f>+O133/8</f>
        <v>3.6443148688046649E-2</v>
      </c>
      <c r="AV133" s="18"/>
      <c r="AW133" s="127" t="s">
        <v>283</v>
      </c>
      <c r="AX133" s="26" t="s">
        <v>281</v>
      </c>
      <c r="AY133" s="178">
        <f>+O133/8</f>
        <v>3.6443148688046649E-2</v>
      </c>
      <c r="AZ133" s="18"/>
      <c r="BA133" s="127" t="s">
        <v>283</v>
      </c>
      <c r="BB133" s="26" t="s">
        <v>281</v>
      </c>
      <c r="BC133" s="178">
        <f>+O133/8</f>
        <v>3.6443148688046649E-2</v>
      </c>
      <c r="BD133" s="18"/>
      <c r="BE133" s="127" t="s">
        <v>283</v>
      </c>
      <c r="BF133" s="26" t="s">
        <v>281</v>
      </c>
      <c r="BG133" s="178">
        <f>+O133/8</f>
        <v>3.6443148688046649E-2</v>
      </c>
      <c r="BH133" s="18"/>
      <c r="BI133" s="127" t="s">
        <v>283</v>
      </c>
      <c r="BJ133" s="26" t="s">
        <v>281</v>
      </c>
      <c r="BK133" s="178">
        <f>+O133/8</f>
        <v>3.6443148688046649E-2</v>
      </c>
      <c r="BL133" s="18"/>
      <c r="BM133" s="127" t="s">
        <v>283</v>
      </c>
      <c r="BN133" s="26" t="s">
        <v>281</v>
      </c>
      <c r="BO133" s="178">
        <f>+O133/8</f>
        <v>3.6443148688046649E-2</v>
      </c>
      <c r="BP133" s="18"/>
      <c r="BQ133" s="127" t="s">
        <v>283</v>
      </c>
      <c r="BR133" s="26" t="s">
        <v>281</v>
      </c>
      <c r="BS133" s="178">
        <f>+O133/8</f>
        <v>3.6443148688046649E-2</v>
      </c>
      <c r="BT133" s="18"/>
      <c r="BU133" s="127" t="s">
        <v>283</v>
      </c>
      <c r="BV133" s="180" t="s">
        <v>281</v>
      </c>
      <c r="BW133" s="182"/>
      <c r="BX133" s="183"/>
      <c r="BY133" s="171" t="s">
        <v>283</v>
      </c>
      <c r="BZ133" s="180" t="s">
        <v>281</v>
      </c>
      <c r="CA133" s="182"/>
      <c r="CB133" s="183"/>
      <c r="CC133" s="171" t="s">
        <v>283</v>
      </c>
      <c r="CD133" s="180" t="s">
        <v>281</v>
      </c>
      <c r="CE133" s="182"/>
      <c r="CF133" s="183"/>
      <c r="CG133" s="171" t="s">
        <v>283</v>
      </c>
      <c r="CH133" s="180" t="s">
        <v>281</v>
      </c>
      <c r="CI133" s="182"/>
      <c r="CJ133" s="183"/>
      <c r="CK133" s="171" t="s">
        <v>283</v>
      </c>
      <c r="CL133" s="179">
        <f t="shared" si="59"/>
        <v>0.29154518950437319</v>
      </c>
      <c r="CM133" s="179">
        <f t="shared" si="60"/>
        <v>0</v>
      </c>
    </row>
    <row r="134" spans="1:91" ht="57" customHeight="1" x14ac:dyDescent="0.25">
      <c r="A134" s="12" t="s">
        <v>135</v>
      </c>
      <c r="B134" s="14" t="s">
        <v>13</v>
      </c>
      <c r="C134" s="12" t="s">
        <v>1644</v>
      </c>
      <c r="D134" s="12" t="s">
        <v>9</v>
      </c>
      <c r="E134" s="12" t="s">
        <v>9</v>
      </c>
      <c r="F134" s="12" t="s">
        <v>9</v>
      </c>
      <c r="G134" s="26" t="s">
        <v>9</v>
      </c>
      <c r="H134" s="26" t="s">
        <v>9</v>
      </c>
      <c r="I134" s="14" t="s">
        <v>9</v>
      </c>
      <c r="J134" s="26" t="s">
        <v>9</v>
      </c>
      <c r="K134" s="26" t="s">
        <v>9</v>
      </c>
      <c r="L134" s="26" t="s">
        <v>9</v>
      </c>
      <c r="M134" s="26" t="s">
        <v>9</v>
      </c>
      <c r="N134" s="148" t="s">
        <v>406</v>
      </c>
      <c r="O134" s="255">
        <v>0.29154518950437319</v>
      </c>
      <c r="P134" s="12" t="s">
        <v>9</v>
      </c>
      <c r="Q134" s="12" t="s">
        <v>152</v>
      </c>
      <c r="R134" s="146" t="s">
        <v>608</v>
      </c>
      <c r="S134" s="170" t="s">
        <v>142</v>
      </c>
      <c r="T134" s="177" t="s">
        <v>853</v>
      </c>
      <c r="U134" s="15" t="s">
        <v>592</v>
      </c>
      <c r="V134" s="25"/>
      <c r="W134" s="25"/>
      <c r="X134" s="25"/>
      <c r="Y134" s="25"/>
      <c r="Z134" s="25"/>
      <c r="AA134" s="25"/>
      <c r="AB134" s="25"/>
      <c r="AC134" s="25"/>
      <c r="AD134" s="25"/>
      <c r="AE134" s="25"/>
      <c r="AF134" s="25"/>
      <c r="AG134" s="25"/>
      <c r="AH134" s="25"/>
      <c r="AI134" s="25"/>
      <c r="AJ134" s="25"/>
      <c r="AK134" s="25"/>
      <c r="AL134" s="25"/>
      <c r="AM134" s="25"/>
      <c r="AN134" s="158">
        <v>45690</v>
      </c>
      <c r="AO134" s="165">
        <v>46021</v>
      </c>
      <c r="AP134" s="26" t="s">
        <v>281</v>
      </c>
      <c r="AQ134" s="178">
        <f t="shared" ref="AQ134:AQ135" si="116">+O134/12</f>
        <v>2.4295432458697766E-2</v>
      </c>
      <c r="AR134" s="178"/>
      <c r="AS134" s="127" t="s">
        <v>283</v>
      </c>
      <c r="AT134" s="26" t="s">
        <v>281</v>
      </c>
      <c r="AU134" s="178">
        <f t="shared" ref="AU134:AU135" si="117">+O134/12</f>
        <v>2.4295432458697766E-2</v>
      </c>
      <c r="AV134" s="18"/>
      <c r="AW134" s="127" t="s">
        <v>283</v>
      </c>
      <c r="AX134" s="26" t="s">
        <v>281</v>
      </c>
      <c r="AY134" s="178">
        <f t="shared" ref="AY134:AY135" si="118">+O134/12</f>
        <v>2.4295432458697766E-2</v>
      </c>
      <c r="AZ134" s="18"/>
      <c r="BA134" s="127" t="s">
        <v>283</v>
      </c>
      <c r="BB134" s="26" t="s">
        <v>281</v>
      </c>
      <c r="BC134" s="178">
        <f t="shared" ref="BC134:BC135" si="119">+O134/12</f>
        <v>2.4295432458697766E-2</v>
      </c>
      <c r="BD134" s="18"/>
      <c r="BE134" s="127" t="s">
        <v>283</v>
      </c>
      <c r="BF134" s="26" t="s">
        <v>281</v>
      </c>
      <c r="BG134" s="178">
        <f t="shared" ref="BG134:BG135" si="120">+O134/12</f>
        <v>2.4295432458697766E-2</v>
      </c>
      <c r="BH134" s="18"/>
      <c r="BI134" s="127" t="s">
        <v>283</v>
      </c>
      <c r="BJ134" s="26" t="s">
        <v>281</v>
      </c>
      <c r="BK134" s="178">
        <f t="shared" ref="BK134:BK135" si="121">+O134/12</f>
        <v>2.4295432458697766E-2</v>
      </c>
      <c r="BL134" s="18"/>
      <c r="BM134" s="127" t="s">
        <v>283</v>
      </c>
      <c r="BN134" s="26" t="s">
        <v>281</v>
      </c>
      <c r="BO134" s="178">
        <f t="shared" ref="BO134:BO135" si="122">+O134/12</f>
        <v>2.4295432458697766E-2</v>
      </c>
      <c r="BP134" s="18"/>
      <c r="BQ134" s="127" t="s">
        <v>283</v>
      </c>
      <c r="BR134" s="26" t="s">
        <v>281</v>
      </c>
      <c r="BS134" s="178">
        <f t="shared" ref="BS134:BS135" si="123">+O134/12</f>
        <v>2.4295432458697766E-2</v>
      </c>
      <c r="BT134" s="18"/>
      <c r="BU134" s="127" t="s">
        <v>283</v>
      </c>
      <c r="BV134" s="26" t="s">
        <v>281</v>
      </c>
      <c r="BW134" s="178">
        <f t="shared" ref="BW134:BW135" si="124">+O134/12</f>
        <v>2.4295432458697766E-2</v>
      </c>
      <c r="BX134" s="18"/>
      <c r="BY134" s="127" t="s">
        <v>283</v>
      </c>
      <c r="BZ134" s="26" t="s">
        <v>281</v>
      </c>
      <c r="CA134" s="178">
        <f t="shared" ref="CA134:CA135" si="125">+O134/12</f>
        <v>2.4295432458697766E-2</v>
      </c>
      <c r="CB134" s="18"/>
      <c r="CC134" s="127" t="s">
        <v>283</v>
      </c>
      <c r="CD134" s="26" t="s">
        <v>281</v>
      </c>
      <c r="CE134" s="178">
        <f t="shared" ref="CE134:CE135" si="126">+O134/12</f>
        <v>2.4295432458697766E-2</v>
      </c>
      <c r="CF134" s="18"/>
      <c r="CG134" s="127" t="s">
        <v>283</v>
      </c>
      <c r="CH134" s="26" t="s">
        <v>281</v>
      </c>
      <c r="CI134" s="178">
        <f t="shared" ref="CI134:CI135" si="127">+O134/12</f>
        <v>2.4295432458697766E-2</v>
      </c>
      <c r="CJ134" s="18"/>
      <c r="CK134" s="127" t="s">
        <v>283</v>
      </c>
      <c r="CL134" s="179">
        <f t="shared" si="59"/>
        <v>0.29154518950437314</v>
      </c>
      <c r="CM134" s="179">
        <f t="shared" si="60"/>
        <v>0</v>
      </c>
    </row>
    <row r="135" spans="1:91" ht="57" customHeight="1" x14ac:dyDescent="0.25">
      <c r="A135" s="12" t="s">
        <v>135</v>
      </c>
      <c r="B135" s="14" t="s">
        <v>13</v>
      </c>
      <c r="C135" s="12" t="s">
        <v>1644</v>
      </c>
      <c r="D135" s="12" t="s">
        <v>9</v>
      </c>
      <c r="E135" s="12" t="s">
        <v>9</v>
      </c>
      <c r="F135" s="12" t="s">
        <v>9</v>
      </c>
      <c r="G135" s="26" t="s">
        <v>9</v>
      </c>
      <c r="H135" s="26" t="s">
        <v>9</v>
      </c>
      <c r="I135" s="14" t="s">
        <v>9</v>
      </c>
      <c r="J135" s="26" t="s">
        <v>9</v>
      </c>
      <c r="K135" s="26" t="s">
        <v>9</v>
      </c>
      <c r="L135" s="26" t="s">
        <v>9</v>
      </c>
      <c r="M135" s="26" t="s">
        <v>9</v>
      </c>
      <c r="N135" s="148" t="s">
        <v>407</v>
      </c>
      <c r="O135" s="255">
        <v>0.29154518950437319</v>
      </c>
      <c r="P135" s="12" t="s">
        <v>9</v>
      </c>
      <c r="Q135" s="12" t="s">
        <v>152</v>
      </c>
      <c r="R135" s="146" t="s">
        <v>608</v>
      </c>
      <c r="S135" s="170" t="s">
        <v>142</v>
      </c>
      <c r="T135" s="177" t="s">
        <v>853</v>
      </c>
      <c r="U135" s="15" t="s">
        <v>592</v>
      </c>
      <c r="V135" s="25"/>
      <c r="W135" s="25"/>
      <c r="X135" s="25"/>
      <c r="Y135" s="25"/>
      <c r="Z135" s="25"/>
      <c r="AA135" s="25"/>
      <c r="AB135" s="25"/>
      <c r="AC135" s="25"/>
      <c r="AD135" s="25"/>
      <c r="AE135" s="25"/>
      <c r="AF135" s="25"/>
      <c r="AG135" s="25"/>
      <c r="AH135" s="25"/>
      <c r="AI135" s="25"/>
      <c r="AJ135" s="25"/>
      <c r="AK135" s="25"/>
      <c r="AL135" s="25"/>
      <c r="AM135" s="25"/>
      <c r="AN135" s="158">
        <v>45690</v>
      </c>
      <c r="AO135" s="165">
        <v>46021</v>
      </c>
      <c r="AP135" s="26" t="s">
        <v>281</v>
      </c>
      <c r="AQ135" s="178">
        <f t="shared" si="116"/>
        <v>2.4295432458697766E-2</v>
      </c>
      <c r="AR135" s="178"/>
      <c r="AS135" s="127" t="s">
        <v>283</v>
      </c>
      <c r="AT135" s="26" t="s">
        <v>281</v>
      </c>
      <c r="AU135" s="178">
        <f t="shared" si="117"/>
        <v>2.4295432458697766E-2</v>
      </c>
      <c r="AV135" s="18"/>
      <c r="AW135" s="127" t="s">
        <v>283</v>
      </c>
      <c r="AX135" s="26" t="s">
        <v>281</v>
      </c>
      <c r="AY135" s="178">
        <f t="shared" si="118"/>
        <v>2.4295432458697766E-2</v>
      </c>
      <c r="AZ135" s="18"/>
      <c r="BA135" s="127" t="s">
        <v>283</v>
      </c>
      <c r="BB135" s="26" t="s">
        <v>281</v>
      </c>
      <c r="BC135" s="178">
        <f t="shared" si="119"/>
        <v>2.4295432458697766E-2</v>
      </c>
      <c r="BD135" s="18"/>
      <c r="BE135" s="127" t="s">
        <v>283</v>
      </c>
      <c r="BF135" s="26" t="s">
        <v>281</v>
      </c>
      <c r="BG135" s="178">
        <f t="shared" si="120"/>
        <v>2.4295432458697766E-2</v>
      </c>
      <c r="BH135" s="18"/>
      <c r="BI135" s="127" t="s">
        <v>283</v>
      </c>
      <c r="BJ135" s="26" t="s">
        <v>281</v>
      </c>
      <c r="BK135" s="178">
        <f t="shared" si="121"/>
        <v>2.4295432458697766E-2</v>
      </c>
      <c r="BL135" s="18"/>
      <c r="BM135" s="127" t="s">
        <v>283</v>
      </c>
      <c r="BN135" s="26" t="s">
        <v>281</v>
      </c>
      <c r="BO135" s="178">
        <f t="shared" si="122"/>
        <v>2.4295432458697766E-2</v>
      </c>
      <c r="BP135" s="18"/>
      <c r="BQ135" s="127" t="s">
        <v>283</v>
      </c>
      <c r="BR135" s="26" t="s">
        <v>281</v>
      </c>
      <c r="BS135" s="178">
        <f t="shared" si="123"/>
        <v>2.4295432458697766E-2</v>
      </c>
      <c r="BT135" s="18"/>
      <c r="BU135" s="127" t="s">
        <v>283</v>
      </c>
      <c r="BV135" s="26" t="s">
        <v>281</v>
      </c>
      <c r="BW135" s="178">
        <f t="shared" si="124"/>
        <v>2.4295432458697766E-2</v>
      </c>
      <c r="BX135" s="18"/>
      <c r="BY135" s="127" t="s">
        <v>283</v>
      </c>
      <c r="BZ135" s="26" t="s">
        <v>281</v>
      </c>
      <c r="CA135" s="178">
        <f t="shared" si="125"/>
        <v>2.4295432458697766E-2</v>
      </c>
      <c r="CB135" s="18"/>
      <c r="CC135" s="127" t="s">
        <v>283</v>
      </c>
      <c r="CD135" s="26" t="s">
        <v>281</v>
      </c>
      <c r="CE135" s="178">
        <f t="shared" si="126"/>
        <v>2.4295432458697766E-2</v>
      </c>
      <c r="CF135" s="18"/>
      <c r="CG135" s="127" t="s">
        <v>283</v>
      </c>
      <c r="CH135" s="26" t="s">
        <v>281</v>
      </c>
      <c r="CI135" s="178">
        <f t="shared" si="127"/>
        <v>2.4295432458697766E-2</v>
      </c>
      <c r="CJ135" s="18"/>
      <c r="CK135" s="127" t="s">
        <v>283</v>
      </c>
      <c r="CL135" s="179">
        <f t="shared" si="59"/>
        <v>0.29154518950437314</v>
      </c>
      <c r="CM135" s="179">
        <f t="shared" si="60"/>
        <v>0</v>
      </c>
    </row>
    <row r="136" spans="1:91" ht="57" customHeight="1" x14ac:dyDescent="0.25">
      <c r="A136" s="12" t="s">
        <v>135</v>
      </c>
      <c r="B136" s="14" t="s">
        <v>13</v>
      </c>
      <c r="C136" s="12" t="s">
        <v>1644</v>
      </c>
      <c r="D136" s="12" t="s">
        <v>9</v>
      </c>
      <c r="E136" s="12" t="s">
        <v>9</v>
      </c>
      <c r="F136" s="12" t="s">
        <v>9</v>
      </c>
      <c r="G136" s="26" t="s">
        <v>9</v>
      </c>
      <c r="H136" s="26" t="s">
        <v>9</v>
      </c>
      <c r="I136" s="14" t="s">
        <v>9</v>
      </c>
      <c r="J136" s="26" t="s">
        <v>9</v>
      </c>
      <c r="K136" s="26" t="s">
        <v>9</v>
      </c>
      <c r="L136" s="26" t="s">
        <v>9</v>
      </c>
      <c r="M136" s="26" t="s">
        <v>9</v>
      </c>
      <c r="N136" s="148" t="s">
        <v>408</v>
      </c>
      <c r="O136" s="255">
        <v>0.29154518950437319</v>
      </c>
      <c r="P136" s="12" t="s">
        <v>9</v>
      </c>
      <c r="Q136" s="12" t="s">
        <v>152</v>
      </c>
      <c r="R136" s="146" t="s">
        <v>608</v>
      </c>
      <c r="S136" s="170" t="s">
        <v>142</v>
      </c>
      <c r="T136" s="177" t="s">
        <v>853</v>
      </c>
      <c r="U136" s="15" t="s">
        <v>592</v>
      </c>
      <c r="V136" s="25"/>
      <c r="W136" s="25"/>
      <c r="X136" s="25"/>
      <c r="Y136" s="25"/>
      <c r="Z136" s="25"/>
      <c r="AA136" s="25"/>
      <c r="AB136" s="25"/>
      <c r="AC136" s="25"/>
      <c r="AD136" s="25"/>
      <c r="AE136" s="25"/>
      <c r="AF136" s="25"/>
      <c r="AG136" s="25"/>
      <c r="AH136" s="25"/>
      <c r="AI136" s="25"/>
      <c r="AJ136" s="25"/>
      <c r="AK136" s="25"/>
      <c r="AL136" s="25"/>
      <c r="AM136" s="25"/>
      <c r="AN136" s="158">
        <v>45689</v>
      </c>
      <c r="AO136" s="165">
        <v>45716</v>
      </c>
      <c r="AP136" s="26" t="s">
        <v>281</v>
      </c>
      <c r="AQ136" s="178">
        <f>+O136/2</f>
        <v>0.1457725947521866</v>
      </c>
      <c r="AR136" s="178"/>
      <c r="AS136" s="127" t="s">
        <v>283</v>
      </c>
      <c r="AT136" s="26" t="s">
        <v>281</v>
      </c>
      <c r="AU136" s="178">
        <f>+O136/2</f>
        <v>0.1457725947521866</v>
      </c>
      <c r="AV136" s="18"/>
      <c r="AW136" s="127" t="s">
        <v>283</v>
      </c>
      <c r="AX136" s="180" t="s">
        <v>281</v>
      </c>
      <c r="AY136" s="182"/>
      <c r="AZ136" s="183"/>
      <c r="BA136" s="171" t="s">
        <v>283</v>
      </c>
      <c r="BB136" s="180" t="s">
        <v>281</v>
      </c>
      <c r="BC136" s="182"/>
      <c r="BD136" s="183"/>
      <c r="BE136" s="171" t="s">
        <v>283</v>
      </c>
      <c r="BF136" s="180" t="s">
        <v>281</v>
      </c>
      <c r="BG136" s="182"/>
      <c r="BH136" s="183"/>
      <c r="BI136" s="171" t="s">
        <v>283</v>
      </c>
      <c r="BJ136" s="180" t="s">
        <v>281</v>
      </c>
      <c r="BK136" s="182"/>
      <c r="BL136" s="183"/>
      <c r="BM136" s="171" t="s">
        <v>283</v>
      </c>
      <c r="BN136" s="180" t="s">
        <v>281</v>
      </c>
      <c r="BO136" s="182"/>
      <c r="BP136" s="183"/>
      <c r="BQ136" s="171" t="s">
        <v>283</v>
      </c>
      <c r="BR136" s="180" t="s">
        <v>281</v>
      </c>
      <c r="BS136" s="182"/>
      <c r="BT136" s="183"/>
      <c r="BU136" s="171" t="s">
        <v>283</v>
      </c>
      <c r="BV136" s="180" t="s">
        <v>281</v>
      </c>
      <c r="BW136" s="182"/>
      <c r="BX136" s="183"/>
      <c r="BY136" s="171" t="s">
        <v>283</v>
      </c>
      <c r="BZ136" s="180" t="s">
        <v>281</v>
      </c>
      <c r="CA136" s="182"/>
      <c r="CB136" s="183"/>
      <c r="CC136" s="171" t="s">
        <v>283</v>
      </c>
      <c r="CD136" s="180" t="s">
        <v>281</v>
      </c>
      <c r="CE136" s="182"/>
      <c r="CF136" s="183"/>
      <c r="CG136" s="171" t="s">
        <v>283</v>
      </c>
      <c r="CH136" s="180" t="s">
        <v>281</v>
      </c>
      <c r="CI136" s="182"/>
      <c r="CJ136" s="183"/>
      <c r="CK136" s="171" t="s">
        <v>283</v>
      </c>
      <c r="CL136" s="179">
        <f t="shared" si="59"/>
        <v>0.29154518950437319</v>
      </c>
      <c r="CM136" s="179">
        <f t="shared" si="60"/>
        <v>0</v>
      </c>
    </row>
    <row r="137" spans="1:91" ht="57" customHeight="1" x14ac:dyDescent="0.25">
      <c r="A137" s="12" t="s">
        <v>135</v>
      </c>
      <c r="B137" s="14" t="s">
        <v>13</v>
      </c>
      <c r="C137" s="12" t="s">
        <v>1644</v>
      </c>
      <c r="D137" s="12" t="s">
        <v>9</v>
      </c>
      <c r="E137" s="12" t="s">
        <v>9</v>
      </c>
      <c r="F137" s="12" t="s">
        <v>9</v>
      </c>
      <c r="G137" s="26" t="s">
        <v>9</v>
      </c>
      <c r="H137" s="26" t="s">
        <v>9</v>
      </c>
      <c r="I137" s="14" t="s">
        <v>9</v>
      </c>
      <c r="J137" s="26" t="s">
        <v>9</v>
      </c>
      <c r="K137" s="26" t="s">
        <v>9</v>
      </c>
      <c r="L137" s="26" t="s">
        <v>9</v>
      </c>
      <c r="M137" s="26" t="s">
        <v>9</v>
      </c>
      <c r="N137" s="148" t="s">
        <v>409</v>
      </c>
      <c r="O137" s="255">
        <v>0.29154518950437319</v>
      </c>
      <c r="P137" s="12" t="s">
        <v>9</v>
      </c>
      <c r="Q137" s="12" t="s">
        <v>152</v>
      </c>
      <c r="R137" s="146" t="s">
        <v>608</v>
      </c>
      <c r="S137" s="170" t="s">
        <v>142</v>
      </c>
      <c r="T137" s="177" t="s">
        <v>853</v>
      </c>
      <c r="U137" s="15" t="s">
        <v>592</v>
      </c>
      <c r="V137" s="25"/>
      <c r="W137" s="25"/>
      <c r="X137" s="25"/>
      <c r="Y137" s="25"/>
      <c r="Z137" s="25"/>
      <c r="AA137" s="25"/>
      <c r="AB137" s="25"/>
      <c r="AC137" s="25"/>
      <c r="AD137" s="25"/>
      <c r="AE137" s="25"/>
      <c r="AF137" s="25"/>
      <c r="AG137" s="25"/>
      <c r="AH137" s="25"/>
      <c r="AI137" s="25"/>
      <c r="AJ137" s="25"/>
      <c r="AK137" s="25"/>
      <c r="AL137" s="25"/>
      <c r="AM137" s="25"/>
      <c r="AN137" s="158">
        <v>45717</v>
      </c>
      <c r="AO137" s="158">
        <v>45746</v>
      </c>
      <c r="AP137" s="26" t="s">
        <v>281</v>
      </c>
      <c r="AQ137" s="178">
        <f>+O137/3</f>
        <v>9.7181729834791064E-2</v>
      </c>
      <c r="AR137" s="178"/>
      <c r="AS137" s="127" t="s">
        <v>283</v>
      </c>
      <c r="AT137" s="26" t="s">
        <v>281</v>
      </c>
      <c r="AU137" s="178">
        <f>+O137/3</f>
        <v>9.7181729834791064E-2</v>
      </c>
      <c r="AV137" s="18"/>
      <c r="AW137" s="127" t="s">
        <v>283</v>
      </c>
      <c r="AX137" s="26" t="s">
        <v>281</v>
      </c>
      <c r="AY137" s="178">
        <f>+O137/3</f>
        <v>9.7181729834791064E-2</v>
      </c>
      <c r="AZ137" s="18"/>
      <c r="BA137" s="127" t="s">
        <v>283</v>
      </c>
      <c r="BB137" s="180" t="s">
        <v>281</v>
      </c>
      <c r="BC137" s="182"/>
      <c r="BD137" s="183"/>
      <c r="BE137" s="171" t="s">
        <v>283</v>
      </c>
      <c r="BF137" s="180" t="s">
        <v>281</v>
      </c>
      <c r="BG137" s="182"/>
      <c r="BH137" s="183"/>
      <c r="BI137" s="171" t="s">
        <v>283</v>
      </c>
      <c r="BJ137" s="180" t="s">
        <v>281</v>
      </c>
      <c r="BK137" s="182"/>
      <c r="BL137" s="183"/>
      <c r="BM137" s="171" t="s">
        <v>283</v>
      </c>
      <c r="BN137" s="180" t="s">
        <v>281</v>
      </c>
      <c r="BO137" s="182"/>
      <c r="BP137" s="183"/>
      <c r="BQ137" s="171" t="s">
        <v>283</v>
      </c>
      <c r="BR137" s="180" t="s">
        <v>281</v>
      </c>
      <c r="BS137" s="182"/>
      <c r="BT137" s="183"/>
      <c r="BU137" s="171" t="s">
        <v>283</v>
      </c>
      <c r="BV137" s="180" t="s">
        <v>281</v>
      </c>
      <c r="BW137" s="182"/>
      <c r="BX137" s="183"/>
      <c r="BY137" s="171" t="s">
        <v>283</v>
      </c>
      <c r="BZ137" s="180" t="s">
        <v>281</v>
      </c>
      <c r="CA137" s="182"/>
      <c r="CB137" s="183"/>
      <c r="CC137" s="171" t="s">
        <v>283</v>
      </c>
      <c r="CD137" s="180" t="s">
        <v>281</v>
      </c>
      <c r="CE137" s="182"/>
      <c r="CF137" s="183"/>
      <c r="CG137" s="171" t="s">
        <v>283</v>
      </c>
      <c r="CH137" s="180" t="s">
        <v>281</v>
      </c>
      <c r="CI137" s="182"/>
      <c r="CJ137" s="183"/>
      <c r="CK137" s="171" t="s">
        <v>283</v>
      </c>
      <c r="CL137" s="179">
        <f t="shared" si="59"/>
        <v>0.29154518950437319</v>
      </c>
      <c r="CM137" s="179">
        <f t="shared" si="60"/>
        <v>0</v>
      </c>
    </row>
    <row r="138" spans="1:91" ht="57" customHeight="1" x14ac:dyDescent="0.25">
      <c r="A138" s="12" t="s">
        <v>135</v>
      </c>
      <c r="B138" s="14" t="s">
        <v>13</v>
      </c>
      <c r="C138" s="12" t="s">
        <v>1644</v>
      </c>
      <c r="D138" s="12" t="s">
        <v>9</v>
      </c>
      <c r="E138" s="12" t="s">
        <v>9</v>
      </c>
      <c r="F138" s="12" t="s">
        <v>9</v>
      </c>
      <c r="G138" s="26" t="s">
        <v>9</v>
      </c>
      <c r="H138" s="26" t="s">
        <v>9</v>
      </c>
      <c r="I138" s="14" t="s">
        <v>9</v>
      </c>
      <c r="J138" s="26" t="s">
        <v>9</v>
      </c>
      <c r="K138" s="26" t="s">
        <v>9</v>
      </c>
      <c r="L138" s="26" t="s">
        <v>9</v>
      </c>
      <c r="M138" s="26" t="s">
        <v>9</v>
      </c>
      <c r="N138" s="148" t="s">
        <v>410</v>
      </c>
      <c r="O138" s="255">
        <v>0.29154518950437319</v>
      </c>
      <c r="P138" s="12" t="s">
        <v>9</v>
      </c>
      <c r="Q138" s="12" t="s">
        <v>152</v>
      </c>
      <c r="R138" s="146" t="s">
        <v>608</v>
      </c>
      <c r="S138" s="170" t="s">
        <v>142</v>
      </c>
      <c r="T138" s="177" t="s">
        <v>853</v>
      </c>
      <c r="U138" s="15" t="s">
        <v>592</v>
      </c>
      <c r="V138" s="25"/>
      <c r="W138" s="25"/>
      <c r="X138" s="25"/>
      <c r="Y138" s="25"/>
      <c r="Z138" s="25"/>
      <c r="AA138" s="25"/>
      <c r="AB138" s="25"/>
      <c r="AC138" s="25"/>
      <c r="AD138" s="25"/>
      <c r="AE138" s="25"/>
      <c r="AF138" s="25"/>
      <c r="AG138" s="25"/>
      <c r="AH138" s="25"/>
      <c r="AI138" s="25"/>
      <c r="AJ138" s="25"/>
      <c r="AK138" s="25"/>
      <c r="AL138" s="25"/>
      <c r="AM138" s="25"/>
      <c r="AN138" s="158">
        <v>45748</v>
      </c>
      <c r="AO138" s="158">
        <v>45777</v>
      </c>
      <c r="AP138" s="26" t="s">
        <v>281</v>
      </c>
      <c r="AQ138" s="178">
        <f>+O138/4</f>
        <v>7.2886297376093298E-2</v>
      </c>
      <c r="AR138" s="178"/>
      <c r="AS138" s="127" t="s">
        <v>283</v>
      </c>
      <c r="AT138" s="26" t="s">
        <v>281</v>
      </c>
      <c r="AU138" s="178">
        <f>+O138/4</f>
        <v>7.2886297376093298E-2</v>
      </c>
      <c r="AV138" s="18"/>
      <c r="AW138" s="127" t="s">
        <v>283</v>
      </c>
      <c r="AX138" s="26" t="s">
        <v>281</v>
      </c>
      <c r="AY138" s="178">
        <f>+O138/4</f>
        <v>7.2886297376093298E-2</v>
      </c>
      <c r="AZ138" s="18"/>
      <c r="BA138" s="127" t="s">
        <v>283</v>
      </c>
      <c r="BB138" s="26" t="s">
        <v>281</v>
      </c>
      <c r="BC138" s="178">
        <f>+O138/4</f>
        <v>7.2886297376093298E-2</v>
      </c>
      <c r="BD138" s="18"/>
      <c r="BE138" s="127" t="s">
        <v>283</v>
      </c>
      <c r="BF138" s="180" t="s">
        <v>281</v>
      </c>
      <c r="BG138" s="182"/>
      <c r="BH138" s="183"/>
      <c r="BI138" s="171" t="s">
        <v>283</v>
      </c>
      <c r="BJ138" s="180" t="s">
        <v>281</v>
      </c>
      <c r="BK138" s="182"/>
      <c r="BL138" s="183"/>
      <c r="BM138" s="171" t="s">
        <v>283</v>
      </c>
      <c r="BN138" s="180" t="s">
        <v>281</v>
      </c>
      <c r="BO138" s="182"/>
      <c r="BP138" s="183"/>
      <c r="BQ138" s="171" t="s">
        <v>283</v>
      </c>
      <c r="BR138" s="180" t="s">
        <v>281</v>
      </c>
      <c r="BS138" s="182"/>
      <c r="BT138" s="183"/>
      <c r="BU138" s="171" t="s">
        <v>283</v>
      </c>
      <c r="BV138" s="180" t="s">
        <v>281</v>
      </c>
      <c r="BW138" s="182"/>
      <c r="BX138" s="183"/>
      <c r="BY138" s="171" t="s">
        <v>283</v>
      </c>
      <c r="BZ138" s="180" t="s">
        <v>281</v>
      </c>
      <c r="CA138" s="182"/>
      <c r="CB138" s="183"/>
      <c r="CC138" s="171" t="s">
        <v>283</v>
      </c>
      <c r="CD138" s="180" t="s">
        <v>281</v>
      </c>
      <c r="CE138" s="182"/>
      <c r="CF138" s="183"/>
      <c r="CG138" s="171" t="s">
        <v>283</v>
      </c>
      <c r="CH138" s="180" t="s">
        <v>281</v>
      </c>
      <c r="CI138" s="182"/>
      <c r="CJ138" s="183"/>
      <c r="CK138" s="171" t="s">
        <v>283</v>
      </c>
      <c r="CL138" s="179">
        <f t="shared" si="59"/>
        <v>0.29154518950437319</v>
      </c>
      <c r="CM138" s="179">
        <f t="shared" si="60"/>
        <v>0</v>
      </c>
    </row>
    <row r="139" spans="1:91" ht="57" customHeight="1" x14ac:dyDescent="0.25">
      <c r="A139" s="12" t="s">
        <v>135</v>
      </c>
      <c r="B139" s="14" t="s">
        <v>13</v>
      </c>
      <c r="C139" s="12" t="s">
        <v>1644</v>
      </c>
      <c r="D139" s="12" t="s">
        <v>9</v>
      </c>
      <c r="E139" s="12" t="s">
        <v>9</v>
      </c>
      <c r="F139" s="12" t="s">
        <v>9</v>
      </c>
      <c r="G139" s="26" t="s">
        <v>9</v>
      </c>
      <c r="H139" s="26" t="s">
        <v>9</v>
      </c>
      <c r="I139" s="14" t="s">
        <v>9</v>
      </c>
      <c r="J139" s="26" t="s">
        <v>9</v>
      </c>
      <c r="K139" s="26" t="s">
        <v>9</v>
      </c>
      <c r="L139" s="26" t="s">
        <v>9</v>
      </c>
      <c r="M139" s="26" t="s">
        <v>9</v>
      </c>
      <c r="N139" s="148" t="s">
        <v>411</v>
      </c>
      <c r="O139" s="255">
        <v>0.29154518950437319</v>
      </c>
      <c r="P139" s="12" t="s">
        <v>9</v>
      </c>
      <c r="Q139" s="12" t="s">
        <v>152</v>
      </c>
      <c r="R139" s="146" t="s">
        <v>608</v>
      </c>
      <c r="S139" s="170" t="s">
        <v>142</v>
      </c>
      <c r="T139" s="177" t="s">
        <v>853</v>
      </c>
      <c r="U139" s="15" t="s">
        <v>592</v>
      </c>
      <c r="V139" s="25"/>
      <c r="W139" s="25"/>
      <c r="X139" s="25"/>
      <c r="Y139" s="25"/>
      <c r="Z139" s="25"/>
      <c r="AA139" s="25"/>
      <c r="AB139" s="25"/>
      <c r="AC139" s="25"/>
      <c r="AD139" s="25"/>
      <c r="AE139" s="25"/>
      <c r="AF139" s="25"/>
      <c r="AG139" s="25"/>
      <c r="AH139" s="25"/>
      <c r="AI139" s="25"/>
      <c r="AJ139" s="25"/>
      <c r="AK139" s="25"/>
      <c r="AL139" s="25"/>
      <c r="AM139" s="25"/>
      <c r="AN139" s="158">
        <v>45778</v>
      </c>
      <c r="AO139" s="158">
        <v>45807</v>
      </c>
      <c r="AP139" s="26" t="s">
        <v>281</v>
      </c>
      <c r="AQ139" s="178">
        <f>+O139/5</f>
        <v>5.830903790087464E-2</v>
      </c>
      <c r="AR139" s="178"/>
      <c r="AS139" s="127" t="s">
        <v>283</v>
      </c>
      <c r="AT139" s="26" t="s">
        <v>281</v>
      </c>
      <c r="AU139" s="178">
        <f>+O139/5</f>
        <v>5.830903790087464E-2</v>
      </c>
      <c r="AV139" s="18"/>
      <c r="AW139" s="127" t="s">
        <v>283</v>
      </c>
      <c r="AX139" s="26" t="s">
        <v>281</v>
      </c>
      <c r="AY139" s="178">
        <f>+O139/5</f>
        <v>5.830903790087464E-2</v>
      </c>
      <c r="AZ139" s="18"/>
      <c r="BA139" s="127" t="s">
        <v>283</v>
      </c>
      <c r="BB139" s="26" t="s">
        <v>281</v>
      </c>
      <c r="BC139" s="178">
        <f>+O139/5</f>
        <v>5.830903790087464E-2</v>
      </c>
      <c r="BD139" s="18"/>
      <c r="BE139" s="127" t="s">
        <v>283</v>
      </c>
      <c r="BF139" s="26" t="s">
        <v>281</v>
      </c>
      <c r="BG139" s="178">
        <f>+O139/5</f>
        <v>5.830903790087464E-2</v>
      </c>
      <c r="BH139" s="18"/>
      <c r="BI139" s="127" t="s">
        <v>283</v>
      </c>
      <c r="BJ139" s="180" t="s">
        <v>281</v>
      </c>
      <c r="BK139" s="182"/>
      <c r="BL139" s="183"/>
      <c r="BM139" s="171" t="s">
        <v>283</v>
      </c>
      <c r="BN139" s="180" t="s">
        <v>281</v>
      </c>
      <c r="BO139" s="182"/>
      <c r="BP139" s="183"/>
      <c r="BQ139" s="171" t="s">
        <v>283</v>
      </c>
      <c r="BR139" s="180" t="s">
        <v>281</v>
      </c>
      <c r="BS139" s="182"/>
      <c r="BT139" s="183"/>
      <c r="BU139" s="171" t="s">
        <v>283</v>
      </c>
      <c r="BV139" s="180" t="s">
        <v>281</v>
      </c>
      <c r="BW139" s="182"/>
      <c r="BX139" s="183"/>
      <c r="BY139" s="171" t="s">
        <v>283</v>
      </c>
      <c r="BZ139" s="180" t="s">
        <v>281</v>
      </c>
      <c r="CA139" s="182"/>
      <c r="CB139" s="183"/>
      <c r="CC139" s="171" t="s">
        <v>283</v>
      </c>
      <c r="CD139" s="180" t="s">
        <v>281</v>
      </c>
      <c r="CE139" s="182"/>
      <c r="CF139" s="183"/>
      <c r="CG139" s="171" t="s">
        <v>283</v>
      </c>
      <c r="CH139" s="180" t="s">
        <v>281</v>
      </c>
      <c r="CI139" s="182"/>
      <c r="CJ139" s="183"/>
      <c r="CK139" s="171" t="s">
        <v>283</v>
      </c>
      <c r="CL139" s="179">
        <f t="shared" si="59"/>
        <v>0.29154518950437319</v>
      </c>
      <c r="CM139" s="179">
        <f t="shared" si="60"/>
        <v>0</v>
      </c>
    </row>
    <row r="140" spans="1:91" ht="57" customHeight="1" x14ac:dyDescent="0.25">
      <c r="A140" s="12" t="s">
        <v>135</v>
      </c>
      <c r="B140" s="14" t="s">
        <v>13</v>
      </c>
      <c r="C140" s="12" t="s">
        <v>1644</v>
      </c>
      <c r="D140" s="12" t="s">
        <v>9</v>
      </c>
      <c r="E140" s="12" t="s">
        <v>9</v>
      </c>
      <c r="F140" s="12" t="s">
        <v>9</v>
      </c>
      <c r="G140" s="26" t="s">
        <v>9</v>
      </c>
      <c r="H140" s="26" t="s">
        <v>9</v>
      </c>
      <c r="I140" s="14" t="s">
        <v>9</v>
      </c>
      <c r="J140" s="26" t="s">
        <v>9</v>
      </c>
      <c r="K140" s="26" t="s">
        <v>9</v>
      </c>
      <c r="L140" s="26" t="s">
        <v>9</v>
      </c>
      <c r="M140" s="26" t="s">
        <v>9</v>
      </c>
      <c r="N140" s="148" t="s">
        <v>412</v>
      </c>
      <c r="O140" s="255">
        <v>0.29154518950437319</v>
      </c>
      <c r="P140" s="12" t="s">
        <v>9</v>
      </c>
      <c r="Q140" s="12" t="s">
        <v>152</v>
      </c>
      <c r="R140" s="146" t="s">
        <v>608</v>
      </c>
      <c r="S140" s="170" t="s">
        <v>142</v>
      </c>
      <c r="T140" s="177" t="s">
        <v>853</v>
      </c>
      <c r="U140" s="15" t="s">
        <v>592</v>
      </c>
      <c r="V140" s="25"/>
      <c r="W140" s="25"/>
      <c r="X140" s="25"/>
      <c r="Y140" s="25"/>
      <c r="Z140" s="25"/>
      <c r="AA140" s="25"/>
      <c r="AB140" s="25"/>
      <c r="AC140" s="25"/>
      <c r="AD140" s="25"/>
      <c r="AE140" s="25"/>
      <c r="AF140" s="25"/>
      <c r="AG140" s="25"/>
      <c r="AH140" s="25"/>
      <c r="AI140" s="25"/>
      <c r="AJ140" s="25"/>
      <c r="AK140" s="25"/>
      <c r="AL140" s="25"/>
      <c r="AM140" s="25"/>
      <c r="AN140" s="158">
        <v>45809</v>
      </c>
      <c r="AO140" s="158">
        <v>45838</v>
      </c>
      <c r="AP140" s="26" t="s">
        <v>281</v>
      </c>
      <c r="AQ140" s="178">
        <f>+O140/6</f>
        <v>4.8590864917395532E-2</v>
      </c>
      <c r="AR140" s="178"/>
      <c r="AS140" s="127" t="s">
        <v>283</v>
      </c>
      <c r="AT140" s="26" t="s">
        <v>281</v>
      </c>
      <c r="AU140" s="178">
        <f>+O140/6</f>
        <v>4.8590864917395532E-2</v>
      </c>
      <c r="AV140" s="18"/>
      <c r="AW140" s="127" t="s">
        <v>283</v>
      </c>
      <c r="AX140" s="26" t="s">
        <v>281</v>
      </c>
      <c r="AY140" s="178">
        <f>+O140/6</f>
        <v>4.8590864917395532E-2</v>
      </c>
      <c r="AZ140" s="18"/>
      <c r="BA140" s="127" t="s">
        <v>283</v>
      </c>
      <c r="BB140" s="26" t="s">
        <v>281</v>
      </c>
      <c r="BC140" s="178">
        <f>+O140/6</f>
        <v>4.8590864917395532E-2</v>
      </c>
      <c r="BD140" s="18"/>
      <c r="BE140" s="127" t="s">
        <v>283</v>
      </c>
      <c r="BF140" s="26" t="s">
        <v>281</v>
      </c>
      <c r="BG140" s="178">
        <f>+O140/6</f>
        <v>4.8590864917395532E-2</v>
      </c>
      <c r="BH140" s="18"/>
      <c r="BI140" s="127" t="s">
        <v>283</v>
      </c>
      <c r="BJ140" s="26" t="s">
        <v>281</v>
      </c>
      <c r="BK140" s="178">
        <f>+O140/6</f>
        <v>4.8590864917395532E-2</v>
      </c>
      <c r="BL140" s="18"/>
      <c r="BM140" s="127" t="s">
        <v>283</v>
      </c>
      <c r="BN140" s="180" t="s">
        <v>281</v>
      </c>
      <c r="BO140" s="182"/>
      <c r="BP140" s="183"/>
      <c r="BQ140" s="171" t="s">
        <v>283</v>
      </c>
      <c r="BR140" s="180" t="s">
        <v>281</v>
      </c>
      <c r="BS140" s="182"/>
      <c r="BT140" s="183"/>
      <c r="BU140" s="171" t="s">
        <v>283</v>
      </c>
      <c r="BV140" s="180" t="s">
        <v>281</v>
      </c>
      <c r="BW140" s="182"/>
      <c r="BX140" s="183"/>
      <c r="BY140" s="171" t="s">
        <v>283</v>
      </c>
      <c r="BZ140" s="180" t="s">
        <v>281</v>
      </c>
      <c r="CA140" s="182"/>
      <c r="CB140" s="183"/>
      <c r="CC140" s="171" t="s">
        <v>283</v>
      </c>
      <c r="CD140" s="180" t="s">
        <v>281</v>
      </c>
      <c r="CE140" s="182"/>
      <c r="CF140" s="183"/>
      <c r="CG140" s="171" t="s">
        <v>283</v>
      </c>
      <c r="CH140" s="180" t="s">
        <v>281</v>
      </c>
      <c r="CI140" s="182"/>
      <c r="CJ140" s="183"/>
      <c r="CK140" s="171" t="s">
        <v>283</v>
      </c>
      <c r="CL140" s="179">
        <f t="shared" si="59"/>
        <v>0.29154518950437319</v>
      </c>
      <c r="CM140" s="179">
        <f t="shared" si="60"/>
        <v>0</v>
      </c>
    </row>
    <row r="141" spans="1:91" ht="57" customHeight="1" x14ac:dyDescent="0.25">
      <c r="A141" s="12" t="s">
        <v>135</v>
      </c>
      <c r="B141" s="14" t="s">
        <v>13</v>
      </c>
      <c r="C141" s="12" t="s">
        <v>1644</v>
      </c>
      <c r="D141" s="12" t="s">
        <v>9</v>
      </c>
      <c r="E141" s="12" t="s">
        <v>9</v>
      </c>
      <c r="F141" s="12" t="s">
        <v>9</v>
      </c>
      <c r="G141" s="26" t="s">
        <v>9</v>
      </c>
      <c r="H141" s="26" t="s">
        <v>9</v>
      </c>
      <c r="I141" s="14" t="s">
        <v>9</v>
      </c>
      <c r="J141" s="26" t="s">
        <v>9</v>
      </c>
      <c r="K141" s="26" t="s">
        <v>9</v>
      </c>
      <c r="L141" s="26" t="s">
        <v>9</v>
      </c>
      <c r="M141" s="26" t="s">
        <v>9</v>
      </c>
      <c r="N141" s="148" t="s">
        <v>413</v>
      </c>
      <c r="O141" s="255">
        <v>0.29154518950437319</v>
      </c>
      <c r="P141" s="12" t="s">
        <v>9</v>
      </c>
      <c r="Q141" s="12" t="s">
        <v>152</v>
      </c>
      <c r="R141" s="146" t="s">
        <v>608</v>
      </c>
      <c r="S141" s="170" t="s">
        <v>142</v>
      </c>
      <c r="T141" s="177" t="s">
        <v>853</v>
      </c>
      <c r="U141" s="15" t="s">
        <v>592</v>
      </c>
      <c r="V141" s="25"/>
      <c r="W141" s="25"/>
      <c r="X141" s="25"/>
      <c r="Y141" s="25"/>
      <c r="Z141" s="25"/>
      <c r="AA141" s="25"/>
      <c r="AB141" s="25"/>
      <c r="AC141" s="25"/>
      <c r="AD141" s="25"/>
      <c r="AE141" s="25"/>
      <c r="AF141" s="25"/>
      <c r="AG141" s="25"/>
      <c r="AH141" s="25"/>
      <c r="AI141" s="25"/>
      <c r="AJ141" s="25"/>
      <c r="AK141" s="25"/>
      <c r="AL141" s="25"/>
      <c r="AM141" s="25"/>
      <c r="AN141" s="158">
        <v>45839</v>
      </c>
      <c r="AO141" s="158">
        <v>45868</v>
      </c>
      <c r="AP141" s="26" t="s">
        <v>281</v>
      </c>
      <c r="AQ141" s="178">
        <f>+O141/7</f>
        <v>4.1649312786339029E-2</v>
      </c>
      <c r="AR141" s="178"/>
      <c r="AS141" s="127" t="s">
        <v>283</v>
      </c>
      <c r="AT141" s="26" t="s">
        <v>281</v>
      </c>
      <c r="AU141" s="178">
        <f>+O141/7</f>
        <v>4.1649312786339029E-2</v>
      </c>
      <c r="AV141" s="18"/>
      <c r="AW141" s="127" t="s">
        <v>283</v>
      </c>
      <c r="AX141" s="26" t="s">
        <v>281</v>
      </c>
      <c r="AY141" s="178">
        <f>+O141/7</f>
        <v>4.1649312786339029E-2</v>
      </c>
      <c r="AZ141" s="18"/>
      <c r="BA141" s="127" t="s">
        <v>283</v>
      </c>
      <c r="BB141" s="26" t="s">
        <v>281</v>
      </c>
      <c r="BC141" s="178">
        <f>+O141/7</f>
        <v>4.1649312786339029E-2</v>
      </c>
      <c r="BD141" s="18"/>
      <c r="BE141" s="127" t="s">
        <v>283</v>
      </c>
      <c r="BF141" s="26" t="s">
        <v>281</v>
      </c>
      <c r="BG141" s="178">
        <f>+O141/7</f>
        <v>4.1649312786339029E-2</v>
      </c>
      <c r="BH141" s="18"/>
      <c r="BI141" s="127" t="s">
        <v>283</v>
      </c>
      <c r="BJ141" s="26" t="s">
        <v>281</v>
      </c>
      <c r="BK141" s="178">
        <f>+O141/7</f>
        <v>4.1649312786339029E-2</v>
      </c>
      <c r="BL141" s="18"/>
      <c r="BM141" s="127" t="s">
        <v>283</v>
      </c>
      <c r="BN141" s="26" t="s">
        <v>281</v>
      </c>
      <c r="BO141" s="178">
        <f>+O141/7</f>
        <v>4.1649312786339029E-2</v>
      </c>
      <c r="BP141" s="18"/>
      <c r="BQ141" s="171" t="s">
        <v>283</v>
      </c>
      <c r="BR141" s="180" t="s">
        <v>281</v>
      </c>
      <c r="BS141" s="182"/>
      <c r="BT141" s="183"/>
      <c r="BU141" s="171" t="s">
        <v>283</v>
      </c>
      <c r="BV141" s="180" t="s">
        <v>281</v>
      </c>
      <c r="BW141" s="182"/>
      <c r="BX141" s="183"/>
      <c r="BY141" s="171" t="s">
        <v>283</v>
      </c>
      <c r="BZ141" s="180" t="s">
        <v>281</v>
      </c>
      <c r="CA141" s="182"/>
      <c r="CB141" s="183"/>
      <c r="CC141" s="171" t="s">
        <v>283</v>
      </c>
      <c r="CD141" s="180" t="s">
        <v>281</v>
      </c>
      <c r="CE141" s="182"/>
      <c r="CF141" s="183"/>
      <c r="CG141" s="171" t="s">
        <v>283</v>
      </c>
      <c r="CH141" s="180" t="s">
        <v>281</v>
      </c>
      <c r="CI141" s="182"/>
      <c r="CJ141" s="183"/>
      <c r="CK141" s="171" t="s">
        <v>283</v>
      </c>
      <c r="CL141" s="179">
        <f t="shared" si="59"/>
        <v>0.29154518950437325</v>
      </c>
      <c r="CM141" s="179">
        <f t="shared" si="60"/>
        <v>0</v>
      </c>
    </row>
    <row r="142" spans="1:91" ht="57" customHeight="1" x14ac:dyDescent="0.25">
      <c r="A142" s="12" t="s">
        <v>135</v>
      </c>
      <c r="B142" s="14" t="s">
        <v>13</v>
      </c>
      <c r="C142" s="12" t="s">
        <v>1644</v>
      </c>
      <c r="D142" s="12" t="s">
        <v>9</v>
      </c>
      <c r="E142" s="12" t="s">
        <v>9</v>
      </c>
      <c r="F142" s="12" t="s">
        <v>9</v>
      </c>
      <c r="G142" s="26" t="s">
        <v>9</v>
      </c>
      <c r="H142" s="26" t="s">
        <v>9</v>
      </c>
      <c r="I142" s="14" t="s">
        <v>9</v>
      </c>
      <c r="J142" s="26" t="s">
        <v>9</v>
      </c>
      <c r="K142" s="26" t="s">
        <v>9</v>
      </c>
      <c r="L142" s="26" t="s">
        <v>9</v>
      </c>
      <c r="M142" s="26" t="s">
        <v>9</v>
      </c>
      <c r="N142" s="148" t="s">
        <v>414</v>
      </c>
      <c r="O142" s="255">
        <v>0.29154518950437319</v>
      </c>
      <c r="P142" s="12" t="s">
        <v>9</v>
      </c>
      <c r="Q142" s="12" t="s">
        <v>152</v>
      </c>
      <c r="R142" s="146" t="s">
        <v>608</v>
      </c>
      <c r="S142" s="170" t="s">
        <v>142</v>
      </c>
      <c r="T142" s="177" t="s">
        <v>853</v>
      </c>
      <c r="U142" s="15" t="s">
        <v>592</v>
      </c>
      <c r="V142" s="25"/>
      <c r="W142" s="25"/>
      <c r="X142" s="25"/>
      <c r="Y142" s="25"/>
      <c r="Z142" s="25"/>
      <c r="AA142" s="25"/>
      <c r="AB142" s="25"/>
      <c r="AC142" s="25"/>
      <c r="AD142" s="25"/>
      <c r="AE142" s="25"/>
      <c r="AF142" s="25"/>
      <c r="AG142" s="25"/>
      <c r="AH142" s="25"/>
      <c r="AI142" s="25"/>
      <c r="AJ142" s="25"/>
      <c r="AK142" s="25"/>
      <c r="AL142" s="25"/>
      <c r="AM142" s="25"/>
      <c r="AN142" s="158">
        <v>45870</v>
      </c>
      <c r="AO142" s="158">
        <v>45899</v>
      </c>
      <c r="AP142" s="26" t="s">
        <v>281</v>
      </c>
      <c r="AQ142" s="178">
        <f>+O142/8</f>
        <v>3.6443148688046649E-2</v>
      </c>
      <c r="AR142" s="178"/>
      <c r="AS142" s="127" t="s">
        <v>283</v>
      </c>
      <c r="AT142" s="26" t="s">
        <v>281</v>
      </c>
      <c r="AU142" s="178">
        <f>+O142/8</f>
        <v>3.6443148688046649E-2</v>
      </c>
      <c r="AV142" s="18"/>
      <c r="AW142" s="127" t="s">
        <v>283</v>
      </c>
      <c r="AX142" s="26" t="s">
        <v>281</v>
      </c>
      <c r="AY142" s="178">
        <f>+O142/8</f>
        <v>3.6443148688046649E-2</v>
      </c>
      <c r="AZ142" s="18"/>
      <c r="BA142" s="127" t="s">
        <v>283</v>
      </c>
      <c r="BB142" s="26" t="s">
        <v>281</v>
      </c>
      <c r="BC142" s="178">
        <f>+O142/8</f>
        <v>3.6443148688046649E-2</v>
      </c>
      <c r="BD142" s="18"/>
      <c r="BE142" s="127" t="s">
        <v>283</v>
      </c>
      <c r="BF142" s="26" t="s">
        <v>281</v>
      </c>
      <c r="BG142" s="178">
        <f>+O142/8</f>
        <v>3.6443148688046649E-2</v>
      </c>
      <c r="BH142" s="18"/>
      <c r="BI142" s="127" t="s">
        <v>283</v>
      </c>
      <c r="BJ142" s="26" t="s">
        <v>281</v>
      </c>
      <c r="BK142" s="178">
        <f>+O142/8</f>
        <v>3.6443148688046649E-2</v>
      </c>
      <c r="BL142" s="18"/>
      <c r="BM142" s="127" t="s">
        <v>283</v>
      </c>
      <c r="BN142" s="26" t="s">
        <v>281</v>
      </c>
      <c r="BO142" s="178">
        <f>+O142/8</f>
        <v>3.6443148688046649E-2</v>
      </c>
      <c r="BP142" s="18"/>
      <c r="BQ142" s="127" t="s">
        <v>283</v>
      </c>
      <c r="BR142" s="26" t="s">
        <v>281</v>
      </c>
      <c r="BS142" s="178">
        <f>+O142/8</f>
        <v>3.6443148688046649E-2</v>
      </c>
      <c r="BT142" s="18"/>
      <c r="BU142" s="127" t="s">
        <v>283</v>
      </c>
      <c r="BV142" s="180" t="s">
        <v>281</v>
      </c>
      <c r="BW142" s="182"/>
      <c r="BX142" s="183"/>
      <c r="BY142" s="171" t="s">
        <v>283</v>
      </c>
      <c r="BZ142" s="180" t="s">
        <v>281</v>
      </c>
      <c r="CA142" s="182"/>
      <c r="CB142" s="183"/>
      <c r="CC142" s="171" t="s">
        <v>283</v>
      </c>
      <c r="CD142" s="180" t="s">
        <v>281</v>
      </c>
      <c r="CE142" s="182"/>
      <c r="CF142" s="183"/>
      <c r="CG142" s="171" t="s">
        <v>283</v>
      </c>
      <c r="CH142" s="180" t="s">
        <v>281</v>
      </c>
      <c r="CI142" s="182"/>
      <c r="CJ142" s="183"/>
      <c r="CK142" s="171" t="s">
        <v>283</v>
      </c>
      <c r="CL142" s="179">
        <f t="shared" si="59"/>
        <v>0.29154518950437319</v>
      </c>
      <c r="CM142" s="179">
        <f t="shared" si="60"/>
        <v>0</v>
      </c>
    </row>
    <row r="143" spans="1:91" ht="57" customHeight="1" x14ac:dyDescent="0.25">
      <c r="A143" s="12" t="s">
        <v>135</v>
      </c>
      <c r="B143" s="14" t="s">
        <v>13</v>
      </c>
      <c r="C143" s="12" t="s">
        <v>1644</v>
      </c>
      <c r="D143" s="12" t="s">
        <v>9</v>
      </c>
      <c r="E143" s="12" t="s">
        <v>9</v>
      </c>
      <c r="F143" s="12" t="s">
        <v>9</v>
      </c>
      <c r="G143" s="26" t="s">
        <v>9</v>
      </c>
      <c r="H143" s="26" t="s">
        <v>9</v>
      </c>
      <c r="I143" s="14" t="s">
        <v>9</v>
      </c>
      <c r="J143" s="26" t="s">
        <v>9</v>
      </c>
      <c r="K143" s="26" t="s">
        <v>9</v>
      </c>
      <c r="L143" s="26" t="s">
        <v>9</v>
      </c>
      <c r="M143" s="26" t="s">
        <v>9</v>
      </c>
      <c r="N143" s="148" t="s">
        <v>415</v>
      </c>
      <c r="O143" s="255">
        <v>0.29154518950437319</v>
      </c>
      <c r="P143" s="12" t="s">
        <v>9</v>
      </c>
      <c r="Q143" s="12" t="s">
        <v>152</v>
      </c>
      <c r="R143" s="146" t="s">
        <v>608</v>
      </c>
      <c r="S143" s="170" t="s">
        <v>142</v>
      </c>
      <c r="T143" s="177" t="s">
        <v>853</v>
      </c>
      <c r="U143" s="15" t="s">
        <v>592</v>
      </c>
      <c r="V143" s="25"/>
      <c r="W143" s="25"/>
      <c r="X143" s="25"/>
      <c r="Y143" s="25"/>
      <c r="Z143" s="25"/>
      <c r="AA143" s="25"/>
      <c r="AB143" s="25"/>
      <c r="AC143" s="25"/>
      <c r="AD143" s="25"/>
      <c r="AE143" s="25"/>
      <c r="AF143" s="25"/>
      <c r="AG143" s="25"/>
      <c r="AH143" s="25"/>
      <c r="AI143" s="25"/>
      <c r="AJ143" s="25"/>
      <c r="AK143" s="25"/>
      <c r="AL143" s="25"/>
      <c r="AM143" s="25"/>
      <c r="AN143" s="158">
        <v>45778</v>
      </c>
      <c r="AO143" s="158">
        <v>45807</v>
      </c>
      <c r="AP143" s="26" t="s">
        <v>281</v>
      </c>
      <c r="AQ143" s="178">
        <f>+O143/5</f>
        <v>5.830903790087464E-2</v>
      </c>
      <c r="AR143" s="178"/>
      <c r="AS143" s="127" t="s">
        <v>283</v>
      </c>
      <c r="AT143" s="26" t="s">
        <v>281</v>
      </c>
      <c r="AU143" s="178">
        <f>+O143/5</f>
        <v>5.830903790087464E-2</v>
      </c>
      <c r="AV143" s="18"/>
      <c r="AW143" s="127" t="s">
        <v>283</v>
      </c>
      <c r="AX143" s="26" t="s">
        <v>281</v>
      </c>
      <c r="AY143" s="178">
        <f>+O143/5</f>
        <v>5.830903790087464E-2</v>
      </c>
      <c r="AZ143" s="18"/>
      <c r="BA143" s="127" t="s">
        <v>283</v>
      </c>
      <c r="BB143" s="26" t="s">
        <v>281</v>
      </c>
      <c r="BC143" s="178">
        <f>+O143/5</f>
        <v>5.830903790087464E-2</v>
      </c>
      <c r="BD143" s="18"/>
      <c r="BE143" s="127" t="s">
        <v>283</v>
      </c>
      <c r="BF143" s="26" t="s">
        <v>281</v>
      </c>
      <c r="BG143" s="178">
        <f>+O143/5</f>
        <v>5.830903790087464E-2</v>
      </c>
      <c r="BH143" s="18"/>
      <c r="BI143" s="127" t="s">
        <v>283</v>
      </c>
      <c r="BJ143" s="180" t="s">
        <v>281</v>
      </c>
      <c r="BK143" s="182"/>
      <c r="BL143" s="183"/>
      <c r="BM143" s="171" t="s">
        <v>283</v>
      </c>
      <c r="BN143" s="180" t="s">
        <v>281</v>
      </c>
      <c r="BO143" s="182"/>
      <c r="BP143" s="183"/>
      <c r="BQ143" s="171" t="s">
        <v>283</v>
      </c>
      <c r="BR143" s="180" t="s">
        <v>281</v>
      </c>
      <c r="BS143" s="182"/>
      <c r="BT143" s="183"/>
      <c r="BU143" s="171" t="s">
        <v>283</v>
      </c>
      <c r="BV143" s="180" t="s">
        <v>281</v>
      </c>
      <c r="BW143" s="182"/>
      <c r="BX143" s="183"/>
      <c r="BY143" s="171" t="s">
        <v>283</v>
      </c>
      <c r="BZ143" s="180" t="s">
        <v>281</v>
      </c>
      <c r="CA143" s="182"/>
      <c r="CB143" s="183"/>
      <c r="CC143" s="171" t="s">
        <v>283</v>
      </c>
      <c r="CD143" s="180" t="s">
        <v>281</v>
      </c>
      <c r="CE143" s="182"/>
      <c r="CF143" s="183"/>
      <c r="CG143" s="171" t="s">
        <v>283</v>
      </c>
      <c r="CH143" s="180" t="s">
        <v>281</v>
      </c>
      <c r="CI143" s="182"/>
      <c r="CJ143" s="183"/>
      <c r="CK143" s="171" t="s">
        <v>283</v>
      </c>
      <c r="CL143" s="179">
        <f t="shared" ref="CL143:CL206" si="128">+AQ143+AU143+AY143+BC143+BG143+BK143+BO143+BS143+BW143+CA143+CE143+CI143</f>
        <v>0.29154518950437319</v>
      </c>
      <c r="CM143" s="179">
        <f t="shared" ref="CM143:CM206" si="129">+AR143+AV143+AZ143+BD143+BH143+BL143+BP143+BT143+BX143+CB143+CF143+CJ143</f>
        <v>0</v>
      </c>
    </row>
    <row r="144" spans="1:91" ht="57" customHeight="1" x14ac:dyDescent="0.25">
      <c r="A144" s="12" t="s">
        <v>135</v>
      </c>
      <c r="B144" s="14" t="s">
        <v>13</v>
      </c>
      <c r="C144" s="12" t="s">
        <v>1644</v>
      </c>
      <c r="D144" s="12" t="s">
        <v>9</v>
      </c>
      <c r="E144" s="12" t="s">
        <v>9</v>
      </c>
      <c r="F144" s="12" t="s">
        <v>9</v>
      </c>
      <c r="G144" s="26" t="s">
        <v>9</v>
      </c>
      <c r="H144" s="26" t="s">
        <v>9</v>
      </c>
      <c r="I144" s="14" t="s">
        <v>9</v>
      </c>
      <c r="J144" s="26" t="s">
        <v>9</v>
      </c>
      <c r="K144" s="26" t="s">
        <v>9</v>
      </c>
      <c r="L144" s="26" t="s">
        <v>9</v>
      </c>
      <c r="M144" s="26" t="s">
        <v>9</v>
      </c>
      <c r="N144" s="148" t="s">
        <v>416</v>
      </c>
      <c r="O144" s="255">
        <v>0.29154518950437319</v>
      </c>
      <c r="P144" s="12" t="s">
        <v>9</v>
      </c>
      <c r="Q144" s="12" t="s">
        <v>152</v>
      </c>
      <c r="R144" s="146" t="s">
        <v>610</v>
      </c>
      <c r="S144" s="170" t="s">
        <v>142</v>
      </c>
      <c r="T144" s="177" t="s">
        <v>853</v>
      </c>
      <c r="U144" s="15" t="s">
        <v>592</v>
      </c>
      <c r="V144" s="25"/>
      <c r="W144" s="25"/>
      <c r="X144" s="25"/>
      <c r="Y144" s="25"/>
      <c r="Z144" s="25"/>
      <c r="AA144" s="25"/>
      <c r="AB144" s="25"/>
      <c r="AC144" s="25"/>
      <c r="AD144" s="25"/>
      <c r="AE144" s="25"/>
      <c r="AF144" s="25"/>
      <c r="AG144" s="25"/>
      <c r="AH144" s="25"/>
      <c r="AI144" s="25"/>
      <c r="AJ144" s="25"/>
      <c r="AK144" s="25"/>
      <c r="AL144" s="25"/>
      <c r="AM144" s="25"/>
      <c r="AN144" s="158">
        <v>45689</v>
      </c>
      <c r="AO144" s="165">
        <v>45716</v>
      </c>
      <c r="AP144" s="26" t="s">
        <v>281</v>
      </c>
      <c r="AQ144" s="178">
        <f>+O144/2</f>
        <v>0.1457725947521866</v>
      </c>
      <c r="AR144" s="178"/>
      <c r="AS144" s="127" t="s">
        <v>283</v>
      </c>
      <c r="AT144" s="26" t="s">
        <v>281</v>
      </c>
      <c r="AU144" s="178">
        <f>+O144/2</f>
        <v>0.1457725947521866</v>
      </c>
      <c r="AV144" s="18"/>
      <c r="AW144" s="127" t="s">
        <v>283</v>
      </c>
      <c r="AX144" s="180" t="s">
        <v>281</v>
      </c>
      <c r="AY144" s="182"/>
      <c r="AZ144" s="183"/>
      <c r="BA144" s="171" t="s">
        <v>283</v>
      </c>
      <c r="BB144" s="180" t="s">
        <v>281</v>
      </c>
      <c r="BC144" s="182"/>
      <c r="BD144" s="183"/>
      <c r="BE144" s="171" t="s">
        <v>283</v>
      </c>
      <c r="BF144" s="180" t="s">
        <v>281</v>
      </c>
      <c r="BG144" s="182"/>
      <c r="BH144" s="183"/>
      <c r="BI144" s="171" t="s">
        <v>283</v>
      </c>
      <c r="BJ144" s="180" t="s">
        <v>281</v>
      </c>
      <c r="BK144" s="182"/>
      <c r="BL144" s="183"/>
      <c r="BM144" s="171" t="s">
        <v>283</v>
      </c>
      <c r="BN144" s="180" t="s">
        <v>281</v>
      </c>
      <c r="BO144" s="182"/>
      <c r="BP144" s="183"/>
      <c r="BQ144" s="171" t="s">
        <v>283</v>
      </c>
      <c r="BR144" s="180" t="s">
        <v>281</v>
      </c>
      <c r="BS144" s="182"/>
      <c r="BT144" s="183"/>
      <c r="BU144" s="171" t="s">
        <v>283</v>
      </c>
      <c r="BV144" s="180" t="s">
        <v>281</v>
      </c>
      <c r="BW144" s="182"/>
      <c r="BX144" s="183"/>
      <c r="BY144" s="171" t="s">
        <v>283</v>
      </c>
      <c r="BZ144" s="180" t="s">
        <v>281</v>
      </c>
      <c r="CA144" s="182"/>
      <c r="CB144" s="183"/>
      <c r="CC144" s="171" t="s">
        <v>283</v>
      </c>
      <c r="CD144" s="180" t="s">
        <v>281</v>
      </c>
      <c r="CE144" s="182"/>
      <c r="CF144" s="183"/>
      <c r="CG144" s="171" t="s">
        <v>283</v>
      </c>
      <c r="CH144" s="180" t="s">
        <v>281</v>
      </c>
      <c r="CI144" s="182"/>
      <c r="CJ144" s="183"/>
      <c r="CK144" s="171" t="s">
        <v>283</v>
      </c>
      <c r="CL144" s="179">
        <f t="shared" si="128"/>
        <v>0.29154518950437319</v>
      </c>
      <c r="CM144" s="179">
        <f t="shared" si="129"/>
        <v>0</v>
      </c>
    </row>
    <row r="145" spans="1:91" ht="57" customHeight="1" x14ac:dyDescent="0.25">
      <c r="A145" s="12" t="s">
        <v>135</v>
      </c>
      <c r="B145" s="14" t="s">
        <v>13</v>
      </c>
      <c r="C145" s="12" t="s">
        <v>1644</v>
      </c>
      <c r="D145" s="12" t="s">
        <v>9</v>
      </c>
      <c r="E145" s="12" t="s">
        <v>9</v>
      </c>
      <c r="F145" s="12" t="s">
        <v>9</v>
      </c>
      <c r="G145" s="26" t="s">
        <v>9</v>
      </c>
      <c r="H145" s="26" t="s">
        <v>9</v>
      </c>
      <c r="I145" s="14" t="s">
        <v>9</v>
      </c>
      <c r="J145" s="26" t="s">
        <v>9</v>
      </c>
      <c r="K145" s="26" t="s">
        <v>9</v>
      </c>
      <c r="L145" s="26" t="s">
        <v>9</v>
      </c>
      <c r="M145" s="26" t="s">
        <v>9</v>
      </c>
      <c r="N145" s="148" t="s">
        <v>417</v>
      </c>
      <c r="O145" s="255">
        <v>0.29154518950437319</v>
      </c>
      <c r="P145" s="12" t="s">
        <v>9</v>
      </c>
      <c r="Q145" s="12" t="s">
        <v>152</v>
      </c>
      <c r="R145" s="146" t="s">
        <v>611</v>
      </c>
      <c r="S145" s="170" t="s">
        <v>142</v>
      </c>
      <c r="T145" s="177" t="s">
        <v>853</v>
      </c>
      <c r="U145" s="15" t="s">
        <v>592</v>
      </c>
      <c r="V145" s="25"/>
      <c r="W145" s="25"/>
      <c r="X145" s="25"/>
      <c r="Y145" s="25"/>
      <c r="Z145" s="25"/>
      <c r="AA145" s="25"/>
      <c r="AB145" s="25"/>
      <c r="AC145" s="25"/>
      <c r="AD145" s="25"/>
      <c r="AE145" s="25"/>
      <c r="AF145" s="25"/>
      <c r="AG145" s="25"/>
      <c r="AH145" s="25"/>
      <c r="AI145" s="25"/>
      <c r="AJ145" s="25"/>
      <c r="AK145" s="25"/>
      <c r="AL145" s="25"/>
      <c r="AM145" s="25"/>
      <c r="AN145" s="158">
        <v>45690</v>
      </c>
      <c r="AO145" s="158">
        <v>46021</v>
      </c>
      <c r="AP145" s="26" t="s">
        <v>281</v>
      </c>
      <c r="AQ145" s="178">
        <f t="shared" ref="AQ145:AQ146" si="130">+O145/12</f>
        <v>2.4295432458697766E-2</v>
      </c>
      <c r="AR145" s="178"/>
      <c r="AS145" s="127" t="s">
        <v>283</v>
      </c>
      <c r="AT145" s="26" t="s">
        <v>281</v>
      </c>
      <c r="AU145" s="178">
        <f t="shared" ref="AU145:AU146" si="131">+O145/12</f>
        <v>2.4295432458697766E-2</v>
      </c>
      <c r="AV145" s="18"/>
      <c r="AW145" s="127" t="s">
        <v>283</v>
      </c>
      <c r="AX145" s="26" t="s">
        <v>281</v>
      </c>
      <c r="AY145" s="178">
        <f t="shared" ref="AY145:AY146" si="132">+O145/12</f>
        <v>2.4295432458697766E-2</v>
      </c>
      <c r="AZ145" s="18"/>
      <c r="BA145" s="127" t="s">
        <v>283</v>
      </c>
      <c r="BB145" s="26" t="s">
        <v>281</v>
      </c>
      <c r="BC145" s="178">
        <f t="shared" ref="BC145:BC146" si="133">+O145/12</f>
        <v>2.4295432458697766E-2</v>
      </c>
      <c r="BD145" s="18"/>
      <c r="BE145" s="127" t="s">
        <v>283</v>
      </c>
      <c r="BF145" s="26" t="s">
        <v>281</v>
      </c>
      <c r="BG145" s="178">
        <f t="shared" ref="BG145:BG146" si="134">+O145/12</f>
        <v>2.4295432458697766E-2</v>
      </c>
      <c r="BH145" s="18"/>
      <c r="BI145" s="127" t="s">
        <v>283</v>
      </c>
      <c r="BJ145" s="26" t="s">
        <v>281</v>
      </c>
      <c r="BK145" s="178">
        <f t="shared" ref="BK145:BK146" si="135">+O145/12</f>
        <v>2.4295432458697766E-2</v>
      </c>
      <c r="BL145" s="18"/>
      <c r="BM145" s="127" t="s">
        <v>283</v>
      </c>
      <c r="BN145" s="26" t="s">
        <v>281</v>
      </c>
      <c r="BO145" s="178">
        <f t="shared" ref="BO145:BO146" si="136">+O145/12</f>
        <v>2.4295432458697766E-2</v>
      </c>
      <c r="BP145" s="18"/>
      <c r="BQ145" s="127" t="s">
        <v>283</v>
      </c>
      <c r="BR145" s="26" t="s">
        <v>281</v>
      </c>
      <c r="BS145" s="178">
        <f t="shared" ref="BS145:BS146" si="137">+O145/12</f>
        <v>2.4295432458697766E-2</v>
      </c>
      <c r="BT145" s="18"/>
      <c r="BU145" s="127" t="s">
        <v>283</v>
      </c>
      <c r="BV145" s="26" t="s">
        <v>281</v>
      </c>
      <c r="BW145" s="178">
        <f t="shared" ref="BW145:BW146" si="138">+O145/12</f>
        <v>2.4295432458697766E-2</v>
      </c>
      <c r="BX145" s="18"/>
      <c r="BY145" s="127" t="s">
        <v>283</v>
      </c>
      <c r="BZ145" s="26" t="s">
        <v>281</v>
      </c>
      <c r="CA145" s="178">
        <f t="shared" ref="CA145:CA146" si="139">+O145/12</f>
        <v>2.4295432458697766E-2</v>
      </c>
      <c r="CB145" s="18"/>
      <c r="CC145" s="127" t="s">
        <v>283</v>
      </c>
      <c r="CD145" s="26" t="s">
        <v>281</v>
      </c>
      <c r="CE145" s="178">
        <f t="shared" ref="CE145:CE146" si="140">+O145/12</f>
        <v>2.4295432458697766E-2</v>
      </c>
      <c r="CF145" s="18"/>
      <c r="CG145" s="127" t="s">
        <v>283</v>
      </c>
      <c r="CH145" s="26" t="s">
        <v>281</v>
      </c>
      <c r="CI145" s="178">
        <f t="shared" ref="CI145:CI146" si="141">+O145/12</f>
        <v>2.4295432458697766E-2</v>
      </c>
      <c r="CJ145" s="18"/>
      <c r="CK145" s="127" t="s">
        <v>283</v>
      </c>
      <c r="CL145" s="179">
        <f t="shared" si="128"/>
        <v>0.29154518950437314</v>
      </c>
      <c r="CM145" s="179">
        <f t="shared" si="129"/>
        <v>0</v>
      </c>
    </row>
    <row r="146" spans="1:91" ht="57" customHeight="1" x14ac:dyDescent="0.25">
      <c r="A146" s="12" t="s">
        <v>135</v>
      </c>
      <c r="B146" s="14" t="s">
        <v>13</v>
      </c>
      <c r="C146" s="12" t="s">
        <v>1644</v>
      </c>
      <c r="D146" s="12" t="s">
        <v>9</v>
      </c>
      <c r="E146" s="12" t="s">
        <v>9</v>
      </c>
      <c r="F146" s="12" t="s">
        <v>9</v>
      </c>
      <c r="G146" s="26" t="s">
        <v>9</v>
      </c>
      <c r="H146" s="26" t="s">
        <v>9</v>
      </c>
      <c r="I146" s="14" t="s">
        <v>9</v>
      </c>
      <c r="J146" s="26" t="s">
        <v>9</v>
      </c>
      <c r="K146" s="26" t="s">
        <v>9</v>
      </c>
      <c r="L146" s="26" t="s">
        <v>9</v>
      </c>
      <c r="M146" s="26" t="s">
        <v>9</v>
      </c>
      <c r="N146" s="148" t="s">
        <v>418</v>
      </c>
      <c r="O146" s="255">
        <v>0.29154518950437319</v>
      </c>
      <c r="P146" s="12" t="s">
        <v>9</v>
      </c>
      <c r="Q146" s="12" t="s">
        <v>152</v>
      </c>
      <c r="R146" s="146" t="s">
        <v>611</v>
      </c>
      <c r="S146" s="170" t="s">
        <v>142</v>
      </c>
      <c r="T146" s="177" t="s">
        <v>853</v>
      </c>
      <c r="U146" s="15" t="s">
        <v>592</v>
      </c>
      <c r="V146" s="25"/>
      <c r="W146" s="25"/>
      <c r="X146" s="25"/>
      <c r="Y146" s="25"/>
      <c r="Z146" s="25"/>
      <c r="AA146" s="25"/>
      <c r="AB146" s="25"/>
      <c r="AC146" s="25"/>
      <c r="AD146" s="25"/>
      <c r="AE146" s="25"/>
      <c r="AF146" s="25"/>
      <c r="AG146" s="25"/>
      <c r="AH146" s="25"/>
      <c r="AI146" s="25"/>
      <c r="AJ146" s="25"/>
      <c r="AK146" s="25"/>
      <c r="AL146" s="25"/>
      <c r="AM146" s="25"/>
      <c r="AN146" s="158">
        <v>45690</v>
      </c>
      <c r="AO146" s="158">
        <v>46021</v>
      </c>
      <c r="AP146" s="26" t="s">
        <v>281</v>
      </c>
      <c r="AQ146" s="178">
        <f t="shared" si="130"/>
        <v>2.4295432458697766E-2</v>
      </c>
      <c r="AR146" s="178"/>
      <c r="AS146" s="127" t="s">
        <v>283</v>
      </c>
      <c r="AT146" s="26" t="s">
        <v>281</v>
      </c>
      <c r="AU146" s="178">
        <f t="shared" si="131"/>
        <v>2.4295432458697766E-2</v>
      </c>
      <c r="AV146" s="18"/>
      <c r="AW146" s="127" t="s">
        <v>283</v>
      </c>
      <c r="AX146" s="26" t="s">
        <v>281</v>
      </c>
      <c r="AY146" s="178">
        <f t="shared" si="132"/>
        <v>2.4295432458697766E-2</v>
      </c>
      <c r="AZ146" s="18"/>
      <c r="BA146" s="127" t="s">
        <v>283</v>
      </c>
      <c r="BB146" s="26" t="s">
        <v>281</v>
      </c>
      <c r="BC146" s="178">
        <f t="shared" si="133"/>
        <v>2.4295432458697766E-2</v>
      </c>
      <c r="BD146" s="18"/>
      <c r="BE146" s="127" t="s">
        <v>283</v>
      </c>
      <c r="BF146" s="26" t="s">
        <v>281</v>
      </c>
      <c r="BG146" s="178">
        <f t="shared" si="134"/>
        <v>2.4295432458697766E-2</v>
      </c>
      <c r="BH146" s="18"/>
      <c r="BI146" s="127" t="s">
        <v>283</v>
      </c>
      <c r="BJ146" s="26" t="s">
        <v>281</v>
      </c>
      <c r="BK146" s="178">
        <f t="shared" si="135"/>
        <v>2.4295432458697766E-2</v>
      </c>
      <c r="BL146" s="18"/>
      <c r="BM146" s="127" t="s">
        <v>283</v>
      </c>
      <c r="BN146" s="26" t="s">
        <v>281</v>
      </c>
      <c r="BO146" s="178">
        <f t="shared" si="136"/>
        <v>2.4295432458697766E-2</v>
      </c>
      <c r="BP146" s="18"/>
      <c r="BQ146" s="127" t="s">
        <v>283</v>
      </c>
      <c r="BR146" s="26" t="s">
        <v>281</v>
      </c>
      <c r="BS146" s="178">
        <f t="shared" si="137"/>
        <v>2.4295432458697766E-2</v>
      </c>
      <c r="BT146" s="18"/>
      <c r="BU146" s="127" t="s">
        <v>283</v>
      </c>
      <c r="BV146" s="26" t="s">
        <v>281</v>
      </c>
      <c r="BW146" s="178">
        <f t="shared" si="138"/>
        <v>2.4295432458697766E-2</v>
      </c>
      <c r="BX146" s="18"/>
      <c r="BY146" s="127" t="s">
        <v>283</v>
      </c>
      <c r="BZ146" s="26" t="s">
        <v>281</v>
      </c>
      <c r="CA146" s="178">
        <f t="shared" si="139"/>
        <v>2.4295432458697766E-2</v>
      </c>
      <c r="CB146" s="18"/>
      <c r="CC146" s="127" t="s">
        <v>283</v>
      </c>
      <c r="CD146" s="26" t="s">
        <v>281</v>
      </c>
      <c r="CE146" s="178">
        <f t="shared" si="140"/>
        <v>2.4295432458697766E-2</v>
      </c>
      <c r="CF146" s="18"/>
      <c r="CG146" s="127" t="s">
        <v>283</v>
      </c>
      <c r="CH146" s="26" t="s">
        <v>281</v>
      </c>
      <c r="CI146" s="178">
        <f t="shared" si="141"/>
        <v>2.4295432458697766E-2</v>
      </c>
      <c r="CJ146" s="18"/>
      <c r="CK146" s="127" t="s">
        <v>283</v>
      </c>
      <c r="CL146" s="179">
        <f t="shared" si="128"/>
        <v>0.29154518950437314</v>
      </c>
      <c r="CM146" s="179">
        <f t="shared" si="129"/>
        <v>0</v>
      </c>
    </row>
    <row r="147" spans="1:91" ht="57" customHeight="1" x14ac:dyDescent="0.25">
      <c r="A147" s="12" t="s">
        <v>135</v>
      </c>
      <c r="B147" s="14" t="s">
        <v>13</v>
      </c>
      <c r="C147" s="12" t="s">
        <v>1644</v>
      </c>
      <c r="D147" s="12" t="s">
        <v>9</v>
      </c>
      <c r="E147" s="12" t="s">
        <v>9</v>
      </c>
      <c r="F147" s="12" t="s">
        <v>9</v>
      </c>
      <c r="G147" s="26" t="s">
        <v>9</v>
      </c>
      <c r="H147" s="26" t="s">
        <v>9</v>
      </c>
      <c r="I147" s="14" t="s">
        <v>9</v>
      </c>
      <c r="J147" s="26" t="s">
        <v>9</v>
      </c>
      <c r="K147" s="26" t="s">
        <v>9</v>
      </c>
      <c r="L147" s="26" t="s">
        <v>9</v>
      </c>
      <c r="M147" s="26" t="s">
        <v>9</v>
      </c>
      <c r="N147" s="148" t="s">
        <v>419</v>
      </c>
      <c r="O147" s="255">
        <v>0.29154518950437319</v>
      </c>
      <c r="P147" s="12" t="s">
        <v>9</v>
      </c>
      <c r="Q147" s="12" t="s">
        <v>152</v>
      </c>
      <c r="R147" s="146" t="s">
        <v>608</v>
      </c>
      <c r="S147" s="170" t="s">
        <v>142</v>
      </c>
      <c r="T147" s="177" t="s">
        <v>853</v>
      </c>
      <c r="U147" s="15" t="s">
        <v>592</v>
      </c>
      <c r="V147" s="25"/>
      <c r="W147" s="25"/>
      <c r="X147" s="25"/>
      <c r="Y147" s="25"/>
      <c r="Z147" s="25"/>
      <c r="AA147" s="25"/>
      <c r="AB147" s="25"/>
      <c r="AC147" s="25"/>
      <c r="AD147" s="25"/>
      <c r="AE147" s="25"/>
      <c r="AF147" s="25"/>
      <c r="AG147" s="25"/>
      <c r="AH147" s="25"/>
      <c r="AI147" s="25"/>
      <c r="AJ147" s="25"/>
      <c r="AK147" s="25"/>
      <c r="AL147" s="25"/>
      <c r="AM147" s="25"/>
      <c r="AN147" s="158">
        <v>45658</v>
      </c>
      <c r="AO147" s="158">
        <v>45687</v>
      </c>
      <c r="AP147" s="12" t="s">
        <v>666</v>
      </c>
      <c r="AQ147" s="178">
        <f t="shared" ref="AQ147:AQ157" si="142">+O147</f>
        <v>0.29154518950437319</v>
      </c>
      <c r="AR147" s="178">
        <f>+AQ147</f>
        <v>0.29154518950437319</v>
      </c>
      <c r="AS147" s="171" t="s">
        <v>283</v>
      </c>
      <c r="AT147" s="180" t="s">
        <v>281</v>
      </c>
      <c r="AU147" s="182"/>
      <c r="AV147" s="183"/>
      <c r="AW147" s="171" t="s">
        <v>283</v>
      </c>
      <c r="AX147" s="180" t="s">
        <v>281</v>
      </c>
      <c r="AY147" s="182"/>
      <c r="AZ147" s="183"/>
      <c r="BA147" s="171" t="s">
        <v>283</v>
      </c>
      <c r="BB147" s="180" t="s">
        <v>281</v>
      </c>
      <c r="BC147" s="182"/>
      <c r="BD147" s="183"/>
      <c r="BE147" s="171" t="s">
        <v>283</v>
      </c>
      <c r="BF147" s="180" t="s">
        <v>281</v>
      </c>
      <c r="BG147" s="182"/>
      <c r="BH147" s="183"/>
      <c r="BI147" s="171" t="s">
        <v>283</v>
      </c>
      <c r="BJ147" s="180" t="s">
        <v>281</v>
      </c>
      <c r="BK147" s="182"/>
      <c r="BL147" s="183"/>
      <c r="BM147" s="171" t="s">
        <v>283</v>
      </c>
      <c r="BN147" s="180" t="s">
        <v>281</v>
      </c>
      <c r="BO147" s="182"/>
      <c r="BP147" s="183"/>
      <c r="BQ147" s="171" t="s">
        <v>283</v>
      </c>
      <c r="BR147" s="180" t="s">
        <v>281</v>
      </c>
      <c r="BS147" s="182"/>
      <c r="BT147" s="183"/>
      <c r="BU147" s="171" t="s">
        <v>283</v>
      </c>
      <c r="BV147" s="180" t="s">
        <v>281</v>
      </c>
      <c r="BW147" s="182"/>
      <c r="BX147" s="183"/>
      <c r="BY147" s="171" t="s">
        <v>283</v>
      </c>
      <c r="BZ147" s="180" t="s">
        <v>281</v>
      </c>
      <c r="CA147" s="182"/>
      <c r="CB147" s="183"/>
      <c r="CC147" s="171" t="s">
        <v>283</v>
      </c>
      <c r="CD147" s="180" t="s">
        <v>281</v>
      </c>
      <c r="CE147" s="182"/>
      <c r="CF147" s="183"/>
      <c r="CG147" s="171" t="s">
        <v>283</v>
      </c>
      <c r="CH147" s="180" t="s">
        <v>281</v>
      </c>
      <c r="CI147" s="182"/>
      <c r="CJ147" s="183"/>
      <c r="CK147" s="171" t="s">
        <v>283</v>
      </c>
      <c r="CL147" s="179">
        <f t="shared" si="128"/>
        <v>0.29154518950437319</v>
      </c>
      <c r="CM147" s="179">
        <f t="shared" si="129"/>
        <v>0.29154518950437319</v>
      </c>
    </row>
    <row r="148" spans="1:91" ht="57" customHeight="1" x14ac:dyDescent="0.25">
      <c r="A148" s="12" t="s">
        <v>135</v>
      </c>
      <c r="B148" s="14" t="s">
        <v>13</v>
      </c>
      <c r="C148" s="12" t="s">
        <v>1644</v>
      </c>
      <c r="D148" s="12" t="s">
        <v>9</v>
      </c>
      <c r="E148" s="12" t="s">
        <v>9</v>
      </c>
      <c r="F148" s="12" t="s">
        <v>9</v>
      </c>
      <c r="G148" s="26" t="s">
        <v>9</v>
      </c>
      <c r="H148" s="26" t="s">
        <v>9</v>
      </c>
      <c r="I148" s="14" t="s">
        <v>9</v>
      </c>
      <c r="J148" s="26" t="s">
        <v>9</v>
      </c>
      <c r="K148" s="26" t="s">
        <v>9</v>
      </c>
      <c r="L148" s="26" t="s">
        <v>9</v>
      </c>
      <c r="M148" s="26" t="s">
        <v>9</v>
      </c>
      <c r="N148" s="148" t="s">
        <v>420</v>
      </c>
      <c r="O148" s="255">
        <v>0.29154518950437319</v>
      </c>
      <c r="P148" s="12" t="s">
        <v>9</v>
      </c>
      <c r="Q148" s="12" t="s">
        <v>152</v>
      </c>
      <c r="R148" s="146" t="s">
        <v>608</v>
      </c>
      <c r="S148" s="170" t="s">
        <v>142</v>
      </c>
      <c r="T148" s="177" t="s">
        <v>853</v>
      </c>
      <c r="U148" s="15" t="s">
        <v>592</v>
      </c>
      <c r="V148" s="25"/>
      <c r="W148" s="25"/>
      <c r="X148" s="25"/>
      <c r="Y148" s="25"/>
      <c r="Z148" s="25"/>
      <c r="AA148" s="25"/>
      <c r="AB148" s="25"/>
      <c r="AC148" s="25"/>
      <c r="AD148" s="25"/>
      <c r="AE148" s="25"/>
      <c r="AF148" s="25"/>
      <c r="AG148" s="25"/>
      <c r="AH148" s="25"/>
      <c r="AI148" s="25"/>
      <c r="AJ148" s="25"/>
      <c r="AK148" s="25"/>
      <c r="AL148" s="25"/>
      <c r="AM148" s="25"/>
      <c r="AN148" s="158">
        <v>45809</v>
      </c>
      <c r="AO148" s="158">
        <v>45838</v>
      </c>
      <c r="AP148" s="26" t="s">
        <v>281</v>
      </c>
      <c r="AQ148" s="178">
        <f>+O148/6</f>
        <v>4.8590864917395532E-2</v>
      </c>
      <c r="AR148" s="178"/>
      <c r="AS148" s="127" t="s">
        <v>283</v>
      </c>
      <c r="AT148" s="26" t="s">
        <v>281</v>
      </c>
      <c r="AU148" s="178">
        <f>+O148/6</f>
        <v>4.8590864917395532E-2</v>
      </c>
      <c r="AV148" s="18"/>
      <c r="AW148" s="127" t="s">
        <v>283</v>
      </c>
      <c r="AX148" s="26" t="s">
        <v>281</v>
      </c>
      <c r="AY148" s="178">
        <f>+O148/6</f>
        <v>4.8590864917395532E-2</v>
      </c>
      <c r="AZ148" s="18"/>
      <c r="BA148" s="127" t="s">
        <v>283</v>
      </c>
      <c r="BB148" s="26" t="s">
        <v>281</v>
      </c>
      <c r="BC148" s="178">
        <f>+O148/6</f>
        <v>4.8590864917395532E-2</v>
      </c>
      <c r="BD148" s="18"/>
      <c r="BE148" s="127" t="s">
        <v>283</v>
      </c>
      <c r="BF148" s="26" t="s">
        <v>281</v>
      </c>
      <c r="BG148" s="178">
        <f>+O148/6</f>
        <v>4.8590864917395532E-2</v>
      </c>
      <c r="BH148" s="18"/>
      <c r="BI148" s="127" t="s">
        <v>283</v>
      </c>
      <c r="BJ148" s="26" t="s">
        <v>281</v>
      </c>
      <c r="BK148" s="178">
        <f>+O148/6</f>
        <v>4.8590864917395532E-2</v>
      </c>
      <c r="BL148" s="18"/>
      <c r="BM148" s="127" t="s">
        <v>283</v>
      </c>
      <c r="BN148" s="180" t="s">
        <v>281</v>
      </c>
      <c r="BO148" s="182"/>
      <c r="BP148" s="183"/>
      <c r="BQ148" s="171" t="s">
        <v>283</v>
      </c>
      <c r="BR148" s="180" t="s">
        <v>281</v>
      </c>
      <c r="BS148" s="182"/>
      <c r="BT148" s="183"/>
      <c r="BU148" s="171" t="s">
        <v>283</v>
      </c>
      <c r="BV148" s="180" t="s">
        <v>281</v>
      </c>
      <c r="BW148" s="182"/>
      <c r="BX148" s="183"/>
      <c r="BY148" s="171" t="s">
        <v>283</v>
      </c>
      <c r="BZ148" s="180" t="s">
        <v>281</v>
      </c>
      <c r="CA148" s="182"/>
      <c r="CB148" s="183"/>
      <c r="CC148" s="171" t="s">
        <v>283</v>
      </c>
      <c r="CD148" s="180" t="s">
        <v>281</v>
      </c>
      <c r="CE148" s="182"/>
      <c r="CF148" s="183"/>
      <c r="CG148" s="171" t="s">
        <v>283</v>
      </c>
      <c r="CH148" s="180" t="s">
        <v>281</v>
      </c>
      <c r="CI148" s="182"/>
      <c r="CJ148" s="183"/>
      <c r="CK148" s="171" t="s">
        <v>283</v>
      </c>
      <c r="CL148" s="179">
        <f t="shared" si="128"/>
        <v>0.29154518950437319</v>
      </c>
      <c r="CM148" s="179">
        <f t="shared" si="129"/>
        <v>0</v>
      </c>
    </row>
    <row r="149" spans="1:91" ht="57" customHeight="1" x14ac:dyDescent="0.25">
      <c r="A149" s="12" t="s">
        <v>135</v>
      </c>
      <c r="B149" s="14" t="s">
        <v>13</v>
      </c>
      <c r="C149" s="12" t="s">
        <v>1644</v>
      </c>
      <c r="D149" s="12" t="s">
        <v>9</v>
      </c>
      <c r="E149" s="12" t="s">
        <v>9</v>
      </c>
      <c r="F149" s="12" t="s">
        <v>9</v>
      </c>
      <c r="G149" s="26" t="s">
        <v>9</v>
      </c>
      <c r="H149" s="26" t="s">
        <v>9</v>
      </c>
      <c r="I149" s="14" t="s">
        <v>9</v>
      </c>
      <c r="J149" s="26" t="s">
        <v>9</v>
      </c>
      <c r="K149" s="26" t="s">
        <v>9</v>
      </c>
      <c r="L149" s="26" t="s">
        <v>9</v>
      </c>
      <c r="M149" s="26" t="s">
        <v>9</v>
      </c>
      <c r="N149" s="148" t="s">
        <v>421</v>
      </c>
      <c r="O149" s="255">
        <v>0.29154518950437319</v>
      </c>
      <c r="P149" s="12" t="s">
        <v>9</v>
      </c>
      <c r="Q149" s="12" t="s">
        <v>152</v>
      </c>
      <c r="R149" s="146" t="s">
        <v>608</v>
      </c>
      <c r="S149" s="170" t="s">
        <v>142</v>
      </c>
      <c r="T149" s="177" t="s">
        <v>853</v>
      </c>
      <c r="U149" s="15" t="s">
        <v>592</v>
      </c>
      <c r="V149" s="25"/>
      <c r="W149" s="25"/>
      <c r="X149" s="25"/>
      <c r="Y149" s="25"/>
      <c r="Z149" s="25"/>
      <c r="AA149" s="25"/>
      <c r="AB149" s="25"/>
      <c r="AC149" s="25"/>
      <c r="AD149" s="25"/>
      <c r="AE149" s="25"/>
      <c r="AF149" s="25"/>
      <c r="AG149" s="25"/>
      <c r="AH149" s="25"/>
      <c r="AI149" s="25"/>
      <c r="AJ149" s="25"/>
      <c r="AK149" s="25"/>
      <c r="AL149" s="25"/>
      <c r="AM149" s="25"/>
      <c r="AN149" s="158">
        <v>45839</v>
      </c>
      <c r="AO149" s="158">
        <v>45868</v>
      </c>
      <c r="AP149" s="26" t="s">
        <v>281</v>
      </c>
      <c r="AQ149" s="178">
        <f>+O149/7</f>
        <v>4.1649312786339029E-2</v>
      </c>
      <c r="AR149" s="178"/>
      <c r="AS149" s="127" t="s">
        <v>283</v>
      </c>
      <c r="AT149" s="26" t="s">
        <v>281</v>
      </c>
      <c r="AU149" s="178">
        <f>+O149/7</f>
        <v>4.1649312786339029E-2</v>
      </c>
      <c r="AV149" s="18"/>
      <c r="AW149" s="127" t="s">
        <v>283</v>
      </c>
      <c r="AX149" s="26" t="s">
        <v>281</v>
      </c>
      <c r="AY149" s="178">
        <f>+O149/7</f>
        <v>4.1649312786339029E-2</v>
      </c>
      <c r="AZ149" s="18"/>
      <c r="BA149" s="127" t="s">
        <v>283</v>
      </c>
      <c r="BB149" s="26" t="s">
        <v>281</v>
      </c>
      <c r="BC149" s="178">
        <f>+O149/7</f>
        <v>4.1649312786339029E-2</v>
      </c>
      <c r="BD149" s="18"/>
      <c r="BE149" s="127" t="s">
        <v>283</v>
      </c>
      <c r="BF149" s="26" t="s">
        <v>281</v>
      </c>
      <c r="BG149" s="178">
        <f>+O149/7</f>
        <v>4.1649312786339029E-2</v>
      </c>
      <c r="BH149" s="18"/>
      <c r="BI149" s="127" t="s">
        <v>283</v>
      </c>
      <c r="BJ149" s="26" t="s">
        <v>281</v>
      </c>
      <c r="BK149" s="178">
        <f>+O149/7</f>
        <v>4.1649312786339029E-2</v>
      </c>
      <c r="BL149" s="18"/>
      <c r="BM149" s="127" t="s">
        <v>283</v>
      </c>
      <c r="BN149" s="26" t="s">
        <v>281</v>
      </c>
      <c r="BO149" s="178">
        <f>+O149/7</f>
        <v>4.1649312786339029E-2</v>
      </c>
      <c r="BP149" s="18"/>
      <c r="BQ149" s="171" t="s">
        <v>283</v>
      </c>
      <c r="BR149" s="180" t="s">
        <v>281</v>
      </c>
      <c r="BS149" s="182"/>
      <c r="BT149" s="183"/>
      <c r="BU149" s="171" t="s">
        <v>283</v>
      </c>
      <c r="BV149" s="180" t="s">
        <v>281</v>
      </c>
      <c r="BW149" s="182"/>
      <c r="BX149" s="183"/>
      <c r="BY149" s="171" t="s">
        <v>283</v>
      </c>
      <c r="BZ149" s="180" t="s">
        <v>281</v>
      </c>
      <c r="CA149" s="182"/>
      <c r="CB149" s="183"/>
      <c r="CC149" s="171" t="s">
        <v>283</v>
      </c>
      <c r="CD149" s="180" t="s">
        <v>281</v>
      </c>
      <c r="CE149" s="182"/>
      <c r="CF149" s="183"/>
      <c r="CG149" s="171" t="s">
        <v>283</v>
      </c>
      <c r="CH149" s="180" t="s">
        <v>281</v>
      </c>
      <c r="CI149" s="182"/>
      <c r="CJ149" s="183"/>
      <c r="CK149" s="171" t="s">
        <v>283</v>
      </c>
      <c r="CL149" s="179">
        <f t="shared" si="128"/>
        <v>0.29154518950437325</v>
      </c>
      <c r="CM149" s="179">
        <f t="shared" si="129"/>
        <v>0</v>
      </c>
    </row>
    <row r="150" spans="1:91" ht="57" customHeight="1" x14ac:dyDescent="0.25">
      <c r="A150" s="12" t="s">
        <v>135</v>
      </c>
      <c r="B150" s="14" t="s">
        <v>13</v>
      </c>
      <c r="C150" s="12" t="s">
        <v>1644</v>
      </c>
      <c r="D150" s="12" t="s">
        <v>9</v>
      </c>
      <c r="E150" s="12" t="s">
        <v>9</v>
      </c>
      <c r="F150" s="12" t="s">
        <v>9</v>
      </c>
      <c r="G150" s="26" t="s">
        <v>9</v>
      </c>
      <c r="H150" s="26" t="s">
        <v>9</v>
      </c>
      <c r="I150" s="14" t="s">
        <v>9</v>
      </c>
      <c r="J150" s="26" t="s">
        <v>9</v>
      </c>
      <c r="K150" s="26" t="s">
        <v>9</v>
      </c>
      <c r="L150" s="26" t="s">
        <v>9</v>
      </c>
      <c r="M150" s="26" t="s">
        <v>9</v>
      </c>
      <c r="N150" s="148" t="s">
        <v>422</v>
      </c>
      <c r="O150" s="255">
        <v>0.29154518950437319</v>
      </c>
      <c r="P150" s="12" t="s">
        <v>9</v>
      </c>
      <c r="Q150" s="12" t="s">
        <v>152</v>
      </c>
      <c r="R150" s="146" t="s">
        <v>609</v>
      </c>
      <c r="S150" s="170" t="s">
        <v>142</v>
      </c>
      <c r="T150" s="177" t="s">
        <v>853</v>
      </c>
      <c r="U150" s="15" t="s">
        <v>592</v>
      </c>
      <c r="V150" s="25"/>
      <c r="W150" s="25"/>
      <c r="X150" s="25"/>
      <c r="Y150" s="25"/>
      <c r="Z150" s="25"/>
      <c r="AA150" s="25"/>
      <c r="AB150" s="25"/>
      <c r="AC150" s="25"/>
      <c r="AD150" s="25"/>
      <c r="AE150" s="25"/>
      <c r="AF150" s="25"/>
      <c r="AG150" s="25"/>
      <c r="AH150" s="25"/>
      <c r="AI150" s="25"/>
      <c r="AJ150" s="25"/>
      <c r="AK150" s="25"/>
      <c r="AL150" s="25"/>
      <c r="AM150" s="25"/>
      <c r="AN150" s="158">
        <v>45690</v>
      </c>
      <c r="AO150" s="158">
        <v>46021</v>
      </c>
      <c r="AP150" s="26" t="s">
        <v>281</v>
      </c>
      <c r="AQ150" s="178">
        <f t="shared" ref="AQ150:AQ151" si="143">+O150/12</f>
        <v>2.4295432458697766E-2</v>
      </c>
      <c r="AR150" s="178"/>
      <c r="AS150" s="127" t="s">
        <v>283</v>
      </c>
      <c r="AT150" s="26" t="s">
        <v>281</v>
      </c>
      <c r="AU150" s="178">
        <f t="shared" ref="AU150:AU151" si="144">+O150/12</f>
        <v>2.4295432458697766E-2</v>
      </c>
      <c r="AV150" s="18"/>
      <c r="AW150" s="127" t="s">
        <v>283</v>
      </c>
      <c r="AX150" s="26" t="s">
        <v>281</v>
      </c>
      <c r="AY150" s="178">
        <f t="shared" ref="AY150:AY151" si="145">+O150/12</f>
        <v>2.4295432458697766E-2</v>
      </c>
      <c r="AZ150" s="18"/>
      <c r="BA150" s="127" t="s">
        <v>283</v>
      </c>
      <c r="BB150" s="26" t="s">
        <v>281</v>
      </c>
      <c r="BC150" s="178">
        <f t="shared" ref="BC150:BC151" si="146">+O150/12</f>
        <v>2.4295432458697766E-2</v>
      </c>
      <c r="BD150" s="18"/>
      <c r="BE150" s="127" t="s">
        <v>283</v>
      </c>
      <c r="BF150" s="26" t="s">
        <v>281</v>
      </c>
      <c r="BG150" s="178">
        <f t="shared" ref="BG150:BG151" si="147">+O150/12</f>
        <v>2.4295432458697766E-2</v>
      </c>
      <c r="BH150" s="18"/>
      <c r="BI150" s="127" t="s">
        <v>283</v>
      </c>
      <c r="BJ150" s="26" t="s">
        <v>281</v>
      </c>
      <c r="BK150" s="178">
        <f t="shared" ref="BK150:BK151" si="148">+O150/12</f>
        <v>2.4295432458697766E-2</v>
      </c>
      <c r="BL150" s="18"/>
      <c r="BM150" s="127" t="s">
        <v>283</v>
      </c>
      <c r="BN150" s="26" t="s">
        <v>281</v>
      </c>
      <c r="BO150" s="178">
        <f t="shared" ref="BO150:BO151" si="149">+O150/12</f>
        <v>2.4295432458697766E-2</v>
      </c>
      <c r="BP150" s="18"/>
      <c r="BQ150" s="127" t="s">
        <v>283</v>
      </c>
      <c r="BR150" s="26" t="s">
        <v>281</v>
      </c>
      <c r="BS150" s="178">
        <f t="shared" ref="BS150:BS151" si="150">+O150/12</f>
        <v>2.4295432458697766E-2</v>
      </c>
      <c r="BT150" s="18"/>
      <c r="BU150" s="127" t="s">
        <v>283</v>
      </c>
      <c r="BV150" s="26" t="s">
        <v>281</v>
      </c>
      <c r="BW150" s="178">
        <f t="shared" ref="BW150:BW151" si="151">+O150/12</f>
        <v>2.4295432458697766E-2</v>
      </c>
      <c r="BX150" s="18"/>
      <c r="BY150" s="127" t="s">
        <v>283</v>
      </c>
      <c r="BZ150" s="26" t="s">
        <v>281</v>
      </c>
      <c r="CA150" s="178">
        <f t="shared" ref="CA150:CA151" si="152">+O150/12</f>
        <v>2.4295432458697766E-2</v>
      </c>
      <c r="CB150" s="18"/>
      <c r="CC150" s="127" t="s">
        <v>283</v>
      </c>
      <c r="CD150" s="26" t="s">
        <v>281</v>
      </c>
      <c r="CE150" s="178">
        <f t="shared" ref="CE150:CE151" si="153">+O150/12</f>
        <v>2.4295432458697766E-2</v>
      </c>
      <c r="CF150" s="18"/>
      <c r="CG150" s="127" t="s">
        <v>283</v>
      </c>
      <c r="CH150" s="26" t="s">
        <v>281</v>
      </c>
      <c r="CI150" s="178">
        <f t="shared" ref="CI150:CI151" si="154">+O150/12</f>
        <v>2.4295432458697766E-2</v>
      </c>
      <c r="CJ150" s="18"/>
      <c r="CK150" s="127" t="s">
        <v>283</v>
      </c>
      <c r="CL150" s="179">
        <f t="shared" si="128"/>
        <v>0.29154518950437314</v>
      </c>
      <c r="CM150" s="179">
        <f t="shared" si="129"/>
        <v>0</v>
      </c>
    </row>
    <row r="151" spans="1:91" ht="57" customHeight="1" x14ac:dyDescent="0.25">
      <c r="A151" s="12" t="s">
        <v>135</v>
      </c>
      <c r="B151" s="14" t="s">
        <v>13</v>
      </c>
      <c r="C151" s="12" t="s">
        <v>1644</v>
      </c>
      <c r="D151" s="12" t="s">
        <v>9</v>
      </c>
      <c r="E151" s="12" t="s">
        <v>9</v>
      </c>
      <c r="F151" s="12" t="s">
        <v>9</v>
      </c>
      <c r="G151" s="26" t="s">
        <v>9</v>
      </c>
      <c r="H151" s="26" t="s">
        <v>9</v>
      </c>
      <c r="I151" s="14" t="s">
        <v>9</v>
      </c>
      <c r="J151" s="26" t="s">
        <v>9</v>
      </c>
      <c r="K151" s="26" t="s">
        <v>9</v>
      </c>
      <c r="L151" s="26" t="s">
        <v>9</v>
      </c>
      <c r="M151" s="26" t="s">
        <v>9</v>
      </c>
      <c r="N151" s="148" t="s">
        <v>423</v>
      </c>
      <c r="O151" s="255">
        <v>0.29154518950437319</v>
      </c>
      <c r="P151" s="12" t="s">
        <v>9</v>
      </c>
      <c r="Q151" s="12" t="s">
        <v>152</v>
      </c>
      <c r="R151" s="146" t="s">
        <v>609</v>
      </c>
      <c r="S151" s="170" t="s">
        <v>142</v>
      </c>
      <c r="T151" s="177" t="s">
        <v>853</v>
      </c>
      <c r="U151" s="15" t="s">
        <v>592</v>
      </c>
      <c r="V151" s="25"/>
      <c r="W151" s="25"/>
      <c r="X151" s="25"/>
      <c r="Y151" s="25"/>
      <c r="Z151" s="25"/>
      <c r="AA151" s="25"/>
      <c r="AB151" s="25"/>
      <c r="AC151" s="25"/>
      <c r="AD151" s="25"/>
      <c r="AE151" s="25"/>
      <c r="AF151" s="25"/>
      <c r="AG151" s="25"/>
      <c r="AH151" s="25"/>
      <c r="AI151" s="25"/>
      <c r="AJ151" s="25"/>
      <c r="AK151" s="25"/>
      <c r="AL151" s="25"/>
      <c r="AM151" s="25"/>
      <c r="AN151" s="158">
        <v>45690</v>
      </c>
      <c r="AO151" s="158">
        <v>46021</v>
      </c>
      <c r="AP151" s="26" t="s">
        <v>281</v>
      </c>
      <c r="AQ151" s="178">
        <f t="shared" si="143"/>
        <v>2.4295432458697766E-2</v>
      </c>
      <c r="AR151" s="178"/>
      <c r="AS151" s="127" t="s">
        <v>283</v>
      </c>
      <c r="AT151" s="26" t="s">
        <v>281</v>
      </c>
      <c r="AU151" s="178">
        <f t="shared" si="144"/>
        <v>2.4295432458697766E-2</v>
      </c>
      <c r="AV151" s="18"/>
      <c r="AW151" s="127" t="s">
        <v>283</v>
      </c>
      <c r="AX151" s="26" t="s">
        <v>281</v>
      </c>
      <c r="AY151" s="178">
        <f t="shared" si="145"/>
        <v>2.4295432458697766E-2</v>
      </c>
      <c r="AZ151" s="18"/>
      <c r="BA151" s="127" t="s">
        <v>283</v>
      </c>
      <c r="BB151" s="26" t="s">
        <v>281</v>
      </c>
      <c r="BC151" s="178">
        <f t="shared" si="146"/>
        <v>2.4295432458697766E-2</v>
      </c>
      <c r="BD151" s="18"/>
      <c r="BE151" s="127" t="s">
        <v>283</v>
      </c>
      <c r="BF151" s="26" t="s">
        <v>281</v>
      </c>
      <c r="BG151" s="178">
        <f t="shared" si="147"/>
        <v>2.4295432458697766E-2</v>
      </c>
      <c r="BH151" s="18"/>
      <c r="BI151" s="127" t="s">
        <v>283</v>
      </c>
      <c r="BJ151" s="26" t="s">
        <v>281</v>
      </c>
      <c r="BK151" s="178">
        <f t="shared" si="148"/>
        <v>2.4295432458697766E-2</v>
      </c>
      <c r="BL151" s="18"/>
      <c r="BM151" s="127" t="s">
        <v>283</v>
      </c>
      <c r="BN151" s="26" t="s">
        <v>281</v>
      </c>
      <c r="BO151" s="178">
        <f t="shared" si="149"/>
        <v>2.4295432458697766E-2</v>
      </c>
      <c r="BP151" s="18"/>
      <c r="BQ151" s="127" t="s">
        <v>283</v>
      </c>
      <c r="BR151" s="26" t="s">
        <v>281</v>
      </c>
      <c r="BS151" s="178">
        <f t="shared" si="150"/>
        <v>2.4295432458697766E-2</v>
      </c>
      <c r="BT151" s="18"/>
      <c r="BU151" s="127" t="s">
        <v>283</v>
      </c>
      <c r="BV151" s="26" t="s">
        <v>281</v>
      </c>
      <c r="BW151" s="178">
        <f t="shared" si="151"/>
        <v>2.4295432458697766E-2</v>
      </c>
      <c r="BX151" s="18"/>
      <c r="BY151" s="127" t="s">
        <v>283</v>
      </c>
      <c r="BZ151" s="26" t="s">
        <v>281</v>
      </c>
      <c r="CA151" s="178">
        <f t="shared" si="152"/>
        <v>2.4295432458697766E-2</v>
      </c>
      <c r="CB151" s="18"/>
      <c r="CC151" s="127" t="s">
        <v>283</v>
      </c>
      <c r="CD151" s="26" t="s">
        <v>281</v>
      </c>
      <c r="CE151" s="178">
        <f t="shared" si="153"/>
        <v>2.4295432458697766E-2</v>
      </c>
      <c r="CF151" s="18"/>
      <c r="CG151" s="127" t="s">
        <v>283</v>
      </c>
      <c r="CH151" s="26" t="s">
        <v>281</v>
      </c>
      <c r="CI151" s="178">
        <f t="shared" si="154"/>
        <v>2.4295432458697766E-2</v>
      </c>
      <c r="CJ151" s="18"/>
      <c r="CK151" s="127" t="s">
        <v>283</v>
      </c>
      <c r="CL151" s="179">
        <f t="shared" si="128"/>
        <v>0.29154518950437314</v>
      </c>
      <c r="CM151" s="179">
        <f t="shared" si="129"/>
        <v>0</v>
      </c>
    </row>
    <row r="152" spans="1:91" ht="57" customHeight="1" x14ac:dyDescent="0.25">
      <c r="A152" s="12" t="s">
        <v>135</v>
      </c>
      <c r="B152" s="14" t="s">
        <v>13</v>
      </c>
      <c r="C152" s="12" t="s">
        <v>1644</v>
      </c>
      <c r="D152" s="12" t="s">
        <v>9</v>
      </c>
      <c r="E152" s="12" t="s">
        <v>9</v>
      </c>
      <c r="F152" s="12" t="s">
        <v>9</v>
      </c>
      <c r="G152" s="26" t="s">
        <v>9</v>
      </c>
      <c r="H152" s="26" t="s">
        <v>9</v>
      </c>
      <c r="I152" s="14" t="s">
        <v>9</v>
      </c>
      <c r="J152" s="26" t="s">
        <v>9</v>
      </c>
      <c r="K152" s="26" t="s">
        <v>9</v>
      </c>
      <c r="L152" s="26" t="s">
        <v>9</v>
      </c>
      <c r="M152" s="26" t="s">
        <v>9</v>
      </c>
      <c r="N152" s="148" t="s">
        <v>424</v>
      </c>
      <c r="O152" s="255">
        <v>0.29154518950437319</v>
      </c>
      <c r="P152" s="12" t="s">
        <v>9</v>
      </c>
      <c r="Q152" s="12" t="s">
        <v>152</v>
      </c>
      <c r="R152" s="146" t="s">
        <v>608</v>
      </c>
      <c r="S152" s="170" t="s">
        <v>142</v>
      </c>
      <c r="T152" s="177" t="s">
        <v>853</v>
      </c>
      <c r="U152" s="15" t="s">
        <v>592</v>
      </c>
      <c r="V152" s="25"/>
      <c r="W152" s="25"/>
      <c r="X152" s="25"/>
      <c r="Y152" s="25"/>
      <c r="Z152" s="25"/>
      <c r="AA152" s="25"/>
      <c r="AB152" s="25"/>
      <c r="AC152" s="25"/>
      <c r="AD152" s="25"/>
      <c r="AE152" s="25"/>
      <c r="AF152" s="25"/>
      <c r="AG152" s="25"/>
      <c r="AH152" s="25"/>
      <c r="AI152" s="25"/>
      <c r="AJ152" s="25"/>
      <c r="AK152" s="25"/>
      <c r="AL152" s="25"/>
      <c r="AM152" s="25"/>
      <c r="AN152" s="158">
        <v>45717</v>
      </c>
      <c r="AO152" s="158">
        <v>45746</v>
      </c>
      <c r="AP152" s="26" t="s">
        <v>281</v>
      </c>
      <c r="AQ152" s="178">
        <f>+O152/3</f>
        <v>9.7181729834791064E-2</v>
      </c>
      <c r="AR152" s="178"/>
      <c r="AS152" s="127" t="s">
        <v>283</v>
      </c>
      <c r="AT152" s="26" t="s">
        <v>281</v>
      </c>
      <c r="AU152" s="178">
        <f>+O152/3</f>
        <v>9.7181729834791064E-2</v>
      </c>
      <c r="AV152" s="18"/>
      <c r="AW152" s="127" t="s">
        <v>283</v>
      </c>
      <c r="AX152" s="26" t="s">
        <v>281</v>
      </c>
      <c r="AY152" s="178">
        <f>+O152/3</f>
        <v>9.7181729834791064E-2</v>
      </c>
      <c r="AZ152" s="18"/>
      <c r="BA152" s="127" t="s">
        <v>283</v>
      </c>
      <c r="BB152" s="180" t="s">
        <v>281</v>
      </c>
      <c r="BC152" s="182"/>
      <c r="BD152" s="183"/>
      <c r="BE152" s="171" t="s">
        <v>283</v>
      </c>
      <c r="BF152" s="180" t="s">
        <v>281</v>
      </c>
      <c r="BG152" s="182"/>
      <c r="BH152" s="183"/>
      <c r="BI152" s="171" t="s">
        <v>283</v>
      </c>
      <c r="BJ152" s="180" t="s">
        <v>281</v>
      </c>
      <c r="BK152" s="182"/>
      <c r="BL152" s="183"/>
      <c r="BM152" s="171" t="s">
        <v>283</v>
      </c>
      <c r="BN152" s="180" t="s">
        <v>281</v>
      </c>
      <c r="BO152" s="182"/>
      <c r="BP152" s="183"/>
      <c r="BQ152" s="171" t="s">
        <v>283</v>
      </c>
      <c r="BR152" s="180" t="s">
        <v>281</v>
      </c>
      <c r="BS152" s="182"/>
      <c r="BT152" s="183"/>
      <c r="BU152" s="171" t="s">
        <v>283</v>
      </c>
      <c r="BV152" s="180" t="s">
        <v>281</v>
      </c>
      <c r="BW152" s="182"/>
      <c r="BX152" s="183"/>
      <c r="BY152" s="171" t="s">
        <v>283</v>
      </c>
      <c r="BZ152" s="180" t="s">
        <v>281</v>
      </c>
      <c r="CA152" s="182"/>
      <c r="CB152" s="183"/>
      <c r="CC152" s="171" t="s">
        <v>283</v>
      </c>
      <c r="CD152" s="180" t="s">
        <v>281</v>
      </c>
      <c r="CE152" s="182"/>
      <c r="CF152" s="183"/>
      <c r="CG152" s="171" t="s">
        <v>283</v>
      </c>
      <c r="CH152" s="180" t="s">
        <v>281</v>
      </c>
      <c r="CI152" s="182"/>
      <c r="CJ152" s="183"/>
      <c r="CK152" s="171" t="s">
        <v>283</v>
      </c>
      <c r="CL152" s="179">
        <f t="shared" si="128"/>
        <v>0.29154518950437319</v>
      </c>
      <c r="CM152" s="179">
        <f t="shared" si="129"/>
        <v>0</v>
      </c>
    </row>
    <row r="153" spans="1:91" ht="57" customHeight="1" x14ac:dyDescent="0.25">
      <c r="A153" s="12" t="s">
        <v>135</v>
      </c>
      <c r="B153" s="14" t="s">
        <v>13</v>
      </c>
      <c r="C153" s="12" t="s">
        <v>1644</v>
      </c>
      <c r="D153" s="12" t="s">
        <v>9</v>
      </c>
      <c r="E153" s="12" t="s">
        <v>9</v>
      </c>
      <c r="F153" s="12" t="s">
        <v>9</v>
      </c>
      <c r="G153" s="26" t="s">
        <v>9</v>
      </c>
      <c r="H153" s="26" t="s">
        <v>9</v>
      </c>
      <c r="I153" s="14" t="s">
        <v>9</v>
      </c>
      <c r="J153" s="26" t="s">
        <v>9</v>
      </c>
      <c r="K153" s="26" t="s">
        <v>9</v>
      </c>
      <c r="L153" s="26" t="s">
        <v>9</v>
      </c>
      <c r="M153" s="26" t="s">
        <v>9</v>
      </c>
      <c r="N153" s="148" t="s">
        <v>425</v>
      </c>
      <c r="O153" s="255">
        <v>0.29154518950437319</v>
      </c>
      <c r="P153" s="12" t="s">
        <v>9</v>
      </c>
      <c r="Q153" s="12" t="s">
        <v>152</v>
      </c>
      <c r="R153" s="146" t="s">
        <v>609</v>
      </c>
      <c r="S153" s="170" t="s">
        <v>142</v>
      </c>
      <c r="T153" s="177" t="s">
        <v>853</v>
      </c>
      <c r="U153" s="15" t="s">
        <v>592</v>
      </c>
      <c r="V153" s="25"/>
      <c r="W153" s="25"/>
      <c r="X153" s="25"/>
      <c r="Y153" s="25"/>
      <c r="Z153" s="25"/>
      <c r="AA153" s="25"/>
      <c r="AB153" s="25"/>
      <c r="AC153" s="25"/>
      <c r="AD153" s="25"/>
      <c r="AE153" s="25"/>
      <c r="AF153" s="25"/>
      <c r="AG153" s="25"/>
      <c r="AH153" s="25"/>
      <c r="AI153" s="25"/>
      <c r="AJ153" s="25"/>
      <c r="AK153" s="25"/>
      <c r="AL153" s="25"/>
      <c r="AM153" s="25"/>
      <c r="AN153" s="158">
        <v>45690</v>
      </c>
      <c r="AO153" s="158">
        <v>46021</v>
      </c>
      <c r="AP153" s="26" t="s">
        <v>281</v>
      </c>
      <c r="AQ153" s="178">
        <f t="shared" ref="AQ153:AQ155" si="155">+O153/12</f>
        <v>2.4295432458697766E-2</v>
      </c>
      <c r="AR153" s="178"/>
      <c r="AS153" s="127" t="s">
        <v>283</v>
      </c>
      <c r="AT153" s="26" t="s">
        <v>281</v>
      </c>
      <c r="AU153" s="178">
        <f t="shared" ref="AU153:AU155" si="156">+O153/12</f>
        <v>2.4295432458697766E-2</v>
      </c>
      <c r="AV153" s="18"/>
      <c r="AW153" s="127" t="s">
        <v>283</v>
      </c>
      <c r="AX153" s="26" t="s">
        <v>281</v>
      </c>
      <c r="AY153" s="178">
        <f t="shared" ref="AY153:AY155" si="157">+O153/12</f>
        <v>2.4295432458697766E-2</v>
      </c>
      <c r="AZ153" s="18"/>
      <c r="BA153" s="127" t="s">
        <v>283</v>
      </c>
      <c r="BB153" s="26" t="s">
        <v>281</v>
      </c>
      <c r="BC153" s="178">
        <f t="shared" ref="BC153:BC155" si="158">+O153/12</f>
        <v>2.4295432458697766E-2</v>
      </c>
      <c r="BD153" s="18"/>
      <c r="BE153" s="127" t="s">
        <v>283</v>
      </c>
      <c r="BF153" s="26" t="s">
        <v>281</v>
      </c>
      <c r="BG153" s="178">
        <f t="shared" ref="BG153:BG155" si="159">+O153/12</f>
        <v>2.4295432458697766E-2</v>
      </c>
      <c r="BH153" s="18"/>
      <c r="BI153" s="127" t="s">
        <v>283</v>
      </c>
      <c r="BJ153" s="26" t="s">
        <v>281</v>
      </c>
      <c r="BK153" s="178">
        <f t="shared" ref="BK153:BK155" si="160">+O153/12</f>
        <v>2.4295432458697766E-2</v>
      </c>
      <c r="BL153" s="18"/>
      <c r="BM153" s="127" t="s">
        <v>283</v>
      </c>
      <c r="BN153" s="26" t="s">
        <v>281</v>
      </c>
      <c r="BO153" s="178">
        <f t="shared" ref="BO153:BO155" si="161">+O153/12</f>
        <v>2.4295432458697766E-2</v>
      </c>
      <c r="BP153" s="18"/>
      <c r="BQ153" s="127" t="s">
        <v>283</v>
      </c>
      <c r="BR153" s="26" t="s">
        <v>281</v>
      </c>
      <c r="BS153" s="178">
        <f t="shared" ref="BS153:BS155" si="162">+O153/12</f>
        <v>2.4295432458697766E-2</v>
      </c>
      <c r="BT153" s="18"/>
      <c r="BU153" s="127" t="s">
        <v>283</v>
      </c>
      <c r="BV153" s="26" t="s">
        <v>281</v>
      </c>
      <c r="BW153" s="178">
        <f t="shared" ref="BW153:BW155" si="163">+O153/12</f>
        <v>2.4295432458697766E-2</v>
      </c>
      <c r="BX153" s="18"/>
      <c r="BY153" s="127" t="s">
        <v>283</v>
      </c>
      <c r="BZ153" s="26" t="s">
        <v>281</v>
      </c>
      <c r="CA153" s="178">
        <f t="shared" ref="CA153:CA155" si="164">+O153/12</f>
        <v>2.4295432458697766E-2</v>
      </c>
      <c r="CB153" s="18"/>
      <c r="CC153" s="127" t="s">
        <v>283</v>
      </c>
      <c r="CD153" s="26" t="s">
        <v>281</v>
      </c>
      <c r="CE153" s="178">
        <f t="shared" ref="CE153:CE155" si="165">+O153/12</f>
        <v>2.4295432458697766E-2</v>
      </c>
      <c r="CF153" s="18"/>
      <c r="CG153" s="127" t="s">
        <v>283</v>
      </c>
      <c r="CH153" s="26" t="s">
        <v>281</v>
      </c>
      <c r="CI153" s="178">
        <f t="shared" ref="CI153:CI155" si="166">+O153/12</f>
        <v>2.4295432458697766E-2</v>
      </c>
      <c r="CJ153" s="18"/>
      <c r="CK153" s="127" t="s">
        <v>283</v>
      </c>
      <c r="CL153" s="179">
        <f t="shared" si="128"/>
        <v>0.29154518950437314</v>
      </c>
      <c r="CM153" s="179">
        <f t="shared" si="129"/>
        <v>0</v>
      </c>
    </row>
    <row r="154" spans="1:91" ht="57" customHeight="1" x14ac:dyDescent="0.25">
      <c r="A154" s="12" t="s">
        <v>135</v>
      </c>
      <c r="B154" s="14" t="s">
        <v>13</v>
      </c>
      <c r="C154" s="12" t="s">
        <v>1644</v>
      </c>
      <c r="D154" s="12" t="s">
        <v>9</v>
      </c>
      <c r="E154" s="12" t="s">
        <v>9</v>
      </c>
      <c r="F154" s="12" t="s">
        <v>9</v>
      </c>
      <c r="G154" s="26" t="s">
        <v>9</v>
      </c>
      <c r="H154" s="26" t="s">
        <v>9</v>
      </c>
      <c r="I154" s="14" t="s">
        <v>9</v>
      </c>
      <c r="J154" s="26" t="s">
        <v>9</v>
      </c>
      <c r="K154" s="26" t="s">
        <v>9</v>
      </c>
      <c r="L154" s="26" t="s">
        <v>9</v>
      </c>
      <c r="M154" s="26" t="s">
        <v>9</v>
      </c>
      <c r="N154" s="148" t="s">
        <v>426</v>
      </c>
      <c r="O154" s="255">
        <v>0.29154518950437319</v>
      </c>
      <c r="P154" s="12" t="s">
        <v>9</v>
      </c>
      <c r="Q154" s="12" t="s">
        <v>152</v>
      </c>
      <c r="R154" s="146" t="s">
        <v>609</v>
      </c>
      <c r="S154" s="170" t="s">
        <v>142</v>
      </c>
      <c r="T154" s="177" t="s">
        <v>853</v>
      </c>
      <c r="U154" s="15" t="s">
        <v>592</v>
      </c>
      <c r="V154" s="25"/>
      <c r="W154" s="25"/>
      <c r="X154" s="25"/>
      <c r="Y154" s="25"/>
      <c r="Z154" s="25"/>
      <c r="AA154" s="25"/>
      <c r="AB154" s="25"/>
      <c r="AC154" s="25"/>
      <c r="AD154" s="25"/>
      <c r="AE154" s="25"/>
      <c r="AF154" s="25"/>
      <c r="AG154" s="25"/>
      <c r="AH154" s="25"/>
      <c r="AI154" s="25"/>
      <c r="AJ154" s="25"/>
      <c r="AK154" s="25"/>
      <c r="AL154" s="25"/>
      <c r="AM154" s="25"/>
      <c r="AN154" s="158">
        <v>45690</v>
      </c>
      <c r="AO154" s="158">
        <v>46021</v>
      </c>
      <c r="AP154" s="26" t="s">
        <v>281</v>
      </c>
      <c r="AQ154" s="178">
        <f t="shared" si="155"/>
        <v>2.4295432458697766E-2</v>
      </c>
      <c r="AR154" s="178"/>
      <c r="AS154" s="127" t="s">
        <v>283</v>
      </c>
      <c r="AT154" s="26" t="s">
        <v>281</v>
      </c>
      <c r="AU154" s="178">
        <f t="shared" si="156"/>
        <v>2.4295432458697766E-2</v>
      </c>
      <c r="AV154" s="18"/>
      <c r="AW154" s="127" t="s">
        <v>283</v>
      </c>
      <c r="AX154" s="26" t="s">
        <v>281</v>
      </c>
      <c r="AY154" s="178">
        <f t="shared" si="157"/>
        <v>2.4295432458697766E-2</v>
      </c>
      <c r="AZ154" s="18"/>
      <c r="BA154" s="127" t="s">
        <v>283</v>
      </c>
      <c r="BB154" s="26" t="s">
        <v>281</v>
      </c>
      <c r="BC154" s="178">
        <f t="shared" si="158"/>
        <v>2.4295432458697766E-2</v>
      </c>
      <c r="BD154" s="18"/>
      <c r="BE154" s="127" t="s">
        <v>283</v>
      </c>
      <c r="BF154" s="26" t="s">
        <v>281</v>
      </c>
      <c r="BG154" s="178">
        <f t="shared" si="159"/>
        <v>2.4295432458697766E-2</v>
      </c>
      <c r="BH154" s="18"/>
      <c r="BI154" s="127" t="s">
        <v>283</v>
      </c>
      <c r="BJ154" s="26" t="s">
        <v>281</v>
      </c>
      <c r="BK154" s="178">
        <f t="shared" si="160"/>
        <v>2.4295432458697766E-2</v>
      </c>
      <c r="BL154" s="18"/>
      <c r="BM154" s="127" t="s">
        <v>283</v>
      </c>
      <c r="BN154" s="26" t="s">
        <v>281</v>
      </c>
      <c r="BO154" s="178">
        <f t="shared" si="161"/>
        <v>2.4295432458697766E-2</v>
      </c>
      <c r="BP154" s="18"/>
      <c r="BQ154" s="127" t="s">
        <v>283</v>
      </c>
      <c r="BR154" s="26" t="s">
        <v>281</v>
      </c>
      <c r="BS154" s="178">
        <f t="shared" si="162"/>
        <v>2.4295432458697766E-2</v>
      </c>
      <c r="BT154" s="18"/>
      <c r="BU154" s="127" t="s">
        <v>283</v>
      </c>
      <c r="BV154" s="26" t="s">
        <v>281</v>
      </c>
      <c r="BW154" s="178">
        <f t="shared" si="163"/>
        <v>2.4295432458697766E-2</v>
      </c>
      <c r="BX154" s="18"/>
      <c r="BY154" s="127" t="s">
        <v>283</v>
      </c>
      <c r="BZ154" s="26" t="s">
        <v>281</v>
      </c>
      <c r="CA154" s="178">
        <f t="shared" si="164"/>
        <v>2.4295432458697766E-2</v>
      </c>
      <c r="CB154" s="18"/>
      <c r="CC154" s="127" t="s">
        <v>283</v>
      </c>
      <c r="CD154" s="26" t="s">
        <v>281</v>
      </c>
      <c r="CE154" s="178">
        <f t="shared" si="165"/>
        <v>2.4295432458697766E-2</v>
      </c>
      <c r="CF154" s="18"/>
      <c r="CG154" s="127" t="s">
        <v>283</v>
      </c>
      <c r="CH154" s="26" t="s">
        <v>281</v>
      </c>
      <c r="CI154" s="178">
        <f t="shared" si="166"/>
        <v>2.4295432458697766E-2</v>
      </c>
      <c r="CJ154" s="18"/>
      <c r="CK154" s="127" t="s">
        <v>283</v>
      </c>
      <c r="CL154" s="179">
        <f t="shared" si="128"/>
        <v>0.29154518950437314</v>
      </c>
      <c r="CM154" s="179">
        <f t="shared" si="129"/>
        <v>0</v>
      </c>
    </row>
    <row r="155" spans="1:91" ht="57" customHeight="1" x14ac:dyDescent="0.25">
      <c r="A155" s="12" t="s">
        <v>135</v>
      </c>
      <c r="B155" s="14" t="s">
        <v>13</v>
      </c>
      <c r="C155" s="12" t="s">
        <v>1644</v>
      </c>
      <c r="D155" s="12" t="s">
        <v>9</v>
      </c>
      <c r="E155" s="12" t="s">
        <v>9</v>
      </c>
      <c r="F155" s="12" t="s">
        <v>9</v>
      </c>
      <c r="G155" s="26" t="s">
        <v>9</v>
      </c>
      <c r="H155" s="26" t="s">
        <v>9</v>
      </c>
      <c r="I155" s="14" t="s">
        <v>9</v>
      </c>
      <c r="J155" s="26" t="s">
        <v>9</v>
      </c>
      <c r="K155" s="26" t="s">
        <v>9</v>
      </c>
      <c r="L155" s="26" t="s">
        <v>9</v>
      </c>
      <c r="M155" s="26" t="s">
        <v>9</v>
      </c>
      <c r="N155" s="148" t="s">
        <v>427</v>
      </c>
      <c r="O155" s="255">
        <v>0.29154518950437319</v>
      </c>
      <c r="P155" s="12" t="s">
        <v>9</v>
      </c>
      <c r="Q155" s="12" t="s">
        <v>152</v>
      </c>
      <c r="R155" s="146" t="s">
        <v>609</v>
      </c>
      <c r="S155" s="170" t="s">
        <v>142</v>
      </c>
      <c r="T155" s="177" t="s">
        <v>853</v>
      </c>
      <c r="U155" s="15" t="s">
        <v>592</v>
      </c>
      <c r="V155" s="25"/>
      <c r="W155" s="25"/>
      <c r="X155" s="25"/>
      <c r="Y155" s="25"/>
      <c r="Z155" s="25"/>
      <c r="AA155" s="25"/>
      <c r="AB155" s="25"/>
      <c r="AC155" s="25"/>
      <c r="AD155" s="25"/>
      <c r="AE155" s="25"/>
      <c r="AF155" s="25"/>
      <c r="AG155" s="25"/>
      <c r="AH155" s="25"/>
      <c r="AI155" s="25"/>
      <c r="AJ155" s="25"/>
      <c r="AK155" s="25"/>
      <c r="AL155" s="25"/>
      <c r="AM155" s="25"/>
      <c r="AN155" s="158">
        <v>45690</v>
      </c>
      <c r="AO155" s="158">
        <v>46021</v>
      </c>
      <c r="AP155" s="26" t="s">
        <v>281</v>
      </c>
      <c r="AQ155" s="178">
        <f t="shared" si="155"/>
        <v>2.4295432458697766E-2</v>
      </c>
      <c r="AR155" s="178"/>
      <c r="AS155" s="127" t="s">
        <v>283</v>
      </c>
      <c r="AT155" s="26" t="s">
        <v>281</v>
      </c>
      <c r="AU155" s="178">
        <f t="shared" si="156"/>
        <v>2.4295432458697766E-2</v>
      </c>
      <c r="AV155" s="18"/>
      <c r="AW155" s="127" t="s">
        <v>283</v>
      </c>
      <c r="AX155" s="26" t="s">
        <v>281</v>
      </c>
      <c r="AY155" s="178">
        <f t="shared" si="157"/>
        <v>2.4295432458697766E-2</v>
      </c>
      <c r="AZ155" s="18"/>
      <c r="BA155" s="127" t="s">
        <v>283</v>
      </c>
      <c r="BB155" s="26" t="s">
        <v>281</v>
      </c>
      <c r="BC155" s="178">
        <f t="shared" si="158"/>
        <v>2.4295432458697766E-2</v>
      </c>
      <c r="BD155" s="18"/>
      <c r="BE155" s="127" t="s">
        <v>283</v>
      </c>
      <c r="BF155" s="26" t="s">
        <v>281</v>
      </c>
      <c r="BG155" s="178">
        <f t="shared" si="159"/>
        <v>2.4295432458697766E-2</v>
      </c>
      <c r="BH155" s="18"/>
      <c r="BI155" s="127" t="s">
        <v>283</v>
      </c>
      <c r="BJ155" s="26" t="s">
        <v>281</v>
      </c>
      <c r="BK155" s="178">
        <f t="shared" si="160"/>
        <v>2.4295432458697766E-2</v>
      </c>
      <c r="BL155" s="18"/>
      <c r="BM155" s="127" t="s">
        <v>283</v>
      </c>
      <c r="BN155" s="26" t="s">
        <v>281</v>
      </c>
      <c r="BO155" s="178">
        <f t="shared" si="161"/>
        <v>2.4295432458697766E-2</v>
      </c>
      <c r="BP155" s="18"/>
      <c r="BQ155" s="127" t="s">
        <v>283</v>
      </c>
      <c r="BR155" s="26" t="s">
        <v>281</v>
      </c>
      <c r="BS155" s="178">
        <f t="shared" si="162"/>
        <v>2.4295432458697766E-2</v>
      </c>
      <c r="BT155" s="18"/>
      <c r="BU155" s="127" t="s">
        <v>283</v>
      </c>
      <c r="BV155" s="26" t="s">
        <v>281</v>
      </c>
      <c r="BW155" s="178">
        <f t="shared" si="163"/>
        <v>2.4295432458697766E-2</v>
      </c>
      <c r="BX155" s="18"/>
      <c r="BY155" s="127" t="s">
        <v>283</v>
      </c>
      <c r="BZ155" s="26" t="s">
        <v>281</v>
      </c>
      <c r="CA155" s="178">
        <f t="shared" si="164"/>
        <v>2.4295432458697766E-2</v>
      </c>
      <c r="CB155" s="18"/>
      <c r="CC155" s="127" t="s">
        <v>283</v>
      </c>
      <c r="CD155" s="26" t="s">
        <v>281</v>
      </c>
      <c r="CE155" s="178">
        <f t="shared" si="165"/>
        <v>2.4295432458697766E-2</v>
      </c>
      <c r="CF155" s="18"/>
      <c r="CG155" s="127" t="s">
        <v>283</v>
      </c>
      <c r="CH155" s="26" t="s">
        <v>281</v>
      </c>
      <c r="CI155" s="178">
        <f t="shared" si="166"/>
        <v>2.4295432458697766E-2</v>
      </c>
      <c r="CJ155" s="18"/>
      <c r="CK155" s="127" t="s">
        <v>283</v>
      </c>
      <c r="CL155" s="179">
        <f t="shared" si="128"/>
        <v>0.29154518950437314</v>
      </c>
      <c r="CM155" s="179">
        <f t="shared" si="129"/>
        <v>0</v>
      </c>
    </row>
    <row r="156" spans="1:91" ht="57" customHeight="1" x14ac:dyDescent="0.25">
      <c r="A156" s="12" t="s">
        <v>135</v>
      </c>
      <c r="B156" s="14" t="s">
        <v>13</v>
      </c>
      <c r="C156" s="12" t="s">
        <v>1644</v>
      </c>
      <c r="D156" s="12" t="s">
        <v>9</v>
      </c>
      <c r="E156" s="12" t="s">
        <v>9</v>
      </c>
      <c r="F156" s="12" t="s">
        <v>9</v>
      </c>
      <c r="G156" s="26" t="s">
        <v>9</v>
      </c>
      <c r="H156" s="26" t="s">
        <v>9</v>
      </c>
      <c r="I156" s="14" t="s">
        <v>9</v>
      </c>
      <c r="J156" s="26" t="s">
        <v>9</v>
      </c>
      <c r="K156" s="26" t="s">
        <v>9</v>
      </c>
      <c r="L156" s="26" t="s">
        <v>9</v>
      </c>
      <c r="M156" s="26" t="s">
        <v>9</v>
      </c>
      <c r="N156" s="148" t="s">
        <v>428</v>
      </c>
      <c r="O156" s="255">
        <v>0.29154518950437319</v>
      </c>
      <c r="P156" s="12" t="s">
        <v>9</v>
      </c>
      <c r="Q156" s="12" t="s">
        <v>152</v>
      </c>
      <c r="R156" s="146" t="s">
        <v>609</v>
      </c>
      <c r="S156" s="170" t="s">
        <v>142</v>
      </c>
      <c r="T156" s="177" t="s">
        <v>853</v>
      </c>
      <c r="U156" s="15" t="s">
        <v>592</v>
      </c>
      <c r="V156" s="25"/>
      <c r="W156" s="25"/>
      <c r="X156" s="25"/>
      <c r="Y156" s="25"/>
      <c r="Z156" s="25"/>
      <c r="AA156" s="25"/>
      <c r="AB156" s="25"/>
      <c r="AC156" s="25"/>
      <c r="AD156" s="25"/>
      <c r="AE156" s="25"/>
      <c r="AF156" s="25"/>
      <c r="AG156" s="25"/>
      <c r="AH156" s="25"/>
      <c r="AI156" s="25"/>
      <c r="AJ156" s="25"/>
      <c r="AK156" s="25"/>
      <c r="AL156" s="25"/>
      <c r="AM156" s="25"/>
      <c r="AN156" s="158">
        <v>45658</v>
      </c>
      <c r="AO156" s="158">
        <v>45687</v>
      </c>
      <c r="AP156" s="12" t="s">
        <v>666</v>
      </c>
      <c r="AQ156" s="178">
        <f t="shared" si="142"/>
        <v>0.29154518950437319</v>
      </c>
      <c r="AR156" s="178">
        <f>+AQ156</f>
        <v>0.29154518950437319</v>
      </c>
      <c r="AS156" s="171" t="s">
        <v>283</v>
      </c>
      <c r="AT156" s="180" t="s">
        <v>281</v>
      </c>
      <c r="AU156" s="182"/>
      <c r="AV156" s="183"/>
      <c r="AW156" s="171" t="s">
        <v>283</v>
      </c>
      <c r="AX156" s="180" t="s">
        <v>281</v>
      </c>
      <c r="AY156" s="182"/>
      <c r="AZ156" s="183"/>
      <c r="BA156" s="171" t="s">
        <v>283</v>
      </c>
      <c r="BB156" s="180" t="s">
        <v>281</v>
      </c>
      <c r="BC156" s="182"/>
      <c r="BD156" s="183"/>
      <c r="BE156" s="171" t="s">
        <v>283</v>
      </c>
      <c r="BF156" s="180" t="s">
        <v>281</v>
      </c>
      <c r="BG156" s="182"/>
      <c r="BH156" s="183"/>
      <c r="BI156" s="171" t="s">
        <v>283</v>
      </c>
      <c r="BJ156" s="180" t="s">
        <v>281</v>
      </c>
      <c r="BK156" s="182"/>
      <c r="BL156" s="183"/>
      <c r="BM156" s="171" t="s">
        <v>283</v>
      </c>
      <c r="BN156" s="180" t="s">
        <v>281</v>
      </c>
      <c r="BO156" s="182"/>
      <c r="BP156" s="183"/>
      <c r="BQ156" s="171" t="s">
        <v>283</v>
      </c>
      <c r="BR156" s="180" t="s">
        <v>281</v>
      </c>
      <c r="BS156" s="182"/>
      <c r="BT156" s="183"/>
      <c r="BU156" s="171" t="s">
        <v>283</v>
      </c>
      <c r="BV156" s="180" t="s">
        <v>281</v>
      </c>
      <c r="BW156" s="182"/>
      <c r="BX156" s="183"/>
      <c r="BY156" s="171" t="s">
        <v>283</v>
      </c>
      <c r="BZ156" s="180" t="s">
        <v>281</v>
      </c>
      <c r="CA156" s="182"/>
      <c r="CB156" s="183"/>
      <c r="CC156" s="171" t="s">
        <v>283</v>
      </c>
      <c r="CD156" s="180" t="s">
        <v>281</v>
      </c>
      <c r="CE156" s="182"/>
      <c r="CF156" s="183"/>
      <c r="CG156" s="171" t="s">
        <v>283</v>
      </c>
      <c r="CH156" s="180" t="s">
        <v>281</v>
      </c>
      <c r="CI156" s="182"/>
      <c r="CJ156" s="183"/>
      <c r="CK156" s="171" t="s">
        <v>283</v>
      </c>
      <c r="CL156" s="179">
        <f t="shared" si="128"/>
        <v>0.29154518950437319</v>
      </c>
      <c r="CM156" s="179">
        <f t="shared" si="129"/>
        <v>0.29154518950437319</v>
      </c>
    </row>
    <row r="157" spans="1:91" ht="57" customHeight="1" x14ac:dyDescent="0.25">
      <c r="A157" s="12" t="s">
        <v>135</v>
      </c>
      <c r="B157" s="14" t="s">
        <v>13</v>
      </c>
      <c r="C157" s="12" t="s">
        <v>1644</v>
      </c>
      <c r="D157" s="12" t="s">
        <v>9</v>
      </c>
      <c r="E157" s="12" t="s">
        <v>9</v>
      </c>
      <c r="F157" s="12" t="s">
        <v>9</v>
      </c>
      <c r="G157" s="26" t="s">
        <v>9</v>
      </c>
      <c r="H157" s="26" t="s">
        <v>9</v>
      </c>
      <c r="I157" s="14" t="s">
        <v>9</v>
      </c>
      <c r="J157" s="26" t="s">
        <v>9</v>
      </c>
      <c r="K157" s="26" t="s">
        <v>9</v>
      </c>
      <c r="L157" s="26" t="s">
        <v>9</v>
      </c>
      <c r="M157" s="26" t="s">
        <v>9</v>
      </c>
      <c r="N157" s="148" t="s">
        <v>429</v>
      </c>
      <c r="O157" s="255">
        <v>0.29154518950437319</v>
      </c>
      <c r="P157" s="12" t="s">
        <v>9</v>
      </c>
      <c r="Q157" s="12" t="s">
        <v>152</v>
      </c>
      <c r="R157" s="146" t="s">
        <v>609</v>
      </c>
      <c r="S157" s="170" t="s">
        <v>142</v>
      </c>
      <c r="T157" s="177" t="s">
        <v>853</v>
      </c>
      <c r="U157" s="15" t="s">
        <v>592</v>
      </c>
      <c r="V157" s="25"/>
      <c r="W157" s="25"/>
      <c r="X157" s="25"/>
      <c r="Y157" s="25"/>
      <c r="Z157" s="25"/>
      <c r="AA157" s="25"/>
      <c r="AB157" s="25"/>
      <c r="AC157" s="25"/>
      <c r="AD157" s="25"/>
      <c r="AE157" s="25"/>
      <c r="AF157" s="25"/>
      <c r="AG157" s="25"/>
      <c r="AH157" s="25"/>
      <c r="AI157" s="25"/>
      <c r="AJ157" s="25"/>
      <c r="AK157" s="25"/>
      <c r="AL157" s="25"/>
      <c r="AM157" s="25"/>
      <c r="AN157" s="158">
        <v>45658</v>
      </c>
      <c r="AO157" s="158">
        <v>45687</v>
      </c>
      <c r="AP157" s="12" t="s">
        <v>666</v>
      </c>
      <c r="AQ157" s="178">
        <f t="shared" si="142"/>
        <v>0.29154518950437319</v>
      </c>
      <c r="AR157" s="178">
        <f>+AQ157</f>
        <v>0.29154518950437319</v>
      </c>
      <c r="AS157" s="171" t="s">
        <v>283</v>
      </c>
      <c r="AT157" s="180" t="s">
        <v>281</v>
      </c>
      <c r="AU157" s="182"/>
      <c r="AV157" s="183"/>
      <c r="AW157" s="171" t="s">
        <v>283</v>
      </c>
      <c r="AX157" s="180" t="s">
        <v>281</v>
      </c>
      <c r="AY157" s="182"/>
      <c r="AZ157" s="183"/>
      <c r="BA157" s="171" t="s">
        <v>283</v>
      </c>
      <c r="BB157" s="180" t="s">
        <v>281</v>
      </c>
      <c r="BC157" s="182"/>
      <c r="BD157" s="183"/>
      <c r="BE157" s="171" t="s">
        <v>283</v>
      </c>
      <c r="BF157" s="180" t="s">
        <v>281</v>
      </c>
      <c r="BG157" s="182"/>
      <c r="BH157" s="183"/>
      <c r="BI157" s="171" t="s">
        <v>283</v>
      </c>
      <c r="BJ157" s="180" t="s">
        <v>281</v>
      </c>
      <c r="BK157" s="182"/>
      <c r="BL157" s="183"/>
      <c r="BM157" s="171" t="s">
        <v>283</v>
      </c>
      <c r="BN157" s="180" t="s">
        <v>281</v>
      </c>
      <c r="BO157" s="182"/>
      <c r="BP157" s="183"/>
      <c r="BQ157" s="171" t="s">
        <v>283</v>
      </c>
      <c r="BR157" s="180" t="s">
        <v>281</v>
      </c>
      <c r="BS157" s="182"/>
      <c r="BT157" s="183"/>
      <c r="BU157" s="171" t="s">
        <v>283</v>
      </c>
      <c r="BV157" s="180" t="s">
        <v>281</v>
      </c>
      <c r="BW157" s="182"/>
      <c r="BX157" s="183"/>
      <c r="BY157" s="171" t="s">
        <v>283</v>
      </c>
      <c r="BZ157" s="180" t="s">
        <v>281</v>
      </c>
      <c r="CA157" s="182"/>
      <c r="CB157" s="183"/>
      <c r="CC157" s="171" t="s">
        <v>283</v>
      </c>
      <c r="CD157" s="180" t="s">
        <v>281</v>
      </c>
      <c r="CE157" s="182"/>
      <c r="CF157" s="183"/>
      <c r="CG157" s="171" t="s">
        <v>283</v>
      </c>
      <c r="CH157" s="180" t="s">
        <v>281</v>
      </c>
      <c r="CI157" s="182"/>
      <c r="CJ157" s="183"/>
      <c r="CK157" s="171" t="s">
        <v>283</v>
      </c>
      <c r="CL157" s="179">
        <f t="shared" si="128"/>
        <v>0.29154518950437319</v>
      </c>
      <c r="CM157" s="179">
        <f t="shared" si="129"/>
        <v>0.29154518950437319</v>
      </c>
    </row>
    <row r="158" spans="1:91" ht="57" customHeight="1" x14ac:dyDescent="0.25">
      <c r="A158" s="12" t="s">
        <v>135</v>
      </c>
      <c r="B158" s="14" t="s">
        <v>13</v>
      </c>
      <c r="C158" s="12" t="s">
        <v>1644</v>
      </c>
      <c r="D158" s="12" t="s">
        <v>9</v>
      </c>
      <c r="E158" s="12" t="s">
        <v>9</v>
      </c>
      <c r="F158" s="12" t="s">
        <v>9</v>
      </c>
      <c r="G158" s="26" t="s">
        <v>9</v>
      </c>
      <c r="H158" s="26" t="s">
        <v>9</v>
      </c>
      <c r="I158" s="14" t="s">
        <v>9</v>
      </c>
      <c r="J158" s="26" t="s">
        <v>9</v>
      </c>
      <c r="K158" s="26" t="s">
        <v>9</v>
      </c>
      <c r="L158" s="26" t="s">
        <v>9</v>
      </c>
      <c r="M158" s="26" t="s">
        <v>9</v>
      </c>
      <c r="N158" s="148" t="s">
        <v>430</v>
      </c>
      <c r="O158" s="255">
        <v>0.29154518950437319</v>
      </c>
      <c r="P158" s="12" t="s">
        <v>9</v>
      </c>
      <c r="Q158" s="12" t="s">
        <v>152</v>
      </c>
      <c r="R158" s="146" t="s">
        <v>609</v>
      </c>
      <c r="S158" s="170" t="s">
        <v>142</v>
      </c>
      <c r="T158" s="177" t="s">
        <v>853</v>
      </c>
      <c r="U158" s="15" t="s">
        <v>592</v>
      </c>
      <c r="V158" s="25"/>
      <c r="W158" s="25"/>
      <c r="X158" s="25"/>
      <c r="Y158" s="25"/>
      <c r="Z158" s="25"/>
      <c r="AA158" s="25"/>
      <c r="AB158" s="25"/>
      <c r="AC158" s="25"/>
      <c r="AD158" s="25"/>
      <c r="AE158" s="25"/>
      <c r="AF158" s="25"/>
      <c r="AG158" s="25"/>
      <c r="AH158" s="25"/>
      <c r="AI158" s="25"/>
      <c r="AJ158" s="25"/>
      <c r="AK158" s="25"/>
      <c r="AL158" s="25"/>
      <c r="AM158" s="25"/>
      <c r="AN158" s="158">
        <v>45690</v>
      </c>
      <c r="AO158" s="158">
        <v>46021</v>
      </c>
      <c r="AP158" s="26" t="s">
        <v>281</v>
      </c>
      <c r="AQ158" s="178">
        <f t="shared" ref="AQ158:AQ159" si="167">+O158/12</f>
        <v>2.4295432458697766E-2</v>
      </c>
      <c r="AR158" s="178"/>
      <c r="AS158" s="127" t="s">
        <v>283</v>
      </c>
      <c r="AT158" s="26" t="s">
        <v>281</v>
      </c>
      <c r="AU158" s="178">
        <f t="shared" ref="AU158:AU159" si="168">+O158/12</f>
        <v>2.4295432458697766E-2</v>
      </c>
      <c r="AV158" s="18"/>
      <c r="AW158" s="127" t="s">
        <v>283</v>
      </c>
      <c r="AX158" s="26" t="s">
        <v>281</v>
      </c>
      <c r="AY158" s="178">
        <f t="shared" ref="AY158:AY159" si="169">+O158/12</f>
        <v>2.4295432458697766E-2</v>
      </c>
      <c r="AZ158" s="18"/>
      <c r="BA158" s="127" t="s">
        <v>283</v>
      </c>
      <c r="BB158" s="26" t="s">
        <v>281</v>
      </c>
      <c r="BC158" s="178">
        <f t="shared" ref="BC158:BC159" si="170">+O158/12</f>
        <v>2.4295432458697766E-2</v>
      </c>
      <c r="BD158" s="18"/>
      <c r="BE158" s="127" t="s">
        <v>283</v>
      </c>
      <c r="BF158" s="26" t="s">
        <v>281</v>
      </c>
      <c r="BG158" s="178">
        <f t="shared" ref="BG158:BG159" si="171">+O158/12</f>
        <v>2.4295432458697766E-2</v>
      </c>
      <c r="BH158" s="18"/>
      <c r="BI158" s="127" t="s">
        <v>283</v>
      </c>
      <c r="BJ158" s="26" t="s">
        <v>281</v>
      </c>
      <c r="BK158" s="178">
        <f t="shared" ref="BK158:BK159" si="172">+O158/12</f>
        <v>2.4295432458697766E-2</v>
      </c>
      <c r="BL158" s="18"/>
      <c r="BM158" s="127" t="s">
        <v>283</v>
      </c>
      <c r="BN158" s="26" t="s">
        <v>281</v>
      </c>
      <c r="BO158" s="178">
        <f t="shared" ref="BO158:BO159" si="173">+O158/12</f>
        <v>2.4295432458697766E-2</v>
      </c>
      <c r="BP158" s="18"/>
      <c r="BQ158" s="127" t="s">
        <v>283</v>
      </c>
      <c r="BR158" s="26" t="s">
        <v>281</v>
      </c>
      <c r="BS158" s="178">
        <f t="shared" ref="BS158:BS159" si="174">+O158/12</f>
        <v>2.4295432458697766E-2</v>
      </c>
      <c r="BT158" s="18"/>
      <c r="BU158" s="127" t="s">
        <v>283</v>
      </c>
      <c r="BV158" s="26" t="s">
        <v>281</v>
      </c>
      <c r="BW158" s="178">
        <f t="shared" ref="BW158:BW159" si="175">+O158/12</f>
        <v>2.4295432458697766E-2</v>
      </c>
      <c r="BX158" s="18"/>
      <c r="BY158" s="127" t="s">
        <v>283</v>
      </c>
      <c r="BZ158" s="26" t="s">
        <v>281</v>
      </c>
      <c r="CA158" s="178">
        <f t="shared" ref="CA158:CA159" si="176">+O158/12</f>
        <v>2.4295432458697766E-2</v>
      </c>
      <c r="CB158" s="18"/>
      <c r="CC158" s="127" t="s">
        <v>283</v>
      </c>
      <c r="CD158" s="26" t="s">
        <v>281</v>
      </c>
      <c r="CE158" s="178">
        <f t="shared" ref="CE158:CE159" si="177">+O158/12</f>
        <v>2.4295432458697766E-2</v>
      </c>
      <c r="CF158" s="18"/>
      <c r="CG158" s="127" t="s">
        <v>283</v>
      </c>
      <c r="CH158" s="26" t="s">
        <v>281</v>
      </c>
      <c r="CI158" s="178">
        <f t="shared" ref="CI158:CI159" si="178">+O158/12</f>
        <v>2.4295432458697766E-2</v>
      </c>
      <c r="CJ158" s="18"/>
      <c r="CK158" s="127" t="s">
        <v>283</v>
      </c>
      <c r="CL158" s="179">
        <f t="shared" si="128"/>
        <v>0.29154518950437314</v>
      </c>
      <c r="CM158" s="179">
        <f t="shared" si="129"/>
        <v>0</v>
      </c>
    </row>
    <row r="159" spans="1:91" ht="57" customHeight="1" x14ac:dyDescent="0.25">
      <c r="A159" s="12" t="s">
        <v>135</v>
      </c>
      <c r="B159" s="14" t="s">
        <v>13</v>
      </c>
      <c r="C159" s="12" t="s">
        <v>1644</v>
      </c>
      <c r="D159" s="12" t="s">
        <v>9</v>
      </c>
      <c r="E159" s="12" t="s">
        <v>9</v>
      </c>
      <c r="F159" s="12" t="s">
        <v>9</v>
      </c>
      <c r="G159" s="26" t="s">
        <v>9</v>
      </c>
      <c r="H159" s="26" t="s">
        <v>9</v>
      </c>
      <c r="I159" s="14" t="s">
        <v>9</v>
      </c>
      <c r="J159" s="26" t="s">
        <v>9</v>
      </c>
      <c r="K159" s="26" t="s">
        <v>9</v>
      </c>
      <c r="L159" s="26" t="s">
        <v>9</v>
      </c>
      <c r="M159" s="26" t="s">
        <v>9</v>
      </c>
      <c r="N159" s="148" t="s">
        <v>431</v>
      </c>
      <c r="O159" s="255">
        <v>0.29154518950437319</v>
      </c>
      <c r="P159" s="12" t="s">
        <v>9</v>
      </c>
      <c r="Q159" s="12" t="s">
        <v>152</v>
      </c>
      <c r="R159" s="146" t="s">
        <v>609</v>
      </c>
      <c r="S159" s="170" t="s">
        <v>142</v>
      </c>
      <c r="T159" s="177" t="s">
        <v>853</v>
      </c>
      <c r="U159" s="15" t="s">
        <v>592</v>
      </c>
      <c r="V159" s="25"/>
      <c r="W159" s="25"/>
      <c r="X159" s="25"/>
      <c r="Y159" s="25"/>
      <c r="Z159" s="25"/>
      <c r="AA159" s="25"/>
      <c r="AB159" s="25"/>
      <c r="AC159" s="25"/>
      <c r="AD159" s="25"/>
      <c r="AE159" s="25"/>
      <c r="AF159" s="25"/>
      <c r="AG159" s="25"/>
      <c r="AH159" s="25"/>
      <c r="AI159" s="25"/>
      <c r="AJ159" s="25"/>
      <c r="AK159" s="25"/>
      <c r="AL159" s="25"/>
      <c r="AM159" s="25"/>
      <c r="AN159" s="158">
        <v>45690</v>
      </c>
      <c r="AO159" s="158">
        <v>46021</v>
      </c>
      <c r="AP159" s="26" t="s">
        <v>281</v>
      </c>
      <c r="AQ159" s="178">
        <f t="shared" si="167"/>
        <v>2.4295432458697766E-2</v>
      </c>
      <c r="AR159" s="178"/>
      <c r="AS159" s="127" t="s">
        <v>283</v>
      </c>
      <c r="AT159" s="26" t="s">
        <v>281</v>
      </c>
      <c r="AU159" s="178">
        <f t="shared" si="168"/>
        <v>2.4295432458697766E-2</v>
      </c>
      <c r="AV159" s="18"/>
      <c r="AW159" s="127" t="s">
        <v>283</v>
      </c>
      <c r="AX159" s="26" t="s">
        <v>281</v>
      </c>
      <c r="AY159" s="178">
        <f t="shared" si="169"/>
        <v>2.4295432458697766E-2</v>
      </c>
      <c r="AZ159" s="18"/>
      <c r="BA159" s="127" t="s">
        <v>283</v>
      </c>
      <c r="BB159" s="26" t="s">
        <v>281</v>
      </c>
      <c r="BC159" s="178">
        <f t="shared" si="170"/>
        <v>2.4295432458697766E-2</v>
      </c>
      <c r="BD159" s="18"/>
      <c r="BE159" s="127" t="s">
        <v>283</v>
      </c>
      <c r="BF159" s="26" t="s">
        <v>281</v>
      </c>
      <c r="BG159" s="178">
        <f t="shared" si="171"/>
        <v>2.4295432458697766E-2</v>
      </c>
      <c r="BH159" s="18"/>
      <c r="BI159" s="127" t="s">
        <v>283</v>
      </c>
      <c r="BJ159" s="26" t="s">
        <v>281</v>
      </c>
      <c r="BK159" s="178">
        <f t="shared" si="172"/>
        <v>2.4295432458697766E-2</v>
      </c>
      <c r="BL159" s="18"/>
      <c r="BM159" s="127" t="s">
        <v>283</v>
      </c>
      <c r="BN159" s="26" t="s">
        <v>281</v>
      </c>
      <c r="BO159" s="178">
        <f t="shared" si="173"/>
        <v>2.4295432458697766E-2</v>
      </c>
      <c r="BP159" s="18"/>
      <c r="BQ159" s="127" t="s">
        <v>283</v>
      </c>
      <c r="BR159" s="26" t="s">
        <v>281</v>
      </c>
      <c r="BS159" s="178">
        <f t="shared" si="174"/>
        <v>2.4295432458697766E-2</v>
      </c>
      <c r="BT159" s="18"/>
      <c r="BU159" s="127" t="s">
        <v>283</v>
      </c>
      <c r="BV159" s="26" t="s">
        <v>281</v>
      </c>
      <c r="BW159" s="178">
        <f t="shared" si="175"/>
        <v>2.4295432458697766E-2</v>
      </c>
      <c r="BX159" s="18"/>
      <c r="BY159" s="127" t="s">
        <v>283</v>
      </c>
      <c r="BZ159" s="26" t="s">
        <v>281</v>
      </c>
      <c r="CA159" s="178">
        <f t="shared" si="176"/>
        <v>2.4295432458697766E-2</v>
      </c>
      <c r="CB159" s="18"/>
      <c r="CC159" s="127" t="s">
        <v>283</v>
      </c>
      <c r="CD159" s="26" t="s">
        <v>281</v>
      </c>
      <c r="CE159" s="178">
        <f t="shared" si="177"/>
        <v>2.4295432458697766E-2</v>
      </c>
      <c r="CF159" s="18"/>
      <c r="CG159" s="127" t="s">
        <v>283</v>
      </c>
      <c r="CH159" s="26" t="s">
        <v>281</v>
      </c>
      <c r="CI159" s="178">
        <f t="shared" si="178"/>
        <v>2.4295432458697766E-2</v>
      </c>
      <c r="CJ159" s="18"/>
      <c r="CK159" s="127" t="s">
        <v>283</v>
      </c>
      <c r="CL159" s="179">
        <f t="shared" si="128"/>
        <v>0.29154518950437314</v>
      </c>
      <c r="CM159" s="179">
        <f t="shared" si="129"/>
        <v>0</v>
      </c>
    </row>
    <row r="160" spans="1:91" ht="57" customHeight="1" x14ac:dyDescent="0.25">
      <c r="A160" s="12" t="s">
        <v>135</v>
      </c>
      <c r="B160" s="14" t="s">
        <v>13</v>
      </c>
      <c r="C160" s="12" t="s">
        <v>1644</v>
      </c>
      <c r="D160" s="12" t="s">
        <v>9</v>
      </c>
      <c r="E160" s="12" t="s">
        <v>9</v>
      </c>
      <c r="F160" s="12" t="s">
        <v>9</v>
      </c>
      <c r="G160" s="26" t="s">
        <v>9</v>
      </c>
      <c r="H160" s="26" t="s">
        <v>9</v>
      </c>
      <c r="I160" s="14" t="s">
        <v>9</v>
      </c>
      <c r="J160" s="26" t="s">
        <v>9</v>
      </c>
      <c r="K160" s="26" t="s">
        <v>9</v>
      </c>
      <c r="L160" s="26" t="s">
        <v>9</v>
      </c>
      <c r="M160" s="26" t="s">
        <v>9</v>
      </c>
      <c r="N160" s="148" t="s">
        <v>432</v>
      </c>
      <c r="O160" s="255">
        <v>0.29154518950437319</v>
      </c>
      <c r="P160" s="12" t="s">
        <v>9</v>
      </c>
      <c r="Q160" s="12" t="s">
        <v>152</v>
      </c>
      <c r="R160" s="146" t="s">
        <v>608</v>
      </c>
      <c r="S160" s="170" t="s">
        <v>142</v>
      </c>
      <c r="T160" s="177" t="s">
        <v>853</v>
      </c>
      <c r="U160" s="15" t="s">
        <v>592</v>
      </c>
      <c r="V160" s="25"/>
      <c r="W160" s="25"/>
      <c r="X160" s="25"/>
      <c r="Y160" s="25"/>
      <c r="Z160" s="25"/>
      <c r="AA160" s="25"/>
      <c r="AB160" s="25"/>
      <c r="AC160" s="25"/>
      <c r="AD160" s="25"/>
      <c r="AE160" s="25"/>
      <c r="AF160" s="25"/>
      <c r="AG160" s="25"/>
      <c r="AH160" s="25"/>
      <c r="AI160" s="25"/>
      <c r="AJ160" s="25"/>
      <c r="AK160" s="25"/>
      <c r="AL160" s="25"/>
      <c r="AM160" s="25"/>
      <c r="AN160" s="158">
        <v>45717</v>
      </c>
      <c r="AO160" s="158">
        <v>45746</v>
      </c>
      <c r="AP160" s="26" t="s">
        <v>281</v>
      </c>
      <c r="AQ160" s="178">
        <f>+O160/3</f>
        <v>9.7181729834791064E-2</v>
      </c>
      <c r="AR160" s="178"/>
      <c r="AS160" s="127" t="s">
        <v>283</v>
      </c>
      <c r="AT160" s="26" t="s">
        <v>281</v>
      </c>
      <c r="AU160" s="178">
        <f>+O160/3</f>
        <v>9.7181729834791064E-2</v>
      </c>
      <c r="AV160" s="18"/>
      <c r="AW160" s="127" t="s">
        <v>283</v>
      </c>
      <c r="AX160" s="26" t="s">
        <v>281</v>
      </c>
      <c r="AY160" s="178">
        <f>+O160/3</f>
        <v>9.7181729834791064E-2</v>
      </c>
      <c r="AZ160" s="18"/>
      <c r="BA160" s="127" t="s">
        <v>283</v>
      </c>
      <c r="BB160" s="180" t="s">
        <v>281</v>
      </c>
      <c r="BC160" s="182"/>
      <c r="BD160" s="183"/>
      <c r="BE160" s="171" t="s">
        <v>283</v>
      </c>
      <c r="BF160" s="180" t="s">
        <v>281</v>
      </c>
      <c r="BG160" s="182"/>
      <c r="BH160" s="183"/>
      <c r="BI160" s="171" t="s">
        <v>283</v>
      </c>
      <c r="BJ160" s="180" t="s">
        <v>281</v>
      </c>
      <c r="BK160" s="182"/>
      <c r="BL160" s="183"/>
      <c r="BM160" s="171" t="s">
        <v>283</v>
      </c>
      <c r="BN160" s="180" t="s">
        <v>281</v>
      </c>
      <c r="BO160" s="182"/>
      <c r="BP160" s="183"/>
      <c r="BQ160" s="171" t="s">
        <v>283</v>
      </c>
      <c r="BR160" s="180" t="s">
        <v>281</v>
      </c>
      <c r="BS160" s="182"/>
      <c r="BT160" s="183"/>
      <c r="BU160" s="171" t="s">
        <v>283</v>
      </c>
      <c r="BV160" s="180" t="s">
        <v>281</v>
      </c>
      <c r="BW160" s="182"/>
      <c r="BX160" s="183"/>
      <c r="BY160" s="171" t="s">
        <v>283</v>
      </c>
      <c r="BZ160" s="180" t="s">
        <v>281</v>
      </c>
      <c r="CA160" s="182"/>
      <c r="CB160" s="183"/>
      <c r="CC160" s="171" t="s">
        <v>283</v>
      </c>
      <c r="CD160" s="180" t="s">
        <v>281</v>
      </c>
      <c r="CE160" s="182"/>
      <c r="CF160" s="183"/>
      <c r="CG160" s="171" t="s">
        <v>283</v>
      </c>
      <c r="CH160" s="180" t="s">
        <v>281</v>
      </c>
      <c r="CI160" s="182"/>
      <c r="CJ160" s="183"/>
      <c r="CK160" s="171" t="s">
        <v>283</v>
      </c>
      <c r="CL160" s="179">
        <f t="shared" si="128"/>
        <v>0.29154518950437319</v>
      </c>
      <c r="CM160" s="179">
        <f t="shared" si="129"/>
        <v>0</v>
      </c>
    </row>
    <row r="161" spans="1:91" ht="57" customHeight="1" x14ac:dyDescent="0.25">
      <c r="A161" s="12" t="s">
        <v>135</v>
      </c>
      <c r="B161" s="14" t="s">
        <v>13</v>
      </c>
      <c r="C161" s="12" t="s">
        <v>1644</v>
      </c>
      <c r="D161" s="12" t="s">
        <v>9</v>
      </c>
      <c r="E161" s="12" t="s">
        <v>9</v>
      </c>
      <c r="F161" s="12" t="s">
        <v>9</v>
      </c>
      <c r="G161" s="26" t="s">
        <v>9</v>
      </c>
      <c r="H161" s="26" t="s">
        <v>9</v>
      </c>
      <c r="I161" s="14" t="s">
        <v>9</v>
      </c>
      <c r="J161" s="26" t="s">
        <v>9</v>
      </c>
      <c r="K161" s="26" t="s">
        <v>9</v>
      </c>
      <c r="L161" s="26" t="s">
        <v>9</v>
      </c>
      <c r="M161" s="26" t="s">
        <v>9</v>
      </c>
      <c r="N161" s="148" t="s">
        <v>433</v>
      </c>
      <c r="O161" s="255">
        <v>0.29154518950437319</v>
      </c>
      <c r="P161" s="12" t="s">
        <v>9</v>
      </c>
      <c r="Q161" s="12" t="s">
        <v>152</v>
      </c>
      <c r="R161" s="146" t="s">
        <v>608</v>
      </c>
      <c r="S161" s="170" t="s">
        <v>142</v>
      </c>
      <c r="T161" s="177" t="s">
        <v>853</v>
      </c>
      <c r="U161" s="15" t="s">
        <v>592</v>
      </c>
      <c r="V161" s="25"/>
      <c r="W161" s="25"/>
      <c r="X161" s="25"/>
      <c r="Y161" s="25"/>
      <c r="Z161" s="25"/>
      <c r="AA161" s="25"/>
      <c r="AB161" s="25"/>
      <c r="AC161" s="25"/>
      <c r="AD161" s="25"/>
      <c r="AE161" s="25"/>
      <c r="AF161" s="25"/>
      <c r="AG161" s="25"/>
      <c r="AH161" s="25"/>
      <c r="AI161" s="25"/>
      <c r="AJ161" s="25"/>
      <c r="AK161" s="25"/>
      <c r="AL161" s="25"/>
      <c r="AM161" s="25"/>
      <c r="AN161" s="158">
        <v>45778</v>
      </c>
      <c r="AO161" s="158">
        <v>45807</v>
      </c>
      <c r="AP161" s="26" t="s">
        <v>281</v>
      </c>
      <c r="AQ161" s="178">
        <f>+O161/5</f>
        <v>5.830903790087464E-2</v>
      </c>
      <c r="AR161" s="178"/>
      <c r="AS161" s="127" t="s">
        <v>283</v>
      </c>
      <c r="AT161" s="26" t="s">
        <v>281</v>
      </c>
      <c r="AU161" s="178">
        <f>+O161/5</f>
        <v>5.830903790087464E-2</v>
      </c>
      <c r="AV161" s="18"/>
      <c r="AW161" s="127" t="s">
        <v>283</v>
      </c>
      <c r="AX161" s="26" t="s">
        <v>281</v>
      </c>
      <c r="AY161" s="178">
        <f>+O161/5</f>
        <v>5.830903790087464E-2</v>
      </c>
      <c r="AZ161" s="18"/>
      <c r="BA161" s="127" t="s">
        <v>283</v>
      </c>
      <c r="BB161" s="26" t="s">
        <v>281</v>
      </c>
      <c r="BC161" s="178">
        <f>+O161/5</f>
        <v>5.830903790087464E-2</v>
      </c>
      <c r="BD161" s="18"/>
      <c r="BE161" s="127" t="s">
        <v>283</v>
      </c>
      <c r="BF161" s="26" t="s">
        <v>281</v>
      </c>
      <c r="BG161" s="178">
        <f>+O161/5</f>
        <v>5.830903790087464E-2</v>
      </c>
      <c r="BH161" s="18"/>
      <c r="BI161" s="127" t="s">
        <v>283</v>
      </c>
      <c r="BJ161" s="180" t="s">
        <v>281</v>
      </c>
      <c r="BK161" s="182"/>
      <c r="BL161" s="183"/>
      <c r="BM161" s="171" t="s">
        <v>283</v>
      </c>
      <c r="BN161" s="180" t="s">
        <v>281</v>
      </c>
      <c r="BO161" s="182"/>
      <c r="BP161" s="183"/>
      <c r="BQ161" s="171" t="s">
        <v>283</v>
      </c>
      <c r="BR161" s="180" t="s">
        <v>281</v>
      </c>
      <c r="BS161" s="182"/>
      <c r="BT161" s="183"/>
      <c r="BU161" s="171" t="s">
        <v>283</v>
      </c>
      <c r="BV161" s="180" t="s">
        <v>281</v>
      </c>
      <c r="BW161" s="182"/>
      <c r="BX161" s="183"/>
      <c r="BY161" s="171" t="s">
        <v>283</v>
      </c>
      <c r="BZ161" s="180" t="s">
        <v>281</v>
      </c>
      <c r="CA161" s="182"/>
      <c r="CB161" s="183"/>
      <c r="CC161" s="171" t="s">
        <v>283</v>
      </c>
      <c r="CD161" s="180" t="s">
        <v>281</v>
      </c>
      <c r="CE161" s="182"/>
      <c r="CF161" s="183"/>
      <c r="CG161" s="171" t="s">
        <v>283</v>
      </c>
      <c r="CH161" s="180" t="s">
        <v>281</v>
      </c>
      <c r="CI161" s="182"/>
      <c r="CJ161" s="183"/>
      <c r="CK161" s="171" t="s">
        <v>283</v>
      </c>
      <c r="CL161" s="179">
        <f t="shared" si="128"/>
        <v>0.29154518950437319</v>
      </c>
      <c r="CM161" s="179">
        <f t="shared" si="129"/>
        <v>0</v>
      </c>
    </row>
    <row r="162" spans="1:91" ht="57" customHeight="1" x14ac:dyDescent="0.25">
      <c r="A162" s="12" t="s">
        <v>135</v>
      </c>
      <c r="B162" s="14" t="s">
        <v>13</v>
      </c>
      <c r="C162" s="12" t="s">
        <v>1644</v>
      </c>
      <c r="D162" s="12" t="s">
        <v>9</v>
      </c>
      <c r="E162" s="12" t="s">
        <v>9</v>
      </c>
      <c r="F162" s="12" t="s">
        <v>9</v>
      </c>
      <c r="G162" s="26" t="s">
        <v>9</v>
      </c>
      <c r="H162" s="26" t="s">
        <v>9</v>
      </c>
      <c r="I162" s="14" t="s">
        <v>9</v>
      </c>
      <c r="J162" s="26" t="s">
        <v>9</v>
      </c>
      <c r="K162" s="26" t="s">
        <v>9</v>
      </c>
      <c r="L162" s="26" t="s">
        <v>9</v>
      </c>
      <c r="M162" s="26" t="s">
        <v>9</v>
      </c>
      <c r="N162" s="148" t="s">
        <v>434</v>
      </c>
      <c r="O162" s="255">
        <v>0.29154518950437319</v>
      </c>
      <c r="P162" s="12" t="s">
        <v>9</v>
      </c>
      <c r="Q162" s="12" t="s">
        <v>152</v>
      </c>
      <c r="R162" s="146" t="s">
        <v>608</v>
      </c>
      <c r="S162" s="170" t="s">
        <v>142</v>
      </c>
      <c r="T162" s="177" t="s">
        <v>853</v>
      </c>
      <c r="U162" s="15" t="s">
        <v>592</v>
      </c>
      <c r="V162" s="25"/>
      <c r="W162" s="25"/>
      <c r="X162" s="25"/>
      <c r="Y162" s="25"/>
      <c r="Z162" s="25"/>
      <c r="AA162" s="25"/>
      <c r="AB162" s="25"/>
      <c r="AC162" s="25"/>
      <c r="AD162" s="25"/>
      <c r="AE162" s="25"/>
      <c r="AF162" s="25"/>
      <c r="AG162" s="25"/>
      <c r="AH162" s="25"/>
      <c r="AI162" s="25"/>
      <c r="AJ162" s="25"/>
      <c r="AK162" s="25"/>
      <c r="AL162" s="25"/>
      <c r="AM162" s="25"/>
      <c r="AN162" s="158">
        <v>45809</v>
      </c>
      <c r="AO162" s="158">
        <v>45838</v>
      </c>
      <c r="AP162" s="26" t="s">
        <v>281</v>
      </c>
      <c r="AQ162" s="178">
        <f>+O162/6</f>
        <v>4.8590864917395532E-2</v>
      </c>
      <c r="AR162" s="178"/>
      <c r="AS162" s="127" t="s">
        <v>283</v>
      </c>
      <c r="AT162" s="26" t="s">
        <v>281</v>
      </c>
      <c r="AU162" s="178">
        <f>+O162/6</f>
        <v>4.8590864917395532E-2</v>
      </c>
      <c r="AV162" s="18"/>
      <c r="AW162" s="127" t="s">
        <v>283</v>
      </c>
      <c r="AX162" s="26" t="s">
        <v>281</v>
      </c>
      <c r="AY162" s="178">
        <f>+O162/6</f>
        <v>4.8590864917395532E-2</v>
      </c>
      <c r="AZ162" s="18"/>
      <c r="BA162" s="127" t="s">
        <v>283</v>
      </c>
      <c r="BB162" s="26" t="s">
        <v>281</v>
      </c>
      <c r="BC162" s="178">
        <f>+O162/6</f>
        <v>4.8590864917395532E-2</v>
      </c>
      <c r="BD162" s="18"/>
      <c r="BE162" s="127" t="s">
        <v>283</v>
      </c>
      <c r="BF162" s="26" t="s">
        <v>281</v>
      </c>
      <c r="BG162" s="178">
        <f>+O162/6</f>
        <v>4.8590864917395532E-2</v>
      </c>
      <c r="BH162" s="18"/>
      <c r="BI162" s="127" t="s">
        <v>283</v>
      </c>
      <c r="BJ162" s="26" t="s">
        <v>281</v>
      </c>
      <c r="BK162" s="178">
        <f>+O162/6</f>
        <v>4.8590864917395532E-2</v>
      </c>
      <c r="BL162" s="18"/>
      <c r="BM162" s="127" t="s">
        <v>283</v>
      </c>
      <c r="BN162" s="180" t="s">
        <v>281</v>
      </c>
      <c r="BO162" s="182"/>
      <c r="BP162" s="183"/>
      <c r="BQ162" s="171" t="s">
        <v>283</v>
      </c>
      <c r="BR162" s="180" t="s">
        <v>281</v>
      </c>
      <c r="BS162" s="182"/>
      <c r="BT162" s="183"/>
      <c r="BU162" s="171" t="s">
        <v>283</v>
      </c>
      <c r="BV162" s="180" t="s">
        <v>281</v>
      </c>
      <c r="BW162" s="182"/>
      <c r="BX162" s="183"/>
      <c r="BY162" s="171" t="s">
        <v>283</v>
      </c>
      <c r="BZ162" s="180" t="s">
        <v>281</v>
      </c>
      <c r="CA162" s="182"/>
      <c r="CB162" s="183"/>
      <c r="CC162" s="171" t="s">
        <v>283</v>
      </c>
      <c r="CD162" s="180" t="s">
        <v>281</v>
      </c>
      <c r="CE162" s="182"/>
      <c r="CF162" s="183"/>
      <c r="CG162" s="171" t="s">
        <v>283</v>
      </c>
      <c r="CH162" s="180" t="s">
        <v>281</v>
      </c>
      <c r="CI162" s="182"/>
      <c r="CJ162" s="183"/>
      <c r="CK162" s="171" t="s">
        <v>283</v>
      </c>
      <c r="CL162" s="179">
        <f t="shared" si="128"/>
        <v>0.29154518950437319</v>
      </c>
      <c r="CM162" s="179">
        <f t="shared" si="129"/>
        <v>0</v>
      </c>
    </row>
    <row r="163" spans="1:91" ht="57" customHeight="1" x14ac:dyDescent="0.25">
      <c r="A163" s="12" t="s">
        <v>135</v>
      </c>
      <c r="B163" s="14" t="s">
        <v>13</v>
      </c>
      <c r="C163" s="12" t="s">
        <v>1644</v>
      </c>
      <c r="D163" s="12" t="s">
        <v>9</v>
      </c>
      <c r="E163" s="12" t="s">
        <v>9</v>
      </c>
      <c r="F163" s="12" t="s">
        <v>9</v>
      </c>
      <c r="G163" s="26" t="s">
        <v>9</v>
      </c>
      <c r="H163" s="26" t="s">
        <v>9</v>
      </c>
      <c r="I163" s="14" t="s">
        <v>9</v>
      </c>
      <c r="J163" s="26" t="s">
        <v>9</v>
      </c>
      <c r="K163" s="26" t="s">
        <v>9</v>
      </c>
      <c r="L163" s="26" t="s">
        <v>9</v>
      </c>
      <c r="M163" s="26" t="s">
        <v>9</v>
      </c>
      <c r="N163" s="148" t="s">
        <v>435</v>
      </c>
      <c r="O163" s="255">
        <v>0.29154518950437319</v>
      </c>
      <c r="P163" s="12" t="s">
        <v>9</v>
      </c>
      <c r="Q163" s="12" t="s">
        <v>152</v>
      </c>
      <c r="R163" s="146" t="s">
        <v>608</v>
      </c>
      <c r="S163" s="170" t="s">
        <v>142</v>
      </c>
      <c r="T163" s="177" t="s">
        <v>853</v>
      </c>
      <c r="U163" s="15" t="s">
        <v>592</v>
      </c>
      <c r="V163" s="25"/>
      <c r="W163" s="25"/>
      <c r="X163" s="25"/>
      <c r="Y163" s="25"/>
      <c r="Z163" s="25"/>
      <c r="AA163" s="25"/>
      <c r="AB163" s="25"/>
      <c r="AC163" s="25"/>
      <c r="AD163" s="25"/>
      <c r="AE163" s="25"/>
      <c r="AF163" s="25"/>
      <c r="AG163" s="25"/>
      <c r="AH163" s="25"/>
      <c r="AI163" s="25"/>
      <c r="AJ163" s="25"/>
      <c r="AK163" s="25"/>
      <c r="AL163" s="25"/>
      <c r="AM163" s="25"/>
      <c r="AN163" s="158">
        <v>45748</v>
      </c>
      <c r="AO163" s="158">
        <v>45777</v>
      </c>
      <c r="AP163" s="26" t="s">
        <v>281</v>
      </c>
      <c r="AQ163" s="178">
        <f>+O163/4</f>
        <v>7.2886297376093298E-2</v>
      </c>
      <c r="AR163" s="178"/>
      <c r="AS163" s="127" t="s">
        <v>283</v>
      </c>
      <c r="AT163" s="26" t="s">
        <v>281</v>
      </c>
      <c r="AU163" s="178">
        <f>+O163/4</f>
        <v>7.2886297376093298E-2</v>
      </c>
      <c r="AV163" s="18"/>
      <c r="AW163" s="127" t="s">
        <v>283</v>
      </c>
      <c r="AX163" s="26" t="s">
        <v>281</v>
      </c>
      <c r="AY163" s="178">
        <f>+O163/4</f>
        <v>7.2886297376093298E-2</v>
      </c>
      <c r="AZ163" s="18"/>
      <c r="BA163" s="127" t="s">
        <v>283</v>
      </c>
      <c r="BB163" s="26" t="s">
        <v>281</v>
      </c>
      <c r="BC163" s="178">
        <f>+O163/4</f>
        <v>7.2886297376093298E-2</v>
      </c>
      <c r="BD163" s="18"/>
      <c r="BE163" s="127" t="s">
        <v>283</v>
      </c>
      <c r="BF163" s="180" t="s">
        <v>281</v>
      </c>
      <c r="BG163" s="182"/>
      <c r="BH163" s="183"/>
      <c r="BI163" s="171" t="s">
        <v>283</v>
      </c>
      <c r="BJ163" s="180" t="s">
        <v>281</v>
      </c>
      <c r="BK163" s="182"/>
      <c r="BL163" s="183"/>
      <c r="BM163" s="171" t="s">
        <v>283</v>
      </c>
      <c r="BN163" s="180" t="s">
        <v>281</v>
      </c>
      <c r="BO163" s="182"/>
      <c r="BP163" s="183"/>
      <c r="BQ163" s="171" t="s">
        <v>283</v>
      </c>
      <c r="BR163" s="180" t="s">
        <v>281</v>
      </c>
      <c r="BS163" s="182"/>
      <c r="BT163" s="183"/>
      <c r="BU163" s="171" t="s">
        <v>283</v>
      </c>
      <c r="BV163" s="180" t="s">
        <v>281</v>
      </c>
      <c r="BW163" s="182"/>
      <c r="BX163" s="183"/>
      <c r="BY163" s="171" t="s">
        <v>283</v>
      </c>
      <c r="BZ163" s="180" t="s">
        <v>281</v>
      </c>
      <c r="CA163" s="182"/>
      <c r="CB163" s="183"/>
      <c r="CC163" s="171" t="s">
        <v>283</v>
      </c>
      <c r="CD163" s="180" t="s">
        <v>281</v>
      </c>
      <c r="CE163" s="182"/>
      <c r="CF163" s="183"/>
      <c r="CG163" s="171" t="s">
        <v>283</v>
      </c>
      <c r="CH163" s="180" t="s">
        <v>281</v>
      </c>
      <c r="CI163" s="182"/>
      <c r="CJ163" s="183"/>
      <c r="CK163" s="171" t="s">
        <v>283</v>
      </c>
      <c r="CL163" s="179">
        <f t="shared" si="128"/>
        <v>0.29154518950437319</v>
      </c>
      <c r="CM163" s="179">
        <f t="shared" si="129"/>
        <v>0</v>
      </c>
    </row>
    <row r="164" spans="1:91" ht="57" customHeight="1" x14ac:dyDescent="0.25">
      <c r="A164" s="12" t="s">
        <v>135</v>
      </c>
      <c r="B164" s="14" t="s">
        <v>13</v>
      </c>
      <c r="C164" s="12" t="s">
        <v>1644</v>
      </c>
      <c r="D164" s="12" t="s">
        <v>9</v>
      </c>
      <c r="E164" s="12" t="s">
        <v>9</v>
      </c>
      <c r="F164" s="12" t="s">
        <v>9</v>
      </c>
      <c r="G164" s="26" t="s">
        <v>9</v>
      </c>
      <c r="H164" s="26" t="s">
        <v>9</v>
      </c>
      <c r="I164" s="14" t="s">
        <v>9</v>
      </c>
      <c r="J164" s="26" t="s">
        <v>9</v>
      </c>
      <c r="K164" s="26" t="s">
        <v>9</v>
      </c>
      <c r="L164" s="26" t="s">
        <v>9</v>
      </c>
      <c r="M164" s="26" t="s">
        <v>9</v>
      </c>
      <c r="N164" s="148" t="s">
        <v>436</v>
      </c>
      <c r="O164" s="255">
        <v>0.29154518950437319</v>
      </c>
      <c r="P164" s="12" t="s">
        <v>9</v>
      </c>
      <c r="Q164" s="12" t="s">
        <v>152</v>
      </c>
      <c r="R164" s="146" t="s">
        <v>608</v>
      </c>
      <c r="S164" s="170" t="s">
        <v>142</v>
      </c>
      <c r="T164" s="177" t="s">
        <v>853</v>
      </c>
      <c r="U164" s="15" t="s">
        <v>592</v>
      </c>
      <c r="V164" s="25"/>
      <c r="W164" s="25"/>
      <c r="X164" s="25"/>
      <c r="Y164" s="25"/>
      <c r="Z164" s="25"/>
      <c r="AA164" s="25"/>
      <c r="AB164" s="25"/>
      <c r="AC164" s="25"/>
      <c r="AD164" s="25"/>
      <c r="AE164" s="25"/>
      <c r="AF164" s="25"/>
      <c r="AG164" s="25"/>
      <c r="AH164" s="25"/>
      <c r="AI164" s="25"/>
      <c r="AJ164" s="25"/>
      <c r="AK164" s="25"/>
      <c r="AL164" s="25"/>
      <c r="AM164" s="25"/>
      <c r="AN164" s="158">
        <v>45778</v>
      </c>
      <c r="AO164" s="158">
        <v>45807</v>
      </c>
      <c r="AP164" s="26" t="s">
        <v>281</v>
      </c>
      <c r="AQ164" s="178">
        <f t="shared" ref="AQ164:AQ165" si="179">+O164/5</f>
        <v>5.830903790087464E-2</v>
      </c>
      <c r="AR164" s="178"/>
      <c r="AS164" s="127" t="s">
        <v>283</v>
      </c>
      <c r="AT164" s="26" t="s">
        <v>281</v>
      </c>
      <c r="AU164" s="178">
        <f t="shared" ref="AU164:AU165" si="180">+O164/5</f>
        <v>5.830903790087464E-2</v>
      </c>
      <c r="AV164" s="18"/>
      <c r="AW164" s="127" t="s">
        <v>283</v>
      </c>
      <c r="AX164" s="26" t="s">
        <v>281</v>
      </c>
      <c r="AY164" s="178">
        <f t="shared" ref="AY164:AY165" si="181">+O164/5</f>
        <v>5.830903790087464E-2</v>
      </c>
      <c r="AZ164" s="18"/>
      <c r="BA164" s="127" t="s">
        <v>283</v>
      </c>
      <c r="BB164" s="26" t="s">
        <v>281</v>
      </c>
      <c r="BC164" s="178">
        <f t="shared" ref="BC164:BC165" si="182">+O164/5</f>
        <v>5.830903790087464E-2</v>
      </c>
      <c r="BD164" s="18"/>
      <c r="BE164" s="127" t="s">
        <v>283</v>
      </c>
      <c r="BF164" s="26" t="s">
        <v>281</v>
      </c>
      <c r="BG164" s="178">
        <f t="shared" ref="BG164:BG165" si="183">+O164/5</f>
        <v>5.830903790087464E-2</v>
      </c>
      <c r="BH164" s="18"/>
      <c r="BI164" s="127" t="s">
        <v>283</v>
      </c>
      <c r="BJ164" s="180" t="s">
        <v>281</v>
      </c>
      <c r="BK164" s="182"/>
      <c r="BL164" s="183"/>
      <c r="BM164" s="171" t="s">
        <v>283</v>
      </c>
      <c r="BN164" s="180" t="s">
        <v>281</v>
      </c>
      <c r="BO164" s="182"/>
      <c r="BP164" s="183"/>
      <c r="BQ164" s="171" t="s">
        <v>283</v>
      </c>
      <c r="BR164" s="180" t="s">
        <v>281</v>
      </c>
      <c r="BS164" s="182"/>
      <c r="BT164" s="183"/>
      <c r="BU164" s="171" t="s">
        <v>283</v>
      </c>
      <c r="BV164" s="180" t="s">
        <v>281</v>
      </c>
      <c r="BW164" s="182"/>
      <c r="BX164" s="183"/>
      <c r="BY164" s="171" t="s">
        <v>283</v>
      </c>
      <c r="BZ164" s="180" t="s">
        <v>281</v>
      </c>
      <c r="CA164" s="182"/>
      <c r="CB164" s="183"/>
      <c r="CC164" s="171" t="s">
        <v>283</v>
      </c>
      <c r="CD164" s="180" t="s">
        <v>281</v>
      </c>
      <c r="CE164" s="182"/>
      <c r="CF164" s="183"/>
      <c r="CG164" s="171" t="s">
        <v>283</v>
      </c>
      <c r="CH164" s="180" t="s">
        <v>281</v>
      </c>
      <c r="CI164" s="182"/>
      <c r="CJ164" s="183"/>
      <c r="CK164" s="171" t="s">
        <v>283</v>
      </c>
      <c r="CL164" s="179">
        <f t="shared" si="128"/>
        <v>0.29154518950437319</v>
      </c>
      <c r="CM164" s="179">
        <f t="shared" si="129"/>
        <v>0</v>
      </c>
    </row>
    <row r="165" spans="1:91" ht="57" customHeight="1" x14ac:dyDescent="0.25">
      <c r="A165" s="12" t="s">
        <v>135</v>
      </c>
      <c r="B165" s="14" t="s">
        <v>13</v>
      </c>
      <c r="C165" s="12" t="s">
        <v>1644</v>
      </c>
      <c r="D165" s="12" t="s">
        <v>9</v>
      </c>
      <c r="E165" s="12" t="s">
        <v>9</v>
      </c>
      <c r="F165" s="12" t="s">
        <v>9</v>
      </c>
      <c r="G165" s="26" t="s">
        <v>9</v>
      </c>
      <c r="H165" s="26" t="s">
        <v>9</v>
      </c>
      <c r="I165" s="14" t="s">
        <v>9</v>
      </c>
      <c r="J165" s="26" t="s">
        <v>9</v>
      </c>
      <c r="K165" s="26" t="s">
        <v>9</v>
      </c>
      <c r="L165" s="26" t="s">
        <v>9</v>
      </c>
      <c r="M165" s="26" t="s">
        <v>9</v>
      </c>
      <c r="N165" s="148" t="s">
        <v>437</v>
      </c>
      <c r="O165" s="255">
        <v>0.29154518950437319</v>
      </c>
      <c r="P165" s="12" t="s">
        <v>9</v>
      </c>
      <c r="Q165" s="12" t="s">
        <v>152</v>
      </c>
      <c r="R165" s="146" t="s">
        <v>608</v>
      </c>
      <c r="S165" s="170" t="s">
        <v>142</v>
      </c>
      <c r="T165" s="177" t="s">
        <v>853</v>
      </c>
      <c r="U165" s="15" t="s">
        <v>592</v>
      </c>
      <c r="V165" s="25"/>
      <c r="W165" s="25"/>
      <c r="X165" s="25"/>
      <c r="Y165" s="25"/>
      <c r="Z165" s="25"/>
      <c r="AA165" s="25"/>
      <c r="AB165" s="25"/>
      <c r="AC165" s="25"/>
      <c r="AD165" s="25"/>
      <c r="AE165" s="25"/>
      <c r="AF165" s="25"/>
      <c r="AG165" s="25"/>
      <c r="AH165" s="25"/>
      <c r="AI165" s="25"/>
      <c r="AJ165" s="25"/>
      <c r="AK165" s="25"/>
      <c r="AL165" s="25"/>
      <c r="AM165" s="25"/>
      <c r="AN165" s="158">
        <v>45778</v>
      </c>
      <c r="AO165" s="158">
        <v>45807</v>
      </c>
      <c r="AP165" s="26" t="s">
        <v>281</v>
      </c>
      <c r="AQ165" s="178">
        <f t="shared" si="179"/>
        <v>5.830903790087464E-2</v>
      </c>
      <c r="AR165" s="178"/>
      <c r="AS165" s="127" t="s">
        <v>283</v>
      </c>
      <c r="AT165" s="26" t="s">
        <v>281</v>
      </c>
      <c r="AU165" s="178">
        <f t="shared" si="180"/>
        <v>5.830903790087464E-2</v>
      </c>
      <c r="AV165" s="18"/>
      <c r="AW165" s="127" t="s">
        <v>283</v>
      </c>
      <c r="AX165" s="26" t="s">
        <v>281</v>
      </c>
      <c r="AY165" s="178">
        <f t="shared" si="181"/>
        <v>5.830903790087464E-2</v>
      </c>
      <c r="AZ165" s="18"/>
      <c r="BA165" s="127" t="s">
        <v>283</v>
      </c>
      <c r="BB165" s="26" t="s">
        <v>281</v>
      </c>
      <c r="BC165" s="178">
        <f t="shared" si="182"/>
        <v>5.830903790087464E-2</v>
      </c>
      <c r="BD165" s="18"/>
      <c r="BE165" s="127" t="s">
        <v>283</v>
      </c>
      <c r="BF165" s="26" t="s">
        <v>281</v>
      </c>
      <c r="BG165" s="178">
        <f t="shared" si="183"/>
        <v>5.830903790087464E-2</v>
      </c>
      <c r="BH165" s="18"/>
      <c r="BI165" s="127" t="s">
        <v>283</v>
      </c>
      <c r="BJ165" s="180" t="s">
        <v>281</v>
      </c>
      <c r="BK165" s="182"/>
      <c r="BL165" s="183"/>
      <c r="BM165" s="171" t="s">
        <v>283</v>
      </c>
      <c r="BN165" s="180" t="s">
        <v>281</v>
      </c>
      <c r="BO165" s="182"/>
      <c r="BP165" s="183"/>
      <c r="BQ165" s="171" t="s">
        <v>283</v>
      </c>
      <c r="BR165" s="180" t="s">
        <v>281</v>
      </c>
      <c r="BS165" s="182"/>
      <c r="BT165" s="183"/>
      <c r="BU165" s="171" t="s">
        <v>283</v>
      </c>
      <c r="BV165" s="180" t="s">
        <v>281</v>
      </c>
      <c r="BW165" s="182"/>
      <c r="BX165" s="183"/>
      <c r="BY165" s="171" t="s">
        <v>283</v>
      </c>
      <c r="BZ165" s="180" t="s">
        <v>281</v>
      </c>
      <c r="CA165" s="182"/>
      <c r="CB165" s="183"/>
      <c r="CC165" s="171" t="s">
        <v>283</v>
      </c>
      <c r="CD165" s="180" t="s">
        <v>281</v>
      </c>
      <c r="CE165" s="182"/>
      <c r="CF165" s="183"/>
      <c r="CG165" s="171" t="s">
        <v>283</v>
      </c>
      <c r="CH165" s="180" t="s">
        <v>281</v>
      </c>
      <c r="CI165" s="182"/>
      <c r="CJ165" s="183"/>
      <c r="CK165" s="171" t="s">
        <v>283</v>
      </c>
      <c r="CL165" s="179">
        <f t="shared" si="128"/>
        <v>0.29154518950437319</v>
      </c>
      <c r="CM165" s="179">
        <f t="shared" si="129"/>
        <v>0</v>
      </c>
    </row>
    <row r="166" spans="1:91" ht="57" customHeight="1" x14ac:dyDescent="0.25">
      <c r="A166" s="12" t="s">
        <v>135</v>
      </c>
      <c r="B166" s="14" t="s">
        <v>13</v>
      </c>
      <c r="C166" s="12" t="s">
        <v>1644</v>
      </c>
      <c r="D166" s="12" t="s">
        <v>9</v>
      </c>
      <c r="E166" s="12" t="s">
        <v>9</v>
      </c>
      <c r="F166" s="12" t="s">
        <v>9</v>
      </c>
      <c r="G166" s="26" t="s">
        <v>9</v>
      </c>
      <c r="H166" s="26" t="s">
        <v>9</v>
      </c>
      <c r="I166" s="14" t="s">
        <v>9</v>
      </c>
      <c r="J166" s="26" t="s">
        <v>9</v>
      </c>
      <c r="K166" s="26" t="s">
        <v>9</v>
      </c>
      <c r="L166" s="26" t="s">
        <v>9</v>
      </c>
      <c r="M166" s="26" t="s">
        <v>9</v>
      </c>
      <c r="N166" s="148" t="s">
        <v>438</v>
      </c>
      <c r="O166" s="255">
        <v>0.29154518950437319</v>
      </c>
      <c r="P166" s="12" t="s">
        <v>9</v>
      </c>
      <c r="Q166" s="12" t="s">
        <v>152</v>
      </c>
      <c r="R166" s="146" t="s">
        <v>608</v>
      </c>
      <c r="S166" s="170" t="s">
        <v>142</v>
      </c>
      <c r="T166" s="177" t="s">
        <v>853</v>
      </c>
      <c r="U166" s="15" t="s">
        <v>592</v>
      </c>
      <c r="V166" s="25"/>
      <c r="W166" s="25"/>
      <c r="X166" s="25"/>
      <c r="Y166" s="25"/>
      <c r="Z166" s="25"/>
      <c r="AA166" s="25"/>
      <c r="AB166" s="25"/>
      <c r="AC166" s="25"/>
      <c r="AD166" s="25"/>
      <c r="AE166" s="25"/>
      <c r="AF166" s="25"/>
      <c r="AG166" s="25"/>
      <c r="AH166" s="25"/>
      <c r="AI166" s="25"/>
      <c r="AJ166" s="25"/>
      <c r="AK166" s="25"/>
      <c r="AL166" s="25"/>
      <c r="AM166" s="25"/>
      <c r="AN166" s="158">
        <v>45809</v>
      </c>
      <c r="AO166" s="158">
        <v>45838</v>
      </c>
      <c r="AP166" s="26" t="s">
        <v>281</v>
      </c>
      <c r="AQ166" s="178">
        <f>+O166/6</f>
        <v>4.8590864917395532E-2</v>
      </c>
      <c r="AR166" s="178"/>
      <c r="AS166" s="127" t="s">
        <v>283</v>
      </c>
      <c r="AT166" s="26" t="s">
        <v>281</v>
      </c>
      <c r="AU166" s="178">
        <f>+O166/6</f>
        <v>4.8590864917395532E-2</v>
      </c>
      <c r="AV166" s="18"/>
      <c r="AW166" s="127" t="s">
        <v>283</v>
      </c>
      <c r="AX166" s="26" t="s">
        <v>281</v>
      </c>
      <c r="AY166" s="178">
        <f>+O166/6</f>
        <v>4.8590864917395532E-2</v>
      </c>
      <c r="AZ166" s="18"/>
      <c r="BA166" s="127" t="s">
        <v>283</v>
      </c>
      <c r="BB166" s="26" t="s">
        <v>281</v>
      </c>
      <c r="BC166" s="178">
        <f>+O166/6</f>
        <v>4.8590864917395532E-2</v>
      </c>
      <c r="BD166" s="18"/>
      <c r="BE166" s="127" t="s">
        <v>283</v>
      </c>
      <c r="BF166" s="26" t="s">
        <v>281</v>
      </c>
      <c r="BG166" s="178">
        <f>+O166/6</f>
        <v>4.8590864917395532E-2</v>
      </c>
      <c r="BH166" s="18"/>
      <c r="BI166" s="127" t="s">
        <v>283</v>
      </c>
      <c r="BJ166" s="26" t="s">
        <v>281</v>
      </c>
      <c r="BK166" s="178">
        <f>+O166/6</f>
        <v>4.8590864917395532E-2</v>
      </c>
      <c r="BL166" s="18"/>
      <c r="BM166" s="127" t="s">
        <v>283</v>
      </c>
      <c r="BN166" s="180" t="s">
        <v>281</v>
      </c>
      <c r="BO166" s="182"/>
      <c r="BP166" s="183"/>
      <c r="BQ166" s="171" t="s">
        <v>283</v>
      </c>
      <c r="BR166" s="180" t="s">
        <v>281</v>
      </c>
      <c r="BS166" s="182"/>
      <c r="BT166" s="183"/>
      <c r="BU166" s="171" t="s">
        <v>283</v>
      </c>
      <c r="BV166" s="180" t="s">
        <v>281</v>
      </c>
      <c r="BW166" s="182"/>
      <c r="BX166" s="183"/>
      <c r="BY166" s="171" t="s">
        <v>283</v>
      </c>
      <c r="BZ166" s="180" t="s">
        <v>281</v>
      </c>
      <c r="CA166" s="182"/>
      <c r="CB166" s="183"/>
      <c r="CC166" s="171" t="s">
        <v>283</v>
      </c>
      <c r="CD166" s="180" t="s">
        <v>281</v>
      </c>
      <c r="CE166" s="182"/>
      <c r="CF166" s="183"/>
      <c r="CG166" s="171" t="s">
        <v>283</v>
      </c>
      <c r="CH166" s="180" t="s">
        <v>281</v>
      </c>
      <c r="CI166" s="182"/>
      <c r="CJ166" s="183"/>
      <c r="CK166" s="171" t="s">
        <v>283</v>
      </c>
      <c r="CL166" s="179">
        <f t="shared" si="128"/>
        <v>0.29154518950437319</v>
      </c>
      <c r="CM166" s="179">
        <f t="shared" si="129"/>
        <v>0</v>
      </c>
    </row>
    <row r="167" spans="1:91" ht="57" customHeight="1" x14ac:dyDescent="0.25">
      <c r="A167" s="12" t="s">
        <v>135</v>
      </c>
      <c r="B167" s="14" t="s">
        <v>13</v>
      </c>
      <c r="C167" s="12" t="s">
        <v>1644</v>
      </c>
      <c r="D167" s="12" t="s">
        <v>9</v>
      </c>
      <c r="E167" s="12" t="s">
        <v>9</v>
      </c>
      <c r="F167" s="12" t="s">
        <v>9</v>
      </c>
      <c r="G167" s="26" t="s">
        <v>9</v>
      </c>
      <c r="H167" s="26" t="s">
        <v>9</v>
      </c>
      <c r="I167" s="14" t="s">
        <v>9</v>
      </c>
      <c r="J167" s="26" t="s">
        <v>9</v>
      </c>
      <c r="K167" s="26" t="s">
        <v>9</v>
      </c>
      <c r="L167" s="26" t="s">
        <v>9</v>
      </c>
      <c r="M167" s="26" t="s">
        <v>9</v>
      </c>
      <c r="N167" s="148" t="s">
        <v>439</v>
      </c>
      <c r="O167" s="255">
        <v>0.29154518950437319</v>
      </c>
      <c r="P167" s="12" t="s">
        <v>9</v>
      </c>
      <c r="Q167" s="12" t="s">
        <v>152</v>
      </c>
      <c r="R167" s="146" t="s">
        <v>608</v>
      </c>
      <c r="S167" s="170" t="s">
        <v>142</v>
      </c>
      <c r="T167" s="177" t="s">
        <v>853</v>
      </c>
      <c r="U167" s="15" t="s">
        <v>592</v>
      </c>
      <c r="V167" s="25"/>
      <c r="W167" s="25"/>
      <c r="X167" s="25"/>
      <c r="Y167" s="25"/>
      <c r="Z167" s="25"/>
      <c r="AA167" s="25"/>
      <c r="AB167" s="25"/>
      <c r="AC167" s="25"/>
      <c r="AD167" s="25"/>
      <c r="AE167" s="25"/>
      <c r="AF167" s="25"/>
      <c r="AG167" s="25"/>
      <c r="AH167" s="25"/>
      <c r="AI167" s="25"/>
      <c r="AJ167" s="25"/>
      <c r="AK167" s="25"/>
      <c r="AL167" s="25"/>
      <c r="AM167" s="25"/>
      <c r="AN167" s="158">
        <v>45778</v>
      </c>
      <c r="AO167" s="158">
        <v>45807</v>
      </c>
      <c r="AP167" s="26" t="s">
        <v>281</v>
      </c>
      <c r="AQ167" s="178">
        <f>+O167/5</f>
        <v>5.830903790087464E-2</v>
      </c>
      <c r="AR167" s="178"/>
      <c r="AS167" s="127" t="s">
        <v>283</v>
      </c>
      <c r="AT167" s="26" t="s">
        <v>281</v>
      </c>
      <c r="AU167" s="178">
        <f>+O167/5</f>
        <v>5.830903790087464E-2</v>
      </c>
      <c r="AV167" s="18"/>
      <c r="AW167" s="127" t="s">
        <v>283</v>
      </c>
      <c r="AX167" s="26" t="s">
        <v>281</v>
      </c>
      <c r="AY167" s="178">
        <f>+O167/5</f>
        <v>5.830903790087464E-2</v>
      </c>
      <c r="AZ167" s="18"/>
      <c r="BA167" s="127" t="s">
        <v>283</v>
      </c>
      <c r="BB167" s="26" t="s">
        <v>281</v>
      </c>
      <c r="BC167" s="178">
        <f>+O167/5</f>
        <v>5.830903790087464E-2</v>
      </c>
      <c r="BD167" s="18"/>
      <c r="BE167" s="127" t="s">
        <v>283</v>
      </c>
      <c r="BF167" s="26" t="s">
        <v>281</v>
      </c>
      <c r="BG167" s="178">
        <f>+O167/5</f>
        <v>5.830903790087464E-2</v>
      </c>
      <c r="BH167" s="18"/>
      <c r="BI167" s="127" t="s">
        <v>283</v>
      </c>
      <c r="BJ167" s="180" t="s">
        <v>281</v>
      </c>
      <c r="BK167" s="182"/>
      <c r="BL167" s="183"/>
      <c r="BM167" s="171" t="s">
        <v>283</v>
      </c>
      <c r="BN167" s="180" t="s">
        <v>281</v>
      </c>
      <c r="BO167" s="182"/>
      <c r="BP167" s="183"/>
      <c r="BQ167" s="171" t="s">
        <v>283</v>
      </c>
      <c r="BR167" s="180" t="s">
        <v>281</v>
      </c>
      <c r="BS167" s="182"/>
      <c r="BT167" s="183"/>
      <c r="BU167" s="171" t="s">
        <v>283</v>
      </c>
      <c r="BV167" s="180" t="s">
        <v>281</v>
      </c>
      <c r="BW167" s="182"/>
      <c r="BX167" s="183"/>
      <c r="BY167" s="171" t="s">
        <v>283</v>
      </c>
      <c r="BZ167" s="180" t="s">
        <v>281</v>
      </c>
      <c r="CA167" s="182"/>
      <c r="CB167" s="183"/>
      <c r="CC167" s="171" t="s">
        <v>283</v>
      </c>
      <c r="CD167" s="180" t="s">
        <v>281</v>
      </c>
      <c r="CE167" s="182"/>
      <c r="CF167" s="183"/>
      <c r="CG167" s="171" t="s">
        <v>283</v>
      </c>
      <c r="CH167" s="180" t="s">
        <v>281</v>
      </c>
      <c r="CI167" s="182"/>
      <c r="CJ167" s="183"/>
      <c r="CK167" s="171" t="s">
        <v>283</v>
      </c>
      <c r="CL167" s="179">
        <f t="shared" si="128"/>
        <v>0.29154518950437319</v>
      </c>
      <c r="CM167" s="179">
        <f t="shared" si="129"/>
        <v>0</v>
      </c>
    </row>
    <row r="168" spans="1:91" ht="57" customHeight="1" x14ac:dyDescent="0.25">
      <c r="A168" s="12" t="s">
        <v>135</v>
      </c>
      <c r="B168" s="14" t="s">
        <v>13</v>
      </c>
      <c r="C168" s="12" t="s">
        <v>1644</v>
      </c>
      <c r="D168" s="12" t="s">
        <v>9</v>
      </c>
      <c r="E168" s="12" t="s">
        <v>9</v>
      </c>
      <c r="F168" s="12" t="s">
        <v>9</v>
      </c>
      <c r="G168" s="26" t="s">
        <v>9</v>
      </c>
      <c r="H168" s="26" t="s">
        <v>9</v>
      </c>
      <c r="I168" s="14" t="s">
        <v>9</v>
      </c>
      <c r="J168" s="26" t="s">
        <v>9</v>
      </c>
      <c r="K168" s="26" t="s">
        <v>9</v>
      </c>
      <c r="L168" s="26" t="s">
        <v>9</v>
      </c>
      <c r="M168" s="26" t="s">
        <v>9</v>
      </c>
      <c r="N168" s="148" t="s">
        <v>440</v>
      </c>
      <c r="O168" s="255">
        <v>0.29154518950437319</v>
      </c>
      <c r="P168" s="12" t="s">
        <v>9</v>
      </c>
      <c r="Q168" s="12" t="s">
        <v>152</v>
      </c>
      <c r="R168" s="146" t="s">
        <v>609</v>
      </c>
      <c r="S168" s="170" t="s">
        <v>142</v>
      </c>
      <c r="T168" s="177" t="s">
        <v>853</v>
      </c>
      <c r="U168" s="15" t="s">
        <v>592</v>
      </c>
      <c r="V168" s="25"/>
      <c r="W168" s="25"/>
      <c r="X168" s="25"/>
      <c r="Y168" s="25"/>
      <c r="Z168" s="25"/>
      <c r="AA168" s="25"/>
      <c r="AB168" s="25"/>
      <c r="AC168" s="25"/>
      <c r="AD168" s="25"/>
      <c r="AE168" s="25"/>
      <c r="AF168" s="25"/>
      <c r="AG168" s="25"/>
      <c r="AH168" s="25"/>
      <c r="AI168" s="25"/>
      <c r="AJ168" s="25"/>
      <c r="AK168" s="25"/>
      <c r="AL168" s="25"/>
      <c r="AM168" s="25"/>
      <c r="AN168" s="158">
        <v>45839</v>
      </c>
      <c r="AO168" s="158">
        <v>45868</v>
      </c>
      <c r="AP168" s="26" t="s">
        <v>281</v>
      </c>
      <c r="AQ168" s="178">
        <f>+O168/7</f>
        <v>4.1649312786339029E-2</v>
      </c>
      <c r="AR168" s="178"/>
      <c r="AS168" s="127" t="s">
        <v>283</v>
      </c>
      <c r="AT168" s="26" t="s">
        <v>281</v>
      </c>
      <c r="AU168" s="178">
        <f>+O168/7</f>
        <v>4.1649312786339029E-2</v>
      </c>
      <c r="AV168" s="18"/>
      <c r="AW168" s="127" t="s">
        <v>283</v>
      </c>
      <c r="AX168" s="26" t="s">
        <v>281</v>
      </c>
      <c r="AY168" s="178">
        <f>+O168/7</f>
        <v>4.1649312786339029E-2</v>
      </c>
      <c r="AZ168" s="18"/>
      <c r="BA168" s="127" t="s">
        <v>283</v>
      </c>
      <c r="BB168" s="26" t="s">
        <v>281</v>
      </c>
      <c r="BC168" s="178">
        <f>+O168/7</f>
        <v>4.1649312786339029E-2</v>
      </c>
      <c r="BD168" s="18"/>
      <c r="BE168" s="127" t="s">
        <v>283</v>
      </c>
      <c r="BF168" s="26" t="s">
        <v>281</v>
      </c>
      <c r="BG168" s="178">
        <f>+O168/7</f>
        <v>4.1649312786339029E-2</v>
      </c>
      <c r="BH168" s="18"/>
      <c r="BI168" s="127" t="s">
        <v>283</v>
      </c>
      <c r="BJ168" s="26" t="s">
        <v>281</v>
      </c>
      <c r="BK168" s="178">
        <f>+O168/7</f>
        <v>4.1649312786339029E-2</v>
      </c>
      <c r="BL168" s="18"/>
      <c r="BM168" s="127" t="s">
        <v>283</v>
      </c>
      <c r="BN168" s="26" t="s">
        <v>281</v>
      </c>
      <c r="BO168" s="178">
        <f>+O168/7</f>
        <v>4.1649312786339029E-2</v>
      </c>
      <c r="BP168" s="18"/>
      <c r="BQ168" s="171" t="s">
        <v>283</v>
      </c>
      <c r="BR168" s="180" t="s">
        <v>281</v>
      </c>
      <c r="BS168" s="182"/>
      <c r="BT168" s="183"/>
      <c r="BU168" s="171" t="s">
        <v>283</v>
      </c>
      <c r="BV168" s="180" t="s">
        <v>281</v>
      </c>
      <c r="BW168" s="182"/>
      <c r="BX168" s="183"/>
      <c r="BY168" s="171" t="s">
        <v>283</v>
      </c>
      <c r="BZ168" s="180" t="s">
        <v>281</v>
      </c>
      <c r="CA168" s="182"/>
      <c r="CB168" s="183"/>
      <c r="CC168" s="171" t="s">
        <v>283</v>
      </c>
      <c r="CD168" s="180" t="s">
        <v>281</v>
      </c>
      <c r="CE168" s="182"/>
      <c r="CF168" s="183"/>
      <c r="CG168" s="171" t="s">
        <v>283</v>
      </c>
      <c r="CH168" s="180" t="s">
        <v>281</v>
      </c>
      <c r="CI168" s="182"/>
      <c r="CJ168" s="183"/>
      <c r="CK168" s="171" t="s">
        <v>283</v>
      </c>
      <c r="CL168" s="179">
        <f t="shared" si="128"/>
        <v>0.29154518950437325</v>
      </c>
      <c r="CM168" s="179">
        <f t="shared" si="129"/>
        <v>0</v>
      </c>
    </row>
    <row r="169" spans="1:91" ht="57" customHeight="1" x14ac:dyDescent="0.25">
      <c r="A169" s="12" t="s">
        <v>135</v>
      </c>
      <c r="B169" s="14" t="s">
        <v>13</v>
      </c>
      <c r="C169" s="12" t="s">
        <v>1644</v>
      </c>
      <c r="D169" s="12" t="s">
        <v>9</v>
      </c>
      <c r="E169" s="12" t="s">
        <v>9</v>
      </c>
      <c r="F169" s="12" t="s">
        <v>9</v>
      </c>
      <c r="G169" s="26" t="s">
        <v>9</v>
      </c>
      <c r="H169" s="26" t="s">
        <v>9</v>
      </c>
      <c r="I169" s="14" t="s">
        <v>9</v>
      </c>
      <c r="J169" s="26" t="s">
        <v>9</v>
      </c>
      <c r="K169" s="26" t="s">
        <v>9</v>
      </c>
      <c r="L169" s="26" t="s">
        <v>9</v>
      </c>
      <c r="M169" s="26" t="s">
        <v>9</v>
      </c>
      <c r="N169" s="148" t="s">
        <v>441</v>
      </c>
      <c r="O169" s="255">
        <v>0.29154518950437319</v>
      </c>
      <c r="P169" s="12" t="s">
        <v>9</v>
      </c>
      <c r="Q169" s="12" t="s">
        <v>152</v>
      </c>
      <c r="R169" s="146" t="s">
        <v>608</v>
      </c>
      <c r="S169" s="170" t="s">
        <v>142</v>
      </c>
      <c r="T169" s="177" t="s">
        <v>853</v>
      </c>
      <c r="U169" s="15" t="s">
        <v>592</v>
      </c>
      <c r="V169" s="25"/>
      <c r="W169" s="25"/>
      <c r="X169" s="25"/>
      <c r="Y169" s="25"/>
      <c r="Z169" s="25"/>
      <c r="AA169" s="25"/>
      <c r="AB169" s="25"/>
      <c r="AC169" s="25"/>
      <c r="AD169" s="25"/>
      <c r="AE169" s="25"/>
      <c r="AF169" s="25"/>
      <c r="AG169" s="25"/>
      <c r="AH169" s="25"/>
      <c r="AI169" s="25"/>
      <c r="AJ169" s="25"/>
      <c r="AK169" s="25"/>
      <c r="AL169" s="25"/>
      <c r="AM169" s="25"/>
      <c r="AN169" s="158">
        <v>45870</v>
      </c>
      <c r="AO169" s="158">
        <v>45899</v>
      </c>
      <c r="AP169" s="26" t="s">
        <v>281</v>
      </c>
      <c r="AQ169" s="178">
        <f>+O169/8</f>
        <v>3.6443148688046649E-2</v>
      </c>
      <c r="AR169" s="178"/>
      <c r="AS169" s="127" t="s">
        <v>283</v>
      </c>
      <c r="AT169" s="26" t="s">
        <v>281</v>
      </c>
      <c r="AU169" s="178">
        <f>+O169/8</f>
        <v>3.6443148688046649E-2</v>
      </c>
      <c r="AV169" s="18"/>
      <c r="AW169" s="127" t="s">
        <v>283</v>
      </c>
      <c r="AX169" s="26" t="s">
        <v>281</v>
      </c>
      <c r="AY169" s="178">
        <f>+O169/8</f>
        <v>3.6443148688046649E-2</v>
      </c>
      <c r="AZ169" s="18"/>
      <c r="BA169" s="127" t="s">
        <v>283</v>
      </c>
      <c r="BB169" s="26" t="s">
        <v>281</v>
      </c>
      <c r="BC169" s="178">
        <f>+O169/8</f>
        <v>3.6443148688046649E-2</v>
      </c>
      <c r="BD169" s="18"/>
      <c r="BE169" s="127" t="s">
        <v>283</v>
      </c>
      <c r="BF169" s="26" t="s">
        <v>281</v>
      </c>
      <c r="BG169" s="178">
        <f>+O169/8</f>
        <v>3.6443148688046649E-2</v>
      </c>
      <c r="BH169" s="18"/>
      <c r="BI169" s="127" t="s">
        <v>283</v>
      </c>
      <c r="BJ169" s="26" t="s">
        <v>281</v>
      </c>
      <c r="BK169" s="178">
        <f>+O169/8</f>
        <v>3.6443148688046649E-2</v>
      </c>
      <c r="BL169" s="18"/>
      <c r="BM169" s="127" t="s">
        <v>283</v>
      </c>
      <c r="BN169" s="26" t="s">
        <v>281</v>
      </c>
      <c r="BO169" s="178">
        <f>+O169/8</f>
        <v>3.6443148688046649E-2</v>
      </c>
      <c r="BP169" s="18"/>
      <c r="BQ169" s="127" t="s">
        <v>283</v>
      </c>
      <c r="BR169" s="26" t="s">
        <v>281</v>
      </c>
      <c r="BS169" s="178">
        <f>+O169/8</f>
        <v>3.6443148688046649E-2</v>
      </c>
      <c r="BT169" s="18"/>
      <c r="BU169" s="127" t="s">
        <v>283</v>
      </c>
      <c r="BV169" s="180" t="s">
        <v>281</v>
      </c>
      <c r="BW169" s="182"/>
      <c r="BX169" s="183"/>
      <c r="BY169" s="171" t="s">
        <v>283</v>
      </c>
      <c r="BZ169" s="180" t="s">
        <v>281</v>
      </c>
      <c r="CA169" s="182"/>
      <c r="CB169" s="183"/>
      <c r="CC169" s="171" t="s">
        <v>283</v>
      </c>
      <c r="CD169" s="180" t="s">
        <v>281</v>
      </c>
      <c r="CE169" s="182"/>
      <c r="CF169" s="183"/>
      <c r="CG169" s="171" t="s">
        <v>283</v>
      </c>
      <c r="CH169" s="180" t="s">
        <v>281</v>
      </c>
      <c r="CI169" s="182"/>
      <c r="CJ169" s="183"/>
      <c r="CK169" s="171" t="s">
        <v>283</v>
      </c>
      <c r="CL169" s="179">
        <f t="shared" si="128"/>
        <v>0.29154518950437319</v>
      </c>
      <c r="CM169" s="179">
        <f t="shared" si="129"/>
        <v>0</v>
      </c>
    </row>
    <row r="170" spans="1:91" ht="57" customHeight="1" x14ac:dyDescent="0.25">
      <c r="A170" s="12" t="s">
        <v>135</v>
      </c>
      <c r="B170" s="14" t="s">
        <v>13</v>
      </c>
      <c r="C170" s="12" t="s">
        <v>1644</v>
      </c>
      <c r="D170" s="12" t="s">
        <v>9</v>
      </c>
      <c r="E170" s="12" t="s">
        <v>9</v>
      </c>
      <c r="F170" s="12" t="s">
        <v>9</v>
      </c>
      <c r="G170" s="26" t="s">
        <v>9</v>
      </c>
      <c r="H170" s="26" t="s">
        <v>9</v>
      </c>
      <c r="I170" s="14" t="s">
        <v>9</v>
      </c>
      <c r="J170" s="26" t="s">
        <v>9</v>
      </c>
      <c r="K170" s="26" t="s">
        <v>9</v>
      </c>
      <c r="L170" s="26" t="s">
        <v>9</v>
      </c>
      <c r="M170" s="26" t="s">
        <v>9</v>
      </c>
      <c r="N170" s="148" t="s">
        <v>442</v>
      </c>
      <c r="O170" s="255">
        <v>0.29154518950437319</v>
      </c>
      <c r="P170" s="12" t="s">
        <v>9</v>
      </c>
      <c r="Q170" s="12" t="s">
        <v>152</v>
      </c>
      <c r="R170" s="146" t="s">
        <v>609</v>
      </c>
      <c r="S170" s="170" t="s">
        <v>142</v>
      </c>
      <c r="T170" s="177" t="s">
        <v>853</v>
      </c>
      <c r="U170" s="15" t="s">
        <v>592</v>
      </c>
      <c r="V170" s="25"/>
      <c r="W170" s="25"/>
      <c r="X170" s="25"/>
      <c r="Y170" s="25"/>
      <c r="Z170" s="25"/>
      <c r="AA170" s="25"/>
      <c r="AB170" s="25"/>
      <c r="AC170" s="25"/>
      <c r="AD170" s="25"/>
      <c r="AE170" s="25"/>
      <c r="AF170" s="25"/>
      <c r="AG170" s="25"/>
      <c r="AH170" s="25"/>
      <c r="AI170" s="25"/>
      <c r="AJ170" s="25"/>
      <c r="AK170" s="25"/>
      <c r="AL170" s="25"/>
      <c r="AM170" s="25"/>
      <c r="AN170" s="158">
        <v>45809</v>
      </c>
      <c r="AO170" s="158">
        <v>45838</v>
      </c>
      <c r="AP170" s="26" t="s">
        <v>281</v>
      </c>
      <c r="AQ170" s="178">
        <f>+O170/6</f>
        <v>4.8590864917395532E-2</v>
      </c>
      <c r="AR170" s="178"/>
      <c r="AS170" s="127" t="s">
        <v>283</v>
      </c>
      <c r="AT170" s="26" t="s">
        <v>281</v>
      </c>
      <c r="AU170" s="178">
        <f>+O170/6</f>
        <v>4.8590864917395532E-2</v>
      </c>
      <c r="AV170" s="18"/>
      <c r="AW170" s="127" t="s">
        <v>283</v>
      </c>
      <c r="AX170" s="26" t="s">
        <v>281</v>
      </c>
      <c r="AY170" s="178">
        <f>+O170/6</f>
        <v>4.8590864917395532E-2</v>
      </c>
      <c r="AZ170" s="18"/>
      <c r="BA170" s="127" t="s">
        <v>283</v>
      </c>
      <c r="BB170" s="26" t="s">
        <v>281</v>
      </c>
      <c r="BC170" s="178">
        <f>+O170/6</f>
        <v>4.8590864917395532E-2</v>
      </c>
      <c r="BD170" s="18"/>
      <c r="BE170" s="127" t="s">
        <v>283</v>
      </c>
      <c r="BF170" s="26" t="s">
        <v>281</v>
      </c>
      <c r="BG170" s="178">
        <f>+O170/6</f>
        <v>4.8590864917395532E-2</v>
      </c>
      <c r="BH170" s="18"/>
      <c r="BI170" s="127" t="s">
        <v>283</v>
      </c>
      <c r="BJ170" s="26" t="s">
        <v>281</v>
      </c>
      <c r="BK170" s="178">
        <f>+O170/6</f>
        <v>4.8590864917395532E-2</v>
      </c>
      <c r="BL170" s="18"/>
      <c r="BM170" s="127" t="s">
        <v>283</v>
      </c>
      <c r="BN170" s="180" t="s">
        <v>281</v>
      </c>
      <c r="BO170" s="182"/>
      <c r="BP170" s="183"/>
      <c r="BQ170" s="171" t="s">
        <v>283</v>
      </c>
      <c r="BR170" s="180" t="s">
        <v>281</v>
      </c>
      <c r="BS170" s="182"/>
      <c r="BT170" s="183"/>
      <c r="BU170" s="171" t="s">
        <v>283</v>
      </c>
      <c r="BV170" s="180" t="s">
        <v>281</v>
      </c>
      <c r="BW170" s="182"/>
      <c r="BX170" s="183"/>
      <c r="BY170" s="171" t="s">
        <v>283</v>
      </c>
      <c r="BZ170" s="180" t="s">
        <v>281</v>
      </c>
      <c r="CA170" s="182"/>
      <c r="CB170" s="183"/>
      <c r="CC170" s="171" t="s">
        <v>283</v>
      </c>
      <c r="CD170" s="180" t="s">
        <v>281</v>
      </c>
      <c r="CE170" s="182"/>
      <c r="CF170" s="183"/>
      <c r="CG170" s="171" t="s">
        <v>283</v>
      </c>
      <c r="CH170" s="180" t="s">
        <v>281</v>
      </c>
      <c r="CI170" s="182"/>
      <c r="CJ170" s="183"/>
      <c r="CK170" s="171" t="s">
        <v>283</v>
      </c>
      <c r="CL170" s="179">
        <f t="shared" si="128"/>
        <v>0.29154518950437319</v>
      </c>
      <c r="CM170" s="179">
        <f t="shared" si="129"/>
        <v>0</v>
      </c>
    </row>
    <row r="171" spans="1:91" ht="57" customHeight="1" x14ac:dyDescent="0.25">
      <c r="A171" s="12" t="s">
        <v>135</v>
      </c>
      <c r="B171" s="14" t="s">
        <v>13</v>
      </c>
      <c r="C171" s="12" t="s">
        <v>1644</v>
      </c>
      <c r="D171" s="12" t="s">
        <v>9</v>
      </c>
      <c r="E171" s="12" t="s">
        <v>9</v>
      </c>
      <c r="F171" s="12" t="s">
        <v>9</v>
      </c>
      <c r="G171" s="26" t="s">
        <v>9</v>
      </c>
      <c r="H171" s="26" t="s">
        <v>9</v>
      </c>
      <c r="I171" s="14" t="s">
        <v>9</v>
      </c>
      <c r="J171" s="26" t="s">
        <v>9</v>
      </c>
      <c r="K171" s="26" t="s">
        <v>9</v>
      </c>
      <c r="L171" s="26" t="s">
        <v>9</v>
      </c>
      <c r="M171" s="26" t="s">
        <v>9</v>
      </c>
      <c r="N171" s="148" t="s">
        <v>443</v>
      </c>
      <c r="O171" s="255">
        <v>0.29154518950437319</v>
      </c>
      <c r="P171" s="12" t="s">
        <v>9</v>
      </c>
      <c r="Q171" s="12" t="s">
        <v>152</v>
      </c>
      <c r="R171" s="146" t="s">
        <v>608</v>
      </c>
      <c r="S171" s="170" t="s">
        <v>142</v>
      </c>
      <c r="T171" s="177" t="s">
        <v>853</v>
      </c>
      <c r="U171" s="15" t="s">
        <v>592</v>
      </c>
      <c r="V171" s="25"/>
      <c r="W171" s="25"/>
      <c r="X171" s="25"/>
      <c r="Y171" s="25"/>
      <c r="Z171" s="25"/>
      <c r="AA171" s="25"/>
      <c r="AB171" s="25"/>
      <c r="AC171" s="25"/>
      <c r="AD171" s="25"/>
      <c r="AE171" s="25"/>
      <c r="AF171" s="25"/>
      <c r="AG171" s="25"/>
      <c r="AH171" s="25"/>
      <c r="AI171" s="25"/>
      <c r="AJ171" s="25"/>
      <c r="AK171" s="25"/>
      <c r="AL171" s="25"/>
      <c r="AM171" s="25"/>
      <c r="AN171" s="158">
        <v>45778</v>
      </c>
      <c r="AO171" s="158">
        <v>45807</v>
      </c>
      <c r="AP171" s="26" t="s">
        <v>281</v>
      </c>
      <c r="AQ171" s="178">
        <f>+O171/5</f>
        <v>5.830903790087464E-2</v>
      </c>
      <c r="AR171" s="178"/>
      <c r="AS171" s="127" t="s">
        <v>283</v>
      </c>
      <c r="AT171" s="26" t="s">
        <v>281</v>
      </c>
      <c r="AU171" s="178">
        <f>+O171/5</f>
        <v>5.830903790087464E-2</v>
      </c>
      <c r="AV171" s="18"/>
      <c r="AW171" s="127" t="s">
        <v>283</v>
      </c>
      <c r="AX171" s="26" t="s">
        <v>281</v>
      </c>
      <c r="AY171" s="178">
        <f>+O171/5</f>
        <v>5.830903790087464E-2</v>
      </c>
      <c r="AZ171" s="18"/>
      <c r="BA171" s="127" t="s">
        <v>283</v>
      </c>
      <c r="BB171" s="26" t="s">
        <v>281</v>
      </c>
      <c r="BC171" s="178">
        <f>+O171/5</f>
        <v>5.830903790087464E-2</v>
      </c>
      <c r="BD171" s="18"/>
      <c r="BE171" s="127" t="s">
        <v>283</v>
      </c>
      <c r="BF171" s="26" t="s">
        <v>281</v>
      </c>
      <c r="BG171" s="178">
        <f>+O171/5</f>
        <v>5.830903790087464E-2</v>
      </c>
      <c r="BH171" s="18"/>
      <c r="BI171" s="127" t="s">
        <v>283</v>
      </c>
      <c r="BJ171" s="180" t="s">
        <v>281</v>
      </c>
      <c r="BK171" s="182"/>
      <c r="BL171" s="183"/>
      <c r="BM171" s="171" t="s">
        <v>283</v>
      </c>
      <c r="BN171" s="180" t="s">
        <v>281</v>
      </c>
      <c r="BO171" s="182"/>
      <c r="BP171" s="183"/>
      <c r="BQ171" s="171" t="s">
        <v>283</v>
      </c>
      <c r="BR171" s="180" t="s">
        <v>281</v>
      </c>
      <c r="BS171" s="182"/>
      <c r="BT171" s="183"/>
      <c r="BU171" s="171" t="s">
        <v>283</v>
      </c>
      <c r="BV171" s="180" t="s">
        <v>281</v>
      </c>
      <c r="BW171" s="182"/>
      <c r="BX171" s="183"/>
      <c r="BY171" s="171" t="s">
        <v>283</v>
      </c>
      <c r="BZ171" s="180" t="s">
        <v>281</v>
      </c>
      <c r="CA171" s="182"/>
      <c r="CB171" s="183"/>
      <c r="CC171" s="171" t="s">
        <v>283</v>
      </c>
      <c r="CD171" s="180" t="s">
        <v>281</v>
      </c>
      <c r="CE171" s="182"/>
      <c r="CF171" s="183"/>
      <c r="CG171" s="171" t="s">
        <v>283</v>
      </c>
      <c r="CH171" s="180" t="s">
        <v>281</v>
      </c>
      <c r="CI171" s="182"/>
      <c r="CJ171" s="183"/>
      <c r="CK171" s="171" t="s">
        <v>283</v>
      </c>
      <c r="CL171" s="179">
        <f t="shared" si="128"/>
        <v>0.29154518950437319</v>
      </c>
      <c r="CM171" s="179">
        <f t="shared" si="129"/>
        <v>0</v>
      </c>
    </row>
    <row r="172" spans="1:91" ht="57" customHeight="1" x14ac:dyDescent="0.25">
      <c r="A172" s="12" t="s">
        <v>135</v>
      </c>
      <c r="B172" s="14" t="s">
        <v>13</v>
      </c>
      <c r="C172" s="12" t="s">
        <v>1644</v>
      </c>
      <c r="D172" s="12" t="s">
        <v>9</v>
      </c>
      <c r="E172" s="12" t="s">
        <v>9</v>
      </c>
      <c r="F172" s="12" t="s">
        <v>9</v>
      </c>
      <c r="G172" s="26" t="s">
        <v>9</v>
      </c>
      <c r="H172" s="26" t="s">
        <v>9</v>
      </c>
      <c r="I172" s="14" t="s">
        <v>9</v>
      </c>
      <c r="J172" s="26" t="s">
        <v>9</v>
      </c>
      <c r="K172" s="26" t="s">
        <v>9</v>
      </c>
      <c r="L172" s="26" t="s">
        <v>9</v>
      </c>
      <c r="M172" s="26" t="s">
        <v>9</v>
      </c>
      <c r="N172" s="148" t="s">
        <v>444</v>
      </c>
      <c r="O172" s="255">
        <v>0.29154518950437319</v>
      </c>
      <c r="P172" s="12" t="s">
        <v>9</v>
      </c>
      <c r="Q172" s="12" t="s">
        <v>152</v>
      </c>
      <c r="R172" s="146" t="s">
        <v>608</v>
      </c>
      <c r="S172" s="170" t="s">
        <v>142</v>
      </c>
      <c r="T172" s="177" t="s">
        <v>853</v>
      </c>
      <c r="U172" s="15" t="s">
        <v>592</v>
      </c>
      <c r="V172" s="25"/>
      <c r="W172" s="25"/>
      <c r="X172" s="25"/>
      <c r="Y172" s="25"/>
      <c r="Z172" s="25"/>
      <c r="AA172" s="25"/>
      <c r="AB172" s="25"/>
      <c r="AC172" s="25"/>
      <c r="AD172" s="25"/>
      <c r="AE172" s="25"/>
      <c r="AF172" s="25"/>
      <c r="AG172" s="25"/>
      <c r="AH172" s="25"/>
      <c r="AI172" s="25"/>
      <c r="AJ172" s="25"/>
      <c r="AK172" s="25"/>
      <c r="AL172" s="25"/>
      <c r="AM172" s="25"/>
      <c r="AN172" s="158">
        <v>45748</v>
      </c>
      <c r="AO172" s="158">
        <v>45777</v>
      </c>
      <c r="AP172" s="26" t="s">
        <v>281</v>
      </c>
      <c r="AQ172" s="178">
        <f>+O172/4</f>
        <v>7.2886297376093298E-2</v>
      </c>
      <c r="AR172" s="178"/>
      <c r="AS172" s="127" t="s">
        <v>283</v>
      </c>
      <c r="AT172" s="26" t="s">
        <v>281</v>
      </c>
      <c r="AU172" s="178">
        <f>+O172/4</f>
        <v>7.2886297376093298E-2</v>
      </c>
      <c r="AV172" s="18"/>
      <c r="AW172" s="127" t="s">
        <v>283</v>
      </c>
      <c r="AX172" s="26" t="s">
        <v>281</v>
      </c>
      <c r="AY172" s="178">
        <f>+O172/4</f>
        <v>7.2886297376093298E-2</v>
      </c>
      <c r="AZ172" s="18"/>
      <c r="BA172" s="127" t="s">
        <v>283</v>
      </c>
      <c r="BB172" s="26" t="s">
        <v>281</v>
      </c>
      <c r="BC172" s="178">
        <f>+O172/4</f>
        <v>7.2886297376093298E-2</v>
      </c>
      <c r="BD172" s="18"/>
      <c r="BE172" s="127" t="s">
        <v>283</v>
      </c>
      <c r="BF172" s="180" t="s">
        <v>281</v>
      </c>
      <c r="BG172" s="182"/>
      <c r="BH172" s="183"/>
      <c r="BI172" s="171" t="s">
        <v>283</v>
      </c>
      <c r="BJ172" s="180" t="s">
        <v>281</v>
      </c>
      <c r="BK172" s="182"/>
      <c r="BL172" s="183"/>
      <c r="BM172" s="171" t="s">
        <v>283</v>
      </c>
      <c r="BN172" s="180" t="s">
        <v>281</v>
      </c>
      <c r="BO172" s="182"/>
      <c r="BP172" s="183"/>
      <c r="BQ172" s="171" t="s">
        <v>283</v>
      </c>
      <c r="BR172" s="180" t="s">
        <v>281</v>
      </c>
      <c r="BS172" s="182"/>
      <c r="BT172" s="183"/>
      <c r="BU172" s="171" t="s">
        <v>283</v>
      </c>
      <c r="BV172" s="180" t="s">
        <v>281</v>
      </c>
      <c r="BW172" s="182"/>
      <c r="BX172" s="183"/>
      <c r="BY172" s="171" t="s">
        <v>283</v>
      </c>
      <c r="BZ172" s="180" t="s">
        <v>281</v>
      </c>
      <c r="CA172" s="182"/>
      <c r="CB172" s="183"/>
      <c r="CC172" s="171" t="s">
        <v>283</v>
      </c>
      <c r="CD172" s="180" t="s">
        <v>281</v>
      </c>
      <c r="CE172" s="182"/>
      <c r="CF172" s="183"/>
      <c r="CG172" s="171" t="s">
        <v>283</v>
      </c>
      <c r="CH172" s="180" t="s">
        <v>281</v>
      </c>
      <c r="CI172" s="182"/>
      <c r="CJ172" s="183"/>
      <c r="CK172" s="171" t="s">
        <v>283</v>
      </c>
      <c r="CL172" s="179">
        <f t="shared" si="128"/>
        <v>0.29154518950437319</v>
      </c>
      <c r="CM172" s="179">
        <f t="shared" si="129"/>
        <v>0</v>
      </c>
    </row>
    <row r="173" spans="1:91" ht="57" customHeight="1" x14ac:dyDescent="0.25">
      <c r="A173" s="12" t="s">
        <v>135</v>
      </c>
      <c r="B173" s="14" t="s">
        <v>13</v>
      </c>
      <c r="C173" s="12" t="s">
        <v>1644</v>
      </c>
      <c r="D173" s="12" t="s">
        <v>9</v>
      </c>
      <c r="E173" s="12" t="s">
        <v>9</v>
      </c>
      <c r="F173" s="12" t="s">
        <v>9</v>
      </c>
      <c r="G173" s="26" t="s">
        <v>9</v>
      </c>
      <c r="H173" s="26" t="s">
        <v>9</v>
      </c>
      <c r="I173" s="14" t="s">
        <v>9</v>
      </c>
      <c r="J173" s="26" t="s">
        <v>9</v>
      </c>
      <c r="K173" s="26" t="s">
        <v>9</v>
      </c>
      <c r="L173" s="26" t="s">
        <v>9</v>
      </c>
      <c r="M173" s="26" t="s">
        <v>9</v>
      </c>
      <c r="N173" s="148" t="s">
        <v>445</v>
      </c>
      <c r="O173" s="255">
        <v>0.29154518950437319</v>
      </c>
      <c r="P173" s="12" t="s">
        <v>9</v>
      </c>
      <c r="Q173" s="12" t="s">
        <v>152</v>
      </c>
      <c r="R173" s="146" t="s">
        <v>608</v>
      </c>
      <c r="S173" s="170" t="s">
        <v>142</v>
      </c>
      <c r="T173" s="177" t="s">
        <v>853</v>
      </c>
      <c r="U173" s="15" t="s">
        <v>592</v>
      </c>
      <c r="V173" s="25"/>
      <c r="W173" s="25"/>
      <c r="X173" s="25"/>
      <c r="Y173" s="25"/>
      <c r="Z173" s="25"/>
      <c r="AA173" s="25"/>
      <c r="AB173" s="25"/>
      <c r="AC173" s="25"/>
      <c r="AD173" s="25"/>
      <c r="AE173" s="25"/>
      <c r="AF173" s="25"/>
      <c r="AG173" s="25"/>
      <c r="AH173" s="25"/>
      <c r="AI173" s="25"/>
      <c r="AJ173" s="25"/>
      <c r="AK173" s="25"/>
      <c r="AL173" s="25"/>
      <c r="AM173" s="25"/>
      <c r="AN173" s="158">
        <v>45839</v>
      </c>
      <c r="AO173" s="158">
        <v>45868</v>
      </c>
      <c r="AP173" s="26" t="s">
        <v>281</v>
      </c>
      <c r="AQ173" s="178">
        <f>+O173/7</f>
        <v>4.1649312786339029E-2</v>
      </c>
      <c r="AR173" s="178"/>
      <c r="AS173" s="127" t="s">
        <v>283</v>
      </c>
      <c r="AT173" s="26" t="s">
        <v>281</v>
      </c>
      <c r="AU173" s="178">
        <f>+O173/7</f>
        <v>4.1649312786339029E-2</v>
      </c>
      <c r="AV173" s="18"/>
      <c r="AW173" s="127" t="s">
        <v>283</v>
      </c>
      <c r="AX173" s="26" t="s">
        <v>281</v>
      </c>
      <c r="AY173" s="178">
        <f>+O173/7</f>
        <v>4.1649312786339029E-2</v>
      </c>
      <c r="AZ173" s="18"/>
      <c r="BA173" s="127" t="s">
        <v>283</v>
      </c>
      <c r="BB173" s="26" t="s">
        <v>281</v>
      </c>
      <c r="BC173" s="178">
        <f>+O173/7</f>
        <v>4.1649312786339029E-2</v>
      </c>
      <c r="BD173" s="18"/>
      <c r="BE173" s="127" t="s">
        <v>283</v>
      </c>
      <c r="BF173" s="26" t="s">
        <v>281</v>
      </c>
      <c r="BG173" s="178">
        <f>+O173/7</f>
        <v>4.1649312786339029E-2</v>
      </c>
      <c r="BH173" s="18"/>
      <c r="BI173" s="127" t="s">
        <v>283</v>
      </c>
      <c r="BJ173" s="26" t="s">
        <v>281</v>
      </c>
      <c r="BK173" s="178">
        <f>+O173/7</f>
        <v>4.1649312786339029E-2</v>
      </c>
      <c r="BL173" s="18"/>
      <c r="BM173" s="127" t="s">
        <v>283</v>
      </c>
      <c r="BN173" s="26" t="s">
        <v>281</v>
      </c>
      <c r="BO173" s="178">
        <f>+O173/7</f>
        <v>4.1649312786339029E-2</v>
      </c>
      <c r="BP173" s="18"/>
      <c r="BQ173" s="171" t="s">
        <v>283</v>
      </c>
      <c r="BR173" s="180" t="s">
        <v>281</v>
      </c>
      <c r="BS173" s="182"/>
      <c r="BT173" s="183"/>
      <c r="BU173" s="171" t="s">
        <v>283</v>
      </c>
      <c r="BV173" s="180" t="s">
        <v>281</v>
      </c>
      <c r="BW173" s="182"/>
      <c r="BX173" s="183"/>
      <c r="BY173" s="171" t="s">
        <v>283</v>
      </c>
      <c r="BZ173" s="180" t="s">
        <v>281</v>
      </c>
      <c r="CA173" s="182"/>
      <c r="CB173" s="183"/>
      <c r="CC173" s="171" t="s">
        <v>283</v>
      </c>
      <c r="CD173" s="180" t="s">
        <v>281</v>
      </c>
      <c r="CE173" s="182"/>
      <c r="CF173" s="183"/>
      <c r="CG173" s="171" t="s">
        <v>283</v>
      </c>
      <c r="CH173" s="180" t="s">
        <v>281</v>
      </c>
      <c r="CI173" s="182"/>
      <c r="CJ173" s="183"/>
      <c r="CK173" s="171" t="s">
        <v>283</v>
      </c>
      <c r="CL173" s="179">
        <f t="shared" si="128"/>
        <v>0.29154518950437325</v>
      </c>
      <c r="CM173" s="179">
        <f t="shared" si="129"/>
        <v>0</v>
      </c>
    </row>
    <row r="174" spans="1:91" ht="57" customHeight="1" x14ac:dyDescent="0.25">
      <c r="A174" s="12" t="s">
        <v>135</v>
      </c>
      <c r="B174" s="14" t="s">
        <v>13</v>
      </c>
      <c r="C174" s="12" t="s">
        <v>1644</v>
      </c>
      <c r="D174" s="12" t="s">
        <v>9</v>
      </c>
      <c r="E174" s="12" t="s">
        <v>9</v>
      </c>
      <c r="F174" s="12" t="s">
        <v>9</v>
      </c>
      <c r="G174" s="26" t="s">
        <v>9</v>
      </c>
      <c r="H174" s="26" t="s">
        <v>9</v>
      </c>
      <c r="I174" s="14" t="s">
        <v>9</v>
      </c>
      <c r="J174" s="26" t="s">
        <v>9</v>
      </c>
      <c r="K174" s="26" t="s">
        <v>9</v>
      </c>
      <c r="L174" s="26" t="s">
        <v>9</v>
      </c>
      <c r="M174" s="26" t="s">
        <v>9</v>
      </c>
      <c r="N174" s="148" t="s">
        <v>446</v>
      </c>
      <c r="O174" s="255">
        <v>0.29154518950437319</v>
      </c>
      <c r="P174" s="12" t="s">
        <v>9</v>
      </c>
      <c r="Q174" s="12" t="s">
        <v>152</v>
      </c>
      <c r="R174" s="146" t="s">
        <v>608</v>
      </c>
      <c r="S174" s="170" t="s">
        <v>142</v>
      </c>
      <c r="T174" s="177" t="s">
        <v>853</v>
      </c>
      <c r="U174" s="15" t="s">
        <v>592</v>
      </c>
      <c r="V174" s="25"/>
      <c r="W174" s="25"/>
      <c r="X174" s="25"/>
      <c r="Y174" s="25"/>
      <c r="Z174" s="25"/>
      <c r="AA174" s="25"/>
      <c r="AB174" s="25"/>
      <c r="AC174" s="25"/>
      <c r="AD174" s="25"/>
      <c r="AE174" s="25"/>
      <c r="AF174" s="25"/>
      <c r="AG174" s="25"/>
      <c r="AH174" s="25"/>
      <c r="AI174" s="25"/>
      <c r="AJ174" s="25"/>
      <c r="AK174" s="25"/>
      <c r="AL174" s="25"/>
      <c r="AM174" s="25"/>
      <c r="AN174" s="158">
        <v>45931</v>
      </c>
      <c r="AO174" s="158">
        <v>45960</v>
      </c>
      <c r="AP174" s="26" t="s">
        <v>281</v>
      </c>
      <c r="AQ174" s="178">
        <f>+O174/10</f>
        <v>2.915451895043732E-2</v>
      </c>
      <c r="AR174" s="178"/>
      <c r="AS174" s="127" t="s">
        <v>283</v>
      </c>
      <c r="AT174" s="26" t="s">
        <v>281</v>
      </c>
      <c r="AU174" s="178">
        <f>+O174/10</f>
        <v>2.915451895043732E-2</v>
      </c>
      <c r="AV174" s="18"/>
      <c r="AW174" s="127" t="s">
        <v>283</v>
      </c>
      <c r="AX174" s="26" t="s">
        <v>281</v>
      </c>
      <c r="AY174" s="178">
        <f>+O174/10</f>
        <v>2.915451895043732E-2</v>
      </c>
      <c r="AZ174" s="18"/>
      <c r="BA174" s="127" t="s">
        <v>283</v>
      </c>
      <c r="BB174" s="26" t="s">
        <v>281</v>
      </c>
      <c r="BC174" s="178">
        <f>+O174/10</f>
        <v>2.915451895043732E-2</v>
      </c>
      <c r="BD174" s="18"/>
      <c r="BE174" s="127" t="s">
        <v>283</v>
      </c>
      <c r="BF174" s="26" t="s">
        <v>281</v>
      </c>
      <c r="BG174" s="178">
        <f>+O174/10</f>
        <v>2.915451895043732E-2</v>
      </c>
      <c r="BH174" s="18"/>
      <c r="BI174" s="127" t="s">
        <v>283</v>
      </c>
      <c r="BJ174" s="26" t="s">
        <v>281</v>
      </c>
      <c r="BK174" s="178">
        <f>+O174/10</f>
        <v>2.915451895043732E-2</v>
      </c>
      <c r="BL174" s="18"/>
      <c r="BM174" s="127" t="s">
        <v>283</v>
      </c>
      <c r="BN174" s="26" t="s">
        <v>281</v>
      </c>
      <c r="BO174" s="178">
        <f>+O174/10</f>
        <v>2.915451895043732E-2</v>
      </c>
      <c r="BP174" s="18"/>
      <c r="BQ174" s="127" t="s">
        <v>283</v>
      </c>
      <c r="BR174" s="26" t="s">
        <v>281</v>
      </c>
      <c r="BS174" s="178">
        <f>+O174/10</f>
        <v>2.915451895043732E-2</v>
      </c>
      <c r="BT174" s="18"/>
      <c r="BU174" s="127" t="s">
        <v>283</v>
      </c>
      <c r="BV174" s="26" t="s">
        <v>281</v>
      </c>
      <c r="BW174" s="178">
        <f>+O174/10</f>
        <v>2.915451895043732E-2</v>
      </c>
      <c r="BX174" s="18"/>
      <c r="BY174" s="127" t="s">
        <v>283</v>
      </c>
      <c r="BZ174" s="26" t="s">
        <v>281</v>
      </c>
      <c r="CA174" s="178">
        <f>+O174/10</f>
        <v>2.915451895043732E-2</v>
      </c>
      <c r="CB174" s="18"/>
      <c r="CC174" s="127" t="s">
        <v>283</v>
      </c>
      <c r="CD174" s="180" t="s">
        <v>281</v>
      </c>
      <c r="CE174" s="182"/>
      <c r="CF174" s="183"/>
      <c r="CG174" s="171" t="s">
        <v>283</v>
      </c>
      <c r="CH174" s="180" t="s">
        <v>281</v>
      </c>
      <c r="CI174" s="182"/>
      <c r="CJ174" s="183"/>
      <c r="CK174" s="171" t="s">
        <v>283</v>
      </c>
      <c r="CL174" s="179">
        <f t="shared" si="128"/>
        <v>0.29154518950437319</v>
      </c>
      <c r="CM174" s="179">
        <f t="shared" si="129"/>
        <v>0</v>
      </c>
    </row>
    <row r="175" spans="1:91" ht="57" customHeight="1" x14ac:dyDescent="0.25">
      <c r="A175" s="12" t="s">
        <v>135</v>
      </c>
      <c r="B175" s="14" t="s">
        <v>13</v>
      </c>
      <c r="C175" s="12" t="s">
        <v>1644</v>
      </c>
      <c r="D175" s="12" t="s">
        <v>9</v>
      </c>
      <c r="E175" s="12" t="s">
        <v>9</v>
      </c>
      <c r="F175" s="12" t="s">
        <v>9</v>
      </c>
      <c r="G175" s="26" t="s">
        <v>9</v>
      </c>
      <c r="H175" s="26" t="s">
        <v>9</v>
      </c>
      <c r="I175" s="14" t="s">
        <v>9</v>
      </c>
      <c r="J175" s="26" t="s">
        <v>9</v>
      </c>
      <c r="K175" s="26" t="s">
        <v>9</v>
      </c>
      <c r="L175" s="26" t="s">
        <v>9</v>
      </c>
      <c r="M175" s="26" t="s">
        <v>9</v>
      </c>
      <c r="N175" s="148" t="s">
        <v>447</v>
      </c>
      <c r="O175" s="255">
        <v>0.29154518950437319</v>
      </c>
      <c r="P175" s="12" t="s">
        <v>9</v>
      </c>
      <c r="Q175" s="12" t="s">
        <v>152</v>
      </c>
      <c r="R175" s="146" t="s">
        <v>609</v>
      </c>
      <c r="S175" s="170" t="s">
        <v>142</v>
      </c>
      <c r="T175" s="177" t="s">
        <v>853</v>
      </c>
      <c r="U175" s="15" t="s">
        <v>592</v>
      </c>
      <c r="V175" s="25"/>
      <c r="W175" s="25"/>
      <c r="X175" s="25"/>
      <c r="Y175" s="25"/>
      <c r="Z175" s="25"/>
      <c r="AA175" s="25"/>
      <c r="AB175" s="25"/>
      <c r="AC175" s="25"/>
      <c r="AD175" s="25"/>
      <c r="AE175" s="25"/>
      <c r="AF175" s="25"/>
      <c r="AG175" s="25"/>
      <c r="AH175" s="25"/>
      <c r="AI175" s="25"/>
      <c r="AJ175" s="25"/>
      <c r="AK175" s="25"/>
      <c r="AL175" s="25"/>
      <c r="AM175" s="25"/>
      <c r="AN175" s="158">
        <v>45901</v>
      </c>
      <c r="AO175" s="158">
        <v>45930</v>
      </c>
      <c r="AP175" s="26" t="s">
        <v>281</v>
      </c>
      <c r="AQ175" s="178">
        <f>+O175/9</f>
        <v>3.2393909944930355E-2</v>
      </c>
      <c r="AR175" s="178"/>
      <c r="AS175" s="127" t="s">
        <v>283</v>
      </c>
      <c r="AT175" s="26" t="s">
        <v>281</v>
      </c>
      <c r="AU175" s="178">
        <f>+O175/9</f>
        <v>3.2393909944930355E-2</v>
      </c>
      <c r="AV175" s="18"/>
      <c r="AW175" s="127" t="s">
        <v>283</v>
      </c>
      <c r="AX175" s="26" t="s">
        <v>281</v>
      </c>
      <c r="AY175" s="178">
        <f>+O175/9</f>
        <v>3.2393909944930355E-2</v>
      </c>
      <c r="AZ175" s="18"/>
      <c r="BA175" s="127" t="s">
        <v>283</v>
      </c>
      <c r="BB175" s="26" t="s">
        <v>281</v>
      </c>
      <c r="BC175" s="178">
        <f>+O175/9</f>
        <v>3.2393909944930355E-2</v>
      </c>
      <c r="BD175" s="18"/>
      <c r="BE175" s="127" t="s">
        <v>283</v>
      </c>
      <c r="BF175" s="26" t="s">
        <v>281</v>
      </c>
      <c r="BG175" s="178">
        <f>+O175/9</f>
        <v>3.2393909944930355E-2</v>
      </c>
      <c r="BH175" s="18"/>
      <c r="BI175" s="127" t="s">
        <v>283</v>
      </c>
      <c r="BJ175" s="26" t="s">
        <v>281</v>
      </c>
      <c r="BK175" s="178">
        <f>+O175/9</f>
        <v>3.2393909944930355E-2</v>
      </c>
      <c r="BL175" s="18"/>
      <c r="BM175" s="127" t="s">
        <v>283</v>
      </c>
      <c r="BN175" s="26" t="s">
        <v>281</v>
      </c>
      <c r="BO175" s="178">
        <f>+O175/9</f>
        <v>3.2393909944930355E-2</v>
      </c>
      <c r="BP175" s="18"/>
      <c r="BQ175" s="127" t="s">
        <v>283</v>
      </c>
      <c r="BR175" s="26" t="s">
        <v>281</v>
      </c>
      <c r="BS175" s="178">
        <f>+O175/9</f>
        <v>3.2393909944930355E-2</v>
      </c>
      <c r="BT175" s="18"/>
      <c r="BU175" s="127" t="s">
        <v>283</v>
      </c>
      <c r="BV175" s="26" t="s">
        <v>281</v>
      </c>
      <c r="BW175" s="178">
        <f>+O175/9</f>
        <v>3.2393909944930355E-2</v>
      </c>
      <c r="BX175" s="18"/>
      <c r="BY175" s="127" t="s">
        <v>283</v>
      </c>
      <c r="BZ175" s="180" t="s">
        <v>281</v>
      </c>
      <c r="CA175" s="182"/>
      <c r="CB175" s="183"/>
      <c r="CC175" s="171" t="s">
        <v>283</v>
      </c>
      <c r="CD175" s="180" t="s">
        <v>281</v>
      </c>
      <c r="CE175" s="182"/>
      <c r="CF175" s="183"/>
      <c r="CG175" s="171" t="s">
        <v>283</v>
      </c>
      <c r="CH175" s="180" t="s">
        <v>281</v>
      </c>
      <c r="CI175" s="182"/>
      <c r="CJ175" s="183"/>
      <c r="CK175" s="171" t="s">
        <v>283</v>
      </c>
      <c r="CL175" s="179">
        <f t="shared" si="128"/>
        <v>0.29154518950437319</v>
      </c>
      <c r="CM175" s="179">
        <f t="shared" si="129"/>
        <v>0</v>
      </c>
    </row>
    <row r="176" spans="1:91" ht="57" customHeight="1" x14ac:dyDescent="0.25">
      <c r="A176" s="12" t="s">
        <v>135</v>
      </c>
      <c r="B176" s="14" t="s">
        <v>13</v>
      </c>
      <c r="C176" s="12" t="s">
        <v>1644</v>
      </c>
      <c r="D176" s="12" t="s">
        <v>9</v>
      </c>
      <c r="E176" s="12" t="s">
        <v>9</v>
      </c>
      <c r="F176" s="12" t="s">
        <v>9</v>
      </c>
      <c r="G176" s="26" t="s">
        <v>9</v>
      </c>
      <c r="H176" s="26" t="s">
        <v>9</v>
      </c>
      <c r="I176" s="14" t="s">
        <v>9</v>
      </c>
      <c r="J176" s="26" t="s">
        <v>9</v>
      </c>
      <c r="K176" s="26" t="s">
        <v>9</v>
      </c>
      <c r="L176" s="26" t="s">
        <v>9</v>
      </c>
      <c r="M176" s="26" t="s">
        <v>9</v>
      </c>
      <c r="N176" s="148" t="s">
        <v>448</v>
      </c>
      <c r="O176" s="255">
        <v>0.29154518950437319</v>
      </c>
      <c r="P176" s="12" t="s">
        <v>9</v>
      </c>
      <c r="Q176" s="12" t="s">
        <v>152</v>
      </c>
      <c r="R176" s="146" t="s">
        <v>609</v>
      </c>
      <c r="S176" s="170" t="s">
        <v>142</v>
      </c>
      <c r="T176" s="177" t="s">
        <v>853</v>
      </c>
      <c r="U176" s="15" t="s">
        <v>592</v>
      </c>
      <c r="V176" s="25"/>
      <c r="W176" s="25"/>
      <c r="X176" s="25"/>
      <c r="Y176" s="25"/>
      <c r="Z176" s="25"/>
      <c r="AA176" s="25"/>
      <c r="AB176" s="25"/>
      <c r="AC176" s="25"/>
      <c r="AD176" s="25"/>
      <c r="AE176" s="25"/>
      <c r="AF176" s="25"/>
      <c r="AG176" s="25"/>
      <c r="AH176" s="25"/>
      <c r="AI176" s="25"/>
      <c r="AJ176" s="25"/>
      <c r="AK176" s="25"/>
      <c r="AL176" s="25"/>
      <c r="AM176" s="25"/>
      <c r="AN176" s="158">
        <v>45748</v>
      </c>
      <c r="AO176" s="158">
        <v>45777</v>
      </c>
      <c r="AP176" s="26" t="s">
        <v>281</v>
      </c>
      <c r="AQ176" s="178">
        <f t="shared" ref="AQ176:AQ177" si="184">+O176/4</f>
        <v>7.2886297376093298E-2</v>
      </c>
      <c r="AR176" s="178"/>
      <c r="AS176" s="127" t="s">
        <v>283</v>
      </c>
      <c r="AT176" s="26" t="s">
        <v>281</v>
      </c>
      <c r="AU176" s="178">
        <f t="shared" ref="AU176:AU177" si="185">+O176/4</f>
        <v>7.2886297376093298E-2</v>
      </c>
      <c r="AV176" s="18"/>
      <c r="AW176" s="127" t="s">
        <v>283</v>
      </c>
      <c r="AX176" s="26" t="s">
        <v>281</v>
      </c>
      <c r="AY176" s="178">
        <f t="shared" ref="AY176:AY177" si="186">+O176/4</f>
        <v>7.2886297376093298E-2</v>
      </c>
      <c r="AZ176" s="18"/>
      <c r="BA176" s="127" t="s">
        <v>283</v>
      </c>
      <c r="BB176" s="26" t="s">
        <v>281</v>
      </c>
      <c r="BC176" s="178">
        <f t="shared" ref="BC176:BC177" si="187">+O176/4</f>
        <v>7.2886297376093298E-2</v>
      </c>
      <c r="BD176" s="18"/>
      <c r="BE176" s="127" t="s">
        <v>283</v>
      </c>
      <c r="BF176" s="180" t="s">
        <v>281</v>
      </c>
      <c r="BG176" s="182"/>
      <c r="BH176" s="183"/>
      <c r="BI176" s="171" t="s">
        <v>283</v>
      </c>
      <c r="BJ176" s="180" t="s">
        <v>281</v>
      </c>
      <c r="BK176" s="182"/>
      <c r="BL176" s="183"/>
      <c r="BM176" s="171" t="s">
        <v>283</v>
      </c>
      <c r="BN176" s="180" t="s">
        <v>281</v>
      </c>
      <c r="BO176" s="182"/>
      <c r="BP176" s="183"/>
      <c r="BQ176" s="171" t="s">
        <v>283</v>
      </c>
      <c r="BR176" s="180" t="s">
        <v>281</v>
      </c>
      <c r="BS176" s="182"/>
      <c r="BT176" s="183"/>
      <c r="BU176" s="171" t="s">
        <v>283</v>
      </c>
      <c r="BV176" s="180" t="s">
        <v>281</v>
      </c>
      <c r="BW176" s="182"/>
      <c r="BX176" s="183"/>
      <c r="BY176" s="171" t="s">
        <v>283</v>
      </c>
      <c r="BZ176" s="180" t="s">
        <v>281</v>
      </c>
      <c r="CA176" s="182"/>
      <c r="CB176" s="183"/>
      <c r="CC176" s="171" t="s">
        <v>283</v>
      </c>
      <c r="CD176" s="180" t="s">
        <v>281</v>
      </c>
      <c r="CE176" s="182"/>
      <c r="CF176" s="183"/>
      <c r="CG176" s="171" t="s">
        <v>283</v>
      </c>
      <c r="CH176" s="180" t="s">
        <v>281</v>
      </c>
      <c r="CI176" s="182"/>
      <c r="CJ176" s="183"/>
      <c r="CK176" s="171" t="s">
        <v>283</v>
      </c>
      <c r="CL176" s="179">
        <f t="shared" si="128"/>
        <v>0.29154518950437319</v>
      </c>
      <c r="CM176" s="179">
        <f t="shared" si="129"/>
        <v>0</v>
      </c>
    </row>
    <row r="177" spans="1:91" ht="57" customHeight="1" x14ac:dyDescent="0.25">
      <c r="A177" s="12" t="s">
        <v>135</v>
      </c>
      <c r="B177" s="14" t="s">
        <v>13</v>
      </c>
      <c r="C177" s="12" t="s">
        <v>1644</v>
      </c>
      <c r="D177" s="12" t="s">
        <v>9</v>
      </c>
      <c r="E177" s="12" t="s">
        <v>9</v>
      </c>
      <c r="F177" s="12" t="s">
        <v>9</v>
      </c>
      <c r="G177" s="26" t="s">
        <v>9</v>
      </c>
      <c r="H177" s="26" t="s">
        <v>9</v>
      </c>
      <c r="I177" s="14" t="s">
        <v>9</v>
      </c>
      <c r="J177" s="26" t="s">
        <v>9</v>
      </c>
      <c r="K177" s="26" t="s">
        <v>9</v>
      </c>
      <c r="L177" s="26" t="s">
        <v>9</v>
      </c>
      <c r="M177" s="26" t="s">
        <v>9</v>
      </c>
      <c r="N177" s="148" t="s">
        <v>449</v>
      </c>
      <c r="O177" s="255">
        <v>0.29154518950437319</v>
      </c>
      <c r="P177" s="12" t="s">
        <v>9</v>
      </c>
      <c r="Q177" s="12" t="s">
        <v>152</v>
      </c>
      <c r="R177" s="146" t="s">
        <v>608</v>
      </c>
      <c r="S177" s="170" t="s">
        <v>142</v>
      </c>
      <c r="T177" s="177" t="s">
        <v>853</v>
      </c>
      <c r="U177" s="15" t="s">
        <v>592</v>
      </c>
      <c r="V177" s="25"/>
      <c r="W177" s="25"/>
      <c r="X177" s="25"/>
      <c r="Y177" s="25"/>
      <c r="Z177" s="25"/>
      <c r="AA177" s="25"/>
      <c r="AB177" s="25"/>
      <c r="AC177" s="25"/>
      <c r="AD177" s="25"/>
      <c r="AE177" s="25"/>
      <c r="AF177" s="25"/>
      <c r="AG177" s="25"/>
      <c r="AH177" s="25"/>
      <c r="AI177" s="25"/>
      <c r="AJ177" s="25"/>
      <c r="AK177" s="25"/>
      <c r="AL177" s="25"/>
      <c r="AM177" s="25"/>
      <c r="AN177" s="158">
        <v>45748</v>
      </c>
      <c r="AO177" s="158">
        <v>45777</v>
      </c>
      <c r="AP177" s="26" t="s">
        <v>281</v>
      </c>
      <c r="AQ177" s="178">
        <f t="shared" si="184"/>
        <v>7.2886297376093298E-2</v>
      </c>
      <c r="AR177" s="178"/>
      <c r="AS177" s="127" t="s">
        <v>283</v>
      </c>
      <c r="AT177" s="26" t="s">
        <v>281</v>
      </c>
      <c r="AU177" s="178">
        <f t="shared" si="185"/>
        <v>7.2886297376093298E-2</v>
      </c>
      <c r="AV177" s="18"/>
      <c r="AW177" s="127" t="s">
        <v>283</v>
      </c>
      <c r="AX177" s="26" t="s">
        <v>281</v>
      </c>
      <c r="AY177" s="178">
        <f t="shared" si="186"/>
        <v>7.2886297376093298E-2</v>
      </c>
      <c r="AZ177" s="18"/>
      <c r="BA177" s="127" t="s">
        <v>283</v>
      </c>
      <c r="BB177" s="26" t="s">
        <v>281</v>
      </c>
      <c r="BC177" s="178">
        <f t="shared" si="187"/>
        <v>7.2886297376093298E-2</v>
      </c>
      <c r="BD177" s="18"/>
      <c r="BE177" s="127" t="s">
        <v>283</v>
      </c>
      <c r="BF177" s="180" t="s">
        <v>281</v>
      </c>
      <c r="BG177" s="182"/>
      <c r="BH177" s="183"/>
      <c r="BI177" s="171" t="s">
        <v>283</v>
      </c>
      <c r="BJ177" s="180" t="s">
        <v>281</v>
      </c>
      <c r="BK177" s="182"/>
      <c r="BL177" s="183"/>
      <c r="BM177" s="171" t="s">
        <v>283</v>
      </c>
      <c r="BN177" s="180" t="s">
        <v>281</v>
      </c>
      <c r="BO177" s="182"/>
      <c r="BP177" s="183"/>
      <c r="BQ177" s="171" t="s">
        <v>283</v>
      </c>
      <c r="BR177" s="180" t="s">
        <v>281</v>
      </c>
      <c r="BS177" s="182"/>
      <c r="BT177" s="183"/>
      <c r="BU177" s="171" t="s">
        <v>283</v>
      </c>
      <c r="BV177" s="180" t="s">
        <v>281</v>
      </c>
      <c r="BW177" s="182"/>
      <c r="BX177" s="183"/>
      <c r="BY177" s="171" t="s">
        <v>283</v>
      </c>
      <c r="BZ177" s="180" t="s">
        <v>281</v>
      </c>
      <c r="CA177" s="182"/>
      <c r="CB177" s="183"/>
      <c r="CC177" s="171" t="s">
        <v>283</v>
      </c>
      <c r="CD177" s="180" t="s">
        <v>281</v>
      </c>
      <c r="CE177" s="182"/>
      <c r="CF177" s="183"/>
      <c r="CG177" s="171" t="s">
        <v>283</v>
      </c>
      <c r="CH177" s="180" t="s">
        <v>281</v>
      </c>
      <c r="CI177" s="182"/>
      <c r="CJ177" s="183"/>
      <c r="CK177" s="171" t="s">
        <v>283</v>
      </c>
      <c r="CL177" s="179">
        <f t="shared" si="128"/>
        <v>0.29154518950437319</v>
      </c>
      <c r="CM177" s="179">
        <f t="shared" si="129"/>
        <v>0</v>
      </c>
    </row>
    <row r="178" spans="1:91" ht="57" customHeight="1" x14ac:dyDescent="0.25">
      <c r="A178" s="12" t="s">
        <v>135</v>
      </c>
      <c r="B178" s="14" t="s">
        <v>13</v>
      </c>
      <c r="C178" s="12" t="s">
        <v>1644</v>
      </c>
      <c r="D178" s="12" t="s">
        <v>9</v>
      </c>
      <c r="E178" s="12" t="s">
        <v>9</v>
      </c>
      <c r="F178" s="12" t="s">
        <v>9</v>
      </c>
      <c r="G178" s="26" t="s">
        <v>9</v>
      </c>
      <c r="H178" s="26" t="s">
        <v>9</v>
      </c>
      <c r="I178" s="14" t="s">
        <v>9</v>
      </c>
      <c r="J178" s="26" t="s">
        <v>9</v>
      </c>
      <c r="K178" s="26" t="s">
        <v>9</v>
      </c>
      <c r="L178" s="26" t="s">
        <v>9</v>
      </c>
      <c r="M178" s="26" t="s">
        <v>9</v>
      </c>
      <c r="N178" s="148" t="s">
        <v>450</v>
      </c>
      <c r="O178" s="255">
        <v>0.29154518950437319</v>
      </c>
      <c r="P178" s="12" t="s">
        <v>9</v>
      </c>
      <c r="Q178" s="12" t="s">
        <v>152</v>
      </c>
      <c r="R178" s="146" t="s">
        <v>609</v>
      </c>
      <c r="S178" s="170" t="s">
        <v>142</v>
      </c>
      <c r="T178" s="177" t="s">
        <v>853</v>
      </c>
      <c r="U178" s="15" t="s">
        <v>592</v>
      </c>
      <c r="V178" s="25"/>
      <c r="W178" s="25"/>
      <c r="X178" s="25"/>
      <c r="Y178" s="25"/>
      <c r="Z178" s="25"/>
      <c r="AA178" s="25"/>
      <c r="AB178" s="25"/>
      <c r="AC178" s="25"/>
      <c r="AD178" s="25"/>
      <c r="AE178" s="25"/>
      <c r="AF178" s="25"/>
      <c r="AG178" s="25"/>
      <c r="AH178" s="25"/>
      <c r="AI178" s="25"/>
      <c r="AJ178" s="25"/>
      <c r="AK178" s="25"/>
      <c r="AL178" s="25"/>
      <c r="AM178" s="25"/>
      <c r="AN178" s="158">
        <v>45778</v>
      </c>
      <c r="AO178" s="158">
        <v>45807</v>
      </c>
      <c r="AP178" s="26" t="s">
        <v>281</v>
      </c>
      <c r="AQ178" s="178">
        <f>+O178/5</f>
        <v>5.830903790087464E-2</v>
      </c>
      <c r="AR178" s="178"/>
      <c r="AS178" s="127" t="s">
        <v>283</v>
      </c>
      <c r="AT178" s="26" t="s">
        <v>281</v>
      </c>
      <c r="AU178" s="178">
        <f>+O178/5</f>
        <v>5.830903790087464E-2</v>
      </c>
      <c r="AV178" s="18"/>
      <c r="AW178" s="127" t="s">
        <v>283</v>
      </c>
      <c r="AX178" s="26" t="s">
        <v>281</v>
      </c>
      <c r="AY178" s="178">
        <f>+O178/5</f>
        <v>5.830903790087464E-2</v>
      </c>
      <c r="AZ178" s="18"/>
      <c r="BA178" s="127" t="s">
        <v>283</v>
      </c>
      <c r="BB178" s="26" t="s">
        <v>281</v>
      </c>
      <c r="BC178" s="178">
        <f>+O178/5</f>
        <v>5.830903790087464E-2</v>
      </c>
      <c r="BD178" s="18"/>
      <c r="BE178" s="127" t="s">
        <v>283</v>
      </c>
      <c r="BF178" s="26" t="s">
        <v>281</v>
      </c>
      <c r="BG178" s="178">
        <f>+O178/5</f>
        <v>5.830903790087464E-2</v>
      </c>
      <c r="BH178" s="18"/>
      <c r="BI178" s="127" t="s">
        <v>283</v>
      </c>
      <c r="BJ178" s="180" t="s">
        <v>281</v>
      </c>
      <c r="BK178" s="182"/>
      <c r="BL178" s="183"/>
      <c r="BM178" s="171" t="s">
        <v>283</v>
      </c>
      <c r="BN178" s="180" t="s">
        <v>281</v>
      </c>
      <c r="BO178" s="182"/>
      <c r="BP178" s="183"/>
      <c r="BQ178" s="171" t="s">
        <v>283</v>
      </c>
      <c r="BR178" s="180" t="s">
        <v>281</v>
      </c>
      <c r="BS178" s="182"/>
      <c r="BT178" s="183"/>
      <c r="BU178" s="171" t="s">
        <v>283</v>
      </c>
      <c r="BV178" s="180" t="s">
        <v>281</v>
      </c>
      <c r="BW178" s="182"/>
      <c r="BX178" s="183"/>
      <c r="BY178" s="171" t="s">
        <v>283</v>
      </c>
      <c r="BZ178" s="180" t="s">
        <v>281</v>
      </c>
      <c r="CA178" s="182"/>
      <c r="CB178" s="183"/>
      <c r="CC178" s="171" t="s">
        <v>283</v>
      </c>
      <c r="CD178" s="180" t="s">
        <v>281</v>
      </c>
      <c r="CE178" s="182"/>
      <c r="CF178" s="183"/>
      <c r="CG178" s="171" t="s">
        <v>283</v>
      </c>
      <c r="CH178" s="180" t="s">
        <v>281</v>
      </c>
      <c r="CI178" s="182"/>
      <c r="CJ178" s="183"/>
      <c r="CK178" s="171" t="s">
        <v>283</v>
      </c>
      <c r="CL178" s="179">
        <f t="shared" si="128"/>
        <v>0.29154518950437319</v>
      </c>
      <c r="CM178" s="179">
        <f t="shared" si="129"/>
        <v>0</v>
      </c>
    </row>
    <row r="179" spans="1:91" ht="57" customHeight="1" x14ac:dyDescent="0.25">
      <c r="A179" s="12" t="s">
        <v>135</v>
      </c>
      <c r="B179" s="14" t="s">
        <v>13</v>
      </c>
      <c r="C179" s="12" t="s">
        <v>1644</v>
      </c>
      <c r="D179" s="12" t="s">
        <v>9</v>
      </c>
      <c r="E179" s="12" t="s">
        <v>9</v>
      </c>
      <c r="F179" s="12" t="s">
        <v>9</v>
      </c>
      <c r="G179" s="26" t="s">
        <v>9</v>
      </c>
      <c r="H179" s="26" t="s">
        <v>9</v>
      </c>
      <c r="I179" s="14" t="s">
        <v>9</v>
      </c>
      <c r="J179" s="26" t="s">
        <v>9</v>
      </c>
      <c r="K179" s="26" t="s">
        <v>9</v>
      </c>
      <c r="L179" s="26" t="s">
        <v>9</v>
      </c>
      <c r="M179" s="26" t="s">
        <v>9</v>
      </c>
      <c r="N179" s="148" t="s">
        <v>451</v>
      </c>
      <c r="O179" s="255">
        <v>0.29154518950437319</v>
      </c>
      <c r="P179" s="12" t="s">
        <v>9</v>
      </c>
      <c r="Q179" s="12" t="s">
        <v>152</v>
      </c>
      <c r="R179" s="146" t="s">
        <v>609</v>
      </c>
      <c r="S179" s="170" t="s">
        <v>142</v>
      </c>
      <c r="T179" s="177" t="s">
        <v>853</v>
      </c>
      <c r="U179" s="15" t="s">
        <v>592</v>
      </c>
      <c r="V179" s="25"/>
      <c r="W179" s="25"/>
      <c r="X179" s="25"/>
      <c r="Y179" s="25"/>
      <c r="Z179" s="25"/>
      <c r="AA179" s="25"/>
      <c r="AB179" s="25"/>
      <c r="AC179" s="25"/>
      <c r="AD179" s="25"/>
      <c r="AE179" s="25"/>
      <c r="AF179" s="25"/>
      <c r="AG179" s="25"/>
      <c r="AH179" s="25"/>
      <c r="AI179" s="25"/>
      <c r="AJ179" s="25"/>
      <c r="AK179" s="25"/>
      <c r="AL179" s="25"/>
      <c r="AM179" s="25"/>
      <c r="AN179" s="158">
        <v>45717</v>
      </c>
      <c r="AO179" s="158">
        <v>45746</v>
      </c>
      <c r="AP179" s="26" t="s">
        <v>281</v>
      </c>
      <c r="AQ179" s="178">
        <f>+O179/3</f>
        <v>9.7181729834791064E-2</v>
      </c>
      <c r="AR179" s="178"/>
      <c r="AS179" s="127" t="s">
        <v>283</v>
      </c>
      <c r="AT179" s="26" t="s">
        <v>281</v>
      </c>
      <c r="AU179" s="178">
        <f>+O179/3</f>
        <v>9.7181729834791064E-2</v>
      </c>
      <c r="AV179" s="18"/>
      <c r="AW179" s="127" t="s">
        <v>283</v>
      </c>
      <c r="AX179" s="26" t="s">
        <v>281</v>
      </c>
      <c r="AY179" s="178">
        <f>+O179/3</f>
        <v>9.7181729834791064E-2</v>
      </c>
      <c r="AZ179" s="18"/>
      <c r="BA179" s="127" t="s">
        <v>283</v>
      </c>
      <c r="BB179" s="180" t="s">
        <v>281</v>
      </c>
      <c r="BC179" s="182"/>
      <c r="BD179" s="183"/>
      <c r="BE179" s="171" t="s">
        <v>283</v>
      </c>
      <c r="BF179" s="180" t="s">
        <v>281</v>
      </c>
      <c r="BG179" s="182"/>
      <c r="BH179" s="183"/>
      <c r="BI179" s="171" t="s">
        <v>283</v>
      </c>
      <c r="BJ179" s="180" t="s">
        <v>281</v>
      </c>
      <c r="BK179" s="182"/>
      <c r="BL179" s="183"/>
      <c r="BM179" s="171" t="s">
        <v>283</v>
      </c>
      <c r="BN179" s="180" t="s">
        <v>281</v>
      </c>
      <c r="BO179" s="182"/>
      <c r="BP179" s="183"/>
      <c r="BQ179" s="171" t="s">
        <v>283</v>
      </c>
      <c r="BR179" s="180" t="s">
        <v>281</v>
      </c>
      <c r="BS179" s="182"/>
      <c r="BT179" s="183"/>
      <c r="BU179" s="171" t="s">
        <v>283</v>
      </c>
      <c r="BV179" s="180" t="s">
        <v>281</v>
      </c>
      <c r="BW179" s="182"/>
      <c r="BX179" s="183"/>
      <c r="BY179" s="171" t="s">
        <v>283</v>
      </c>
      <c r="BZ179" s="180" t="s">
        <v>281</v>
      </c>
      <c r="CA179" s="182"/>
      <c r="CB179" s="183"/>
      <c r="CC179" s="171" t="s">
        <v>283</v>
      </c>
      <c r="CD179" s="180" t="s">
        <v>281</v>
      </c>
      <c r="CE179" s="182"/>
      <c r="CF179" s="183"/>
      <c r="CG179" s="171" t="s">
        <v>283</v>
      </c>
      <c r="CH179" s="180" t="s">
        <v>281</v>
      </c>
      <c r="CI179" s="182"/>
      <c r="CJ179" s="183"/>
      <c r="CK179" s="171" t="s">
        <v>283</v>
      </c>
      <c r="CL179" s="179">
        <f t="shared" si="128"/>
        <v>0.29154518950437319</v>
      </c>
      <c r="CM179" s="179">
        <f t="shared" si="129"/>
        <v>0</v>
      </c>
    </row>
    <row r="180" spans="1:91" ht="57" customHeight="1" x14ac:dyDescent="0.25">
      <c r="A180" s="12" t="s">
        <v>135</v>
      </c>
      <c r="B180" s="14" t="s">
        <v>13</v>
      </c>
      <c r="C180" s="12" t="s">
        <v>1644</v>
      </c>
      <c r="D180" s="12" t="s">
        <v>9</v>
      </c>
      <c r="E180" s="12" t="s">
        <v>9</v>
      </c>
      <c r="F180" s="12" t="s">
        <v>9</v>
      </c>
      <c r="G180" s="26" t="s">
        <v>9</v>
      </c>
      <c r="H180" s="26" t="s">
        <v>9</v>
      </c>
      <c r="I180" s="14" t="s">
        <v>9</v>
      </c>
      <c r="J180" s="26" t="s">
        <v>9</v>
      </c>
      <c r="K180" s="26" t="s">
        <v>9</v>
      </c>
      <c r="L180" s="26" t="s">
        <v>9</v>
      </c>
      <c r="M180" s="26" t="s">
        <v>9</v>
      </c>
      <c r="N180" s="148" t="s">
        <v>452</v>
      </c>
      <c r="O180" s="255">
        <v>0.29154518950437319</v>
      </c>
      <c r="P180" s="12" t="s">
        <v>9</v>
      </c>
      <c r="Q180" s="12" t="s">
        <v>152</v>
      </c>
      <c r="R180" s="146" t="s">
        <v>608</v>
      </c>
      <c r="S180" s="170" t="s">
        <v>142</v>
      </c>
      <c r="T180" s="177" t="s">
        <v>853</v>
      </c>
      <c r="U180" s="15" t="s">
        <v>592</v>
      </c>
      <c r="V180" s="25"/>
      <c r="W180" s="25"/>
      <c r="X180" s="25"/>
      <c r="Y180" s="25"/>
      <c r="Z180" s="25"/>
      <c r="AA180" s="25"/>
      <c r="AB180" s="25"/>
      <c r="AC180" s="25"/>
      <c r="AD180" s="25"/>
      <c r="AE180" s="25"/>
      <c r="AF180" s="25"/>
      <c r="AG180" s="25"/>
      <c r="AH180" s="25"/>
      <c r="AI180" s="25"/>
      <c r="AJ180" s="25"/>
      <c r="AK180" s="25"/>
      <c r="AL180" s="25"/>
      <c r="AM180" s="25"/>
      <c r="AN180" s="158">
        <v>45748</v>
      </c>
      <c r="AO180" s="158">
        <v>45777</v>
      </c>
      <c r="AP180" s="26" t="s">
        <v>281</v>
      </c>
      <c r="AQ180" s="178">
        <f>+O180/4</f>
        <v>7.2886297376093298E-2</v>
      </c>
      <c r="AR180" s="178"/>
      <c r="AS180" s="127" t="s">
        <v>283</v>
      </c>
      <c r="AT180" s="26" t="s">
        <v>281</v>
      </c>
      <c r="AU180" s="178">
        <f>+O180/4</f>
        <v>7.2886297376093298E-2</v>
      </c>
      <c r="AV180" s="18"/>
      <c r="AW180" s="127" t="s">
        <v>283</v>
      </c>
      <c r="AX180" s="26" t="s">
        <v>281</v>
      </c>
      <c r="AY180" s="178">
        <f>+O180/4</f>
        <v>7.2886297376093298E-2</v>
      </c>
      <c r="AZ180" s="18"/>
      <c r="BA180" s="127" t="s">
        <v>283</v>
      </c>
      <c r="BB180" s="26" t="s">
        <v>281</v>
      </c>
      <c r="BC180" s="178">
        <f>+O180/4</f>
        <v>7.2886297376093298E-2</v>
      </c>
      <c r="BD180" s="18"/>
      <c r="BE180" s="127" t="s">
        <v>283</v>
      </c>
      <c r="BF180" s="180" t="s">
        <v>281</v>
      </c>
      <c r="BG180" s="182"/>
      <c r="BH180" s="183"/>
      <c r="BI180" s="171" t="s">
        <v>283</v>
      </c>
      <c r="BJ180" s="180" t="s">
        <v>281</v>
      </c>
      <c r="BK180" s="182"/>
      <c r="BL180" s="183"/>
      <c r="BM180" s="171" t="s">
        <v>283</v>
      </c>
      <c r="BN180" s="180" t="s">
        <v>281</v>
      </c>
      <c r="BO180" s="182"/>
      <c r="BP180" s="183"/>
      <c r="BQ180" s="171" t="s">
        <v>283</v>
      </c>
      <c r="BR180" s="180" t="s">
        <v>281</v>
      </c>
      <c r="BS180" s="182"/>
      <c r="BT180" s="183"/>
      <c r="BU180" s="171" t="s">
        <v>283</v>
      </c>
      <c r="BV180" s="180" t="s">
        <v>281</v>
      </c>
      <c r="BW180" s="182"/>
      <c r="BX180" s="183"/>
      <c r="BY180" s="171" t="s">
        <v>283</v>
      </c>
      <c r="BZ180" s="180" t="s">
        <v>281</v>
      </c>
      <c r="CA180" s="182"/>
      <c r="CB180" s="183"/>
      <c r="CC180" s="171" t="s">
        <v>283</v>
      </c>
      <c r="CD180" s="180" t="s">
        <v>281</v>
      </c>
      <c r="CE180" s="182"/>
      <c r="CF180" s="183"/>
      <c r="CG180" s="171" t="s">
        <v>283</v>
      </c>
      <c r="CH180" s="180" t="s">
        <v>281</v>
      </c>
      <c r="CI180" s="182"/>
      <c r="CJ180" s="183"/>
      <c r="CK180" s="171" t="s">
        <v>283</v>
      </c>
      <c r="CL180" s="179">
        <f t="shared" si="128"/>
        <v>0.29154518950437319</v>
      </c>
      <c r="CM180" s="179">
        <f t="shared" si="129"/>
        <v>0</v>
      </c>
    </row>
    <row r="181" spans="1:91" ht="57" customHeight="1" x14ac:dyDescent="0.25">
      <c r="A181" s="12" t="s">
        <v>135</v>
      </c>
      <c r="B181" s="14" t="s">
        <v>13</v>
      </c>
      <c r="C181" s="12" t="s">
        <v>1644</v>
      </c>
      <c r="D181" s="12" t="s">
        <v>9</v>
      </c>
      <c r="E181" s="12" t="s">
        <v>9</v>
      </c>
      <c r="F181" s="12" t="s">
        <v>9</v>
      </c>
      <c r="G181" s="26" t="s">
        <v>9</v>
      </c>
      <c r="H181" s="26" t="s">
        <v>9</v>
      </c>
      <c r="I181" s="14" t="s">
        <v>9</v>
      </c>
      <c r="J181" s="26" t="s">
        <v>9</v>
      </c>
      <c r="K181" s="26" t="s">
        <v>9</v>
      </c>
      <c r="L181" s="26" t="s">
        <v>9</v>
      </c>
      <c r="M181" s="26" t="s">
        <v>9</v>
      </c>
      <c r="N181" s="148" t="s">
        <v>453</v>
      </c>
      <c r="O181" s="255">
        <v>0.29154518950437319</v>
      </c>
      <c r="P181" s="12" t="s">
        <v>9</v>
      </c>
      <c r="Q181" s="12" t="s">
        <v>152</v>
      </c>
      <c r="R181" s="146" t="s">
        <v>609</v>
      </c>
      <c r="S181" s="170" t="s">
        <v>142</v>
      </c>
      <c r="T181" s="177" t="s">
        <v>853</v>
      </c>
      <c r="U181" s="15" t="s">
        <v>592</v>
      </c>
      <c r="V181" s="25"/>
      <c r="W181" s="25"/>
      <c r="X181" s="25"/>
      <c r="Y181" s="25"/>
      <c r="Z181" s="25"/>
      <c r="AA181" s="25"/>
      <c r="AB181" s="25"/>
      <c r="AC181" s="25"/>
      <c r="AD181" s="25"/>
      <c r="AE181" s="25"/>
      <c r="AF181" s="25"/>
      <c r="AG181" s="25"/>
      <c r="AH181" s="25"/>
      <c r="AI181" s="25"/>
      <c r="AJ181" s="25"/>
      <c r="AK181" s="25"/>
      <c r="AL181" s="25"/>
      <c r="AM181" s="25"/>
      <c r="AN181" s="158">
        <v>45689</v>
      </c>
      <c r="AO181" s="165">
        <v>45716</v>
      </c>
      <c r="AP181" s="26" t="s">
        <v>281</v>
      </c>
      <c r="AQ181" s="178">
        <f>+O181/2</f>
        <v>0.1457725947521866</v>
      </c>
      <c r="AR181" s="178"/>
      <c r="AS181" s="127" t="s">
        <v>283</v>
      </c>
      <c r="AT181" s="26" t="s">
        <v>281</v>
      </c>
      <c r="AU181" s="178">
        <f>+O181/2</f>
        <v>0.1457725947521866</v>
      </c>
      <c r="AV181" s="18"/>
      <c r="AW181" s="127" t="s">
        <v>283</v>
      </c>
      <c r="AX181" s="180" t="s">
        <v>281</v>
      </c>
      <c r="AY181" s="182"/>
      <c r="AZ181" s="183"/>
      <c r="BA181" s="171" t="s">
        <v>283</v>
      </c>
      <c r="BB181" s="180" t="s">
        <v>281</v>
      </c>
      <c r="BC181" s="182"/>
      <c r="BD181" s="183"/>
      <c r="BE181" s="171" t="s">
        <v>283</v>
      </c>
      <c r="BF181" s="180" t="s">
        <v>281</v>
      </c>
      <c r="BG181" s="182"/>
      <c r="BH181" s="183"/>
      <c r="BI181" s="171" t="s">
        <v>283</v>
      </c>
      <c r="BJ181" s="180" t="s">
        <v>281</v>
      </c>
      <c r="BK181" s="182"/>
      <c r="BL181" s="183"/>
      <c r="BM181" s="171" t="s">
        <v>283</v>
      </c>
      <c r="BN181" s="180" t="s">
        <v>281</v>
      </c>
      <c r="BO181" s="182"/>
      <c r="BP181" s="183"/>
      <c r="BQ181" s="171" t="s">
        <v>283</v>
      </c>
      <c r="BR181" s="180" t="s">
        <v>281</v>
      </c>
      <c r="BS181" s="182"/>
      <c r="BT181" s="183"/>
      <c r="BU181" s="171" t="s">
        <v>283</v>
      </c>
      <c r="BV181" s="180" t="s">
        <v>281</v>
      </c>
      <c r="BW181" s="182"/>
      <c r="BX181" s="183"/>
      <c r="BY181" s="171" t="s">
        <v>283</v>
      </c>
      <c r="BZ181" s="180" t="s">
        <v>281</v>
      </c>
      <c r="CA181" s="182"/>
      <c r="CB181" s="183"/>
      <c r="CC181" s="171" t="s">
        <v>283</v>
      </c>
      <c r="CD181" s="180" t="s">
        <v>281</v>
      </c>
      <c r="CE181" s="182"/>
      <c r="CF181" s="183"/>
      <c r="CG181" s="171" t="s">
        <v>283</v>
      </c>
      <c r="CH181" s="180" t="s">
        <v>281</v>
      </c>
      <c r="CI181" s="182"/>
      <c r="CJ181" s="183"/>
      <c r="CK181" s="171" t="s">
        <v>283</v>
      </c>
      <c r="CL181" s="179">
        <f t="shared" si="128"/>
        <v>0.29154518950437319</v>
      </c>
      <c r="CM181" s="179">
        <f t="shared" si="129"/>
        <v>0</v>
      </c>
    </row>
    <row r="182" spans="1:91" ht="57" customHeight="1" x14ac:dyDescent="0.25">
      <c r="A182" s="12" t="s">
        <v>135</v>
      </c>
      <c r="B182" s="14" t="s">
        <v>13</v>
      </c>
      <c r="C182" s="12" t="s">
        <v>1644</v>
      </c>
      <c r="D182" s="12" t="s">
        <v>9</v>
      </c>
      <c r="E182" s="12" t="s">
        <v>9</v>
      </c>
      <c r="F182" s="12" t="s">
        <v>9</v>
      </c>
      <c r="G182" s="26" t="s">
        <v>9</v>
      </c>
      <c r="H182" s="26" t="s">
        <v>9</v>
      </c>
      <c r="I182" s="14" t="s">
        <v>9</v>
      </c>
      <c r="J182" s="26" t="s">
        <v>9</v>
      </c>
      <c r="K182" s="26" t="s">
        <v>9</v>
      </c>
      <c r="L182" s="26" t="s">
        <v>9</v>
      </c>
      <c r="M182" s="26" t="s">
        <v>9</v>
      </c>
      <c r="N182" s="148" t="s">
        <v>454</v>
      </c>
      <c r="O182" s="255">
        <v>0.29154518950437319</v>
      </c>
      <c r="P182" s="12" t="s">
        <v>9</v>
      </c>
      <c r="Q182" s="12" t="s">
        <v>152</v>
      </c>
      <c r="R182" s="146" t="s">
        <v>609</v>
      </c>
      <c r="S182" s="170" t="s">
        <v>142</v>
      </c>
      <c r="T182" s="177" t="s">
        <v>853</v>
      </c>
      <c r="U182" s="15" t="s">
        <v>592</v>
      </c>
      <c r="V182" s="25"/>
      <c r="W182" s="25"/>
      <c r="X182" s="25"/>
      <c r="Y182" s="25"/>
      <c r="Z182" s="25"/>
      <c r="AA182" s="25"/>
      <c r="AB182" s="25"/>
      <c r="AC182" s="25"/>
      <c r="AD182" s="25"/>
      <c r="AE182" s="25"/>
      <c r="AF182" s="25"/>
      <c r="AG182" s="25"/>
      <c r="AH182" s="25"/>
      <c r="AI182" s="25"/>
      <c r="AJ182" s="25"/>
      <c r="AK182" s="25"/>
      <c r="AL182" s="25"/>
      <c r="AM182" s="25"/>
      <c r="AN182" s="158">
        <v>45778</v>
      </c>
      <c r="AO182" s="165">
        <v>45807</v>
      </c>
      <c r="AP182" s="26" t="s">
        <v>281</v>
      </c>
      <c r="AQ182" s="178">
        <f>+O182/5</f>
        <v>5.830903790087464E-2</v>
      </c>
      <c r="AR182" s="178"/>
      <c r="AS182" s="127" t="s">
        <v>283</v>
      </c>
      <c r="AT182" s="26" t="s">
        <v>281</v>
      </c>
      <c r="AU182" s="178">
        <f>+O182/5</f>
        <v>5.830903790087464E-2</v>
      </c>
      <c r="AV182" s="18"/>
      <c r="AW182" s="127" t="s">
        <v>283</v>
      </c>
      <c r="AX182" s="26" t="s">
        <v>281</v>
      </c>
      <c r="AY182" s="178">
        <f>+O182/5</f>
        <v>5.830903790087464E-2</v>
      </c>
      <c r="AZ182" s="18"/>
      <c r="BA182" s="127" t="s">
        <v>283</v>
      </c>
      <c r="BB182" s="26" t="s">
        <v>281</v>
      </c>
      <c r="BC182" s="178">
        <f>+O182/5</f>
        <v>5.830903790087464E-2</v>
      </c>
      <c r="BD182" s="18"/>
      <c r="BE182" s="127" t="s">
        <v>283</v>
      </c>
      <c r="BF182" s="26" t="s">
        <v>281</v>
      </c>
      <c r="BG182" s="178">
        <f>+O182/5</f>
        <v>5.830903790087464E-2</v>
      </c>
      <c r="BH182" s="18"/>
      <c r="BI182" s="127" t="s">
        <v>283</v>
      </c>
      <c r="BJ182" s="180" t="s">
        <v>281</v>
      </c>
      <c r="BK182" s="182"/>
      <c r="BL182" s="183"/>
      <c r="BM182" s="171" t="s">
        <v>283</v>
      </c>
      <c r="BN182" s="180" t="s">
        <v>281</v>
      </c>
      <c r="BO182" s="182"/>
      <c r="BP182" s="183"/>
      <c r="BQ182" s="171" t="s">
        <v>283</v>
      </c>
      <c r="BR182" s="180" t="s">
        <v>281</v>
      </c>
      <c r="BS182" s="182"/>
      <c r="BT182" s="183"/>
      <c r="BU182" s="171" t="s">
        <v>283</v>
      </c>
      <c r="BV182" s="180" t="s">
        <v>281</v>
      </c>
      <c r="BW182" s="182"/>
      <c r="BX182" s="183"/>
      <c r="BY182" s="171" t="s">
        <v>283</v>
      </c>
      <c r="BZ182" s="180" t="s">
        <v>281</v>
      </c>
      <c r="CA182" s="182"/>
      <c r="CB182" s="183"/>
      <c r="CC182" s="171" t="s">
        <v>283</v>
      </c>
      <c r="CD182" s="180" t="s">
        <v>281</v>
      </c>
      <c r="CE182" s="182"/>
      <c r="CF182" s="183"/>
      <c r="CG182" s="171" t="s">
        <v>283</v>
      </c>
      <c r="CH182" s="180" t="s">
        <v>281</v>
      </c>
      <c r="CI182" s="182"/>
      <c r="CJ182" s="183"/>
      <c r="CK182" s="171" t="s">
        <v>283</v>
      </c>
      <c r="CL182" s="179">
        <f t="shared" si="128"/>
        <v>0.29154518950437319</v>
      </c>
      <c r="CM182" s="179">
        <f t="shared" si="129"/>
        <v>0</v>
      </c>
    </row>
    <row r="183" spans="1:91" ht="57" customHeight="1" x14ac:dyDescent="0.25">
      <c r="A183" s="12" t="s">
        <v>135</v>
      </c>
      <c r="B183" s="14" t="s">
        <v>13</v>
      </c>
      <c r="C183" s="12" t="s">
        <v>1644</v>
      </c>
      <c r="D183" s="12" t="s">
        <v>9</v>
      </c>
      <c r="E183" s="12" t="s">
        <v>9</v>
      </c>
      <c r="F183" s="12" t="s">
        <v>9</v>
      </c>
      <c r="G183" s="26" t="s">
        <v>9</v>
      </c>
      <c r="H183" s="26" t="s">
        <v>9</v>
      </c>
      <c r="I183" s="14" t="s">
        <v>9</v>
      </c>
      <c r="J183" s="26" t="s">
        <v>9</v>
      </c>
      <c r="K183" s="26" t="s">
        <v>9</v>
      </c>
      <c r="L183" s="26" t="s">
        <v>9</v>
      </c>
      <c r="M183" s="26" t="s">
        <v>9</v>
      </c>
      <c r="N183" s="148" t="s">
        <v>455</v>
      </c>
      <c r="O183" s="255">
        <v>0.29154518950437319</v>
      </c>
      <c r="P183" s="12" t="s">
        <v>9</v>
      </c>
      <c r="Q183" s="12" t="s">
        <v>152</v>
      </c>
      <c r="R183" s="146" t="s">
        <v>609</v>
      </c>
      <c r="S183" s="170" t="s">
        <v>142</v>
      </c>
      <c r="T183" s="177" t="s">
        <v>853</v>
      </c>
      <c r="U183" s="15" t="s">
        <v>592</v>
      </c>
      <c r="V183" s="25"/>
      <c r="W183" s="25"/>
      <c r="X183" s="25"/>
      <c r="Y183" s="25"/>
      <c r="Z183" s="25"/>
      <c r="AA183" s="25"/>
      <c r="AB183" s="25"/>
      <c r="AC183" s="25"/>
      <c r="AD183" s="25"/>
      <c r="AE183" s="25"/>
      <c r="AF183" s="25"/>
      <c r="AG183" s="25"/>
      <c r="AH183" s="25"/>
      <c r="AI183" s="25"/>
      <c r="AJ183" s="25"/>
      <c r="AK183" s="25"/>
      <c r="AL183" s="25"/>
      <c r="AM183" s="25"/>
      <c r="AN183" s="158">
        <v>45839</v>
      </c>
      <c r="AO183" s="165">
        <v>45868</v>
      </c>
      <c r="AP183" s="26" t="s">
        <v>281</v>
      </c>
      <c r="AQ183" s="178">
        <f>+O183/7</f>
        <v>4.1649312786339029E-2</v>
      </c>
      <c r="AR183" s="178"/>
      <c r="AS183" s="127" t="s">
        <v>283</v>
      </c>
      <c r="AT183" s="26" t="s">
        <v>281</v>
      </c>
      <c r="AU183" s="178">
        <f>+O183/7</f>
        <v>4.1649312786339029E-2</v>
      </c>
      <c r="AV183" s="18"/>
      <c r="AW183" s="127" t="s">
        <v>283</v>
      </c>
      <c r="AX183" s="26" t="s">
        <v>281</v>
      </c>
      <c r="AY183" s="178">
        <f>+O183/7</f>
        <v>4.1649312786339029E-2</v>
      </c>
      <c r="AZ183" s="18"/>
      <c r="BA183" s="127" t="s">
        <v>283</v>
      </c>
      <c r="BB183" s="26" t="s">
        <v>281</v>
      </c>
      <c r="BC183" s="178">
        <f>+O183/7</f>
        <v>4.1649312786339029E-2</v>
      </c>
      <c r="BD183" s="18"/>
      <c r="BE183" s="127" t="s">
        <v>283</v>
      </c>
      <c r="BF183" s="26" t="s">
        <v>281</v>
      </c>
      <c r="BG183" s="178">
        <f>+O183/7</f>
        <v>4.1649312786339029E-2</v>
      </c>
      <c r="BH183" s="18"/>
      <c r="BI183" s="127" t="s">
        <v>283</v>
      </c>
      <c r="BJ183" s="26" t="s">
        <v>281</v>
      </c>
      <c r="BK183" s="178">
        <f>+O183/7</f>
        <v>4.1649312786339029E-2</v>
      </c>
      <c r="BL183" s="18"/>
      <c r="BM183" s="127" t="s">
        <v>283</v>
      </c>
      <c r="BN183" s="26" t="s">
        <v>281</v>
      </c>
      <c r="BO183" s="178">
        <f>+O183/7</f>
        <v>4.1649312786339029E-2</v>
      </c>
      <c r="BP183" s="18"/>
      <c r="BQ183" s="171" t="s">
        <v>283</v>
      </c>
      <c r="BR183" s="180" t="s">
        <v>281</v>
      </c>
      <c r="BS183" s="182"/>
      <c r="BT183" s="183"/>
      <c r="BU183" s="171" t="s">
        <v>283</v>
      </c>
      <c r="BV183" s="180" t="s">
        <v>281</v>
      </c>
      <c r="BW183" s="182"/>
      <c r="BX183" s="183"/>
      <c r="BY183" s="171" t="s">
        <v>283</v>
      </c>
      <c r="BZ183" s="180" t="s">
        <v>281</v>
      </c>
      <c r="CA183" s="182"/>
      <c r="CB183" s="183"/>
      <c r="CC183" s="171" t="s">
        <v>283</v>
      </c>
      <c r="CD183" s="180" t="s">
        <v>281</v>
      </c>
      <c r="CE183" s="182"/>
      <c r="CF183" s="183"/>
      <c r="CG183" s="171" t="s">
        <v>283</v>
      </c>
      <c r="CH183" s="180" t="s">
        <v>281</v>
      </c>
      <c r="CI183" s="182"/>
      <c r="CJ183" s="183"/>
      <c r="CK183" s="171" t="s">
        <v>283</v>
      </c>
      <c r="CL183" s="179">
        <f t="shared" si="128"/>
        <v>0.29154518950437325</v>
      </c>
      <c r="CM183" s="179">
        <f t="shared" si="129"/>
        <v>0</v>
      </c>
    </row>
    <row r="184" spans="1:91" ht="57" customHeight="1" x14ac:dyDescent="0.25">
      <c r="A184" s="12" t="s">
        <v>135</v>
      </c>
      <c r="B184" s="14" t="s">
        <v>13</v>
      </c>
      <c r="C184" s="12" t="s">
        <v>1644</v>
      </c>
      <c r="D184" s="12" t="s">
        <v>9</v>
      </c>
      <c r="E184" s="12" t="s">
        <v>9</v>
      </c>
      <c r="F184" s="12" t="s">
        <v>9</v>
      </c>
      <c r="G184" s="26" t="s">
        <v>9</v>
      </c>
      <c r="H184" s="26" t="s">
        <v>9</v>
      </c>
      <c r="I184" s="14" t="s">
        <v>9</v>
      </c>
      <c r="J184" s="26" t="s">
        <v>9</v>
      </c>
      <c r="K184" s="26" t="s">
        <v>9</v>
      </c>
      <c r="L184" s="26" t="s">
        <v>9</v>
      </c>
      <c r="M184" s="26" t="s">
        <v>9</v>
      </c>
      <c r="N184" s="148" t="s">
        <v>456</v>
      </c>
      <c r="O184" s="255">
        <v>0.29154518950437319</v>
      </c>
      <c r="P184" s="12" t="s">
        <v>9</v>
      </c>
      <c r="Q184" s="12" t="s">
        <v>152</v>
      </c>
      <c r="R184" s="146" t="s">
        <v>608</v>
      </c>
      <c r="S184" s="170" t="s">
        <v>142</v>
      </c>
      <c r="T184" s="177" t="s">
        <v>853</v>
      </c>
      <c r="U184" s="15" t="s">
        <v>592</v>
      </c>
      <c r="V184" s="25"/>
      <c r="W184" s="25"/>
      <c r="X184" s="25"/>
      <c r="Y184" s="25"/>
      <c r="Z184" s="25"/>
      <c r="AA184" s="25"/>
      <c r="AB184" s="25"/>
      <c r="AC184" s="25"/>
      <c r="AD184" s="25"/>
      <c r="AE184" s="25"/>
      <c r="AF184" s="25"/>
      <c r="AG184" s="25"/>
      <c r="AH184" s="25"/>
      <c r="AI184" s="25"/>
      <c r="AJ184" s="25"/>
      <c r="AK184" s="25"/>
      <c r="AL184" s="25"/>
      <c r="AM184" s="25"/>
      <c r="AN184" s="158">
        <v>45689</v>
      </c>
      <c r="AO184" s="165">
        <v>45716</v>
      </c>
      <c r="AP184" s="26" t="s">
        <v>281</v>
      </c>
      <c r="AQ184" s="178">
        <f>+O184/2</f>
        <v>0.1457725947521866</v>
      </c>
      <c r="AR184" s="178"/>
      <c r="AS184" s="127" t="s">
        <v>283</v>
      </c>
      <c r="AT184" s="26" t="s">
        <v>281</v>
      </c>
      <c r="AU184" s="178">
        <f>+O184/2</f>
        <v>0.1457725947521866</v>
      </c>
      <c r="AV184" s="18"/>
      <c r="AW184" s="127" t="s">
        <v>283</v>
      </c>
      <c r="AX184" s="180" t="s">
        <v>281</v>
      </c>
      <c r="AY184" s="182"/>
      <c r="AZ184" s="183"/>
      <c r="BA184" s="171" t="s">
        <v>283</v>
      </c>
      <c r="BB184" s="180" t="s">
        <v>281</v>
      </c>
      <c r="BC184" s="182"/>
      <c r="BD184" s="183"/>
      <c r="BE184" s="171" t="s">
        <v>283</v>
      </c>
      <c r="BF184" s="180" t="s">
        <v>281</v>
      </c>
      <c r="BG184" s="182"/>
      <c r="BH184" s="183"/>
      <c r="BI184" s="171" t="s">
        <v>283</v>
      </c>
      <c r="BJ184" s="180" t="s">
        <v>281</v>
      </c>
      <c r="BK184" s="182"/>
      <c r="BL184" s="183"/>
      <c r="BM184" s="171" t="s">
        <v>283</v>
      </c>
      <c r="BN184" s="180" t="s">
        <v>281</v>
      </c>
      <c r="BO184" s="182"/>
      <c r="BP184" s="183"/>
      <c r="BQ184" s="171" t="s">
        <v>283</v>
      </c>
      <c r="BR184" s="180" t="s">
        <v>281</v>
      </c>
      <c r="BS184" s="182"/>
      <c r="BT184" s="183"/>
      <c r="BU184" s="171" t="s">
        <v>283</v>
      </c>
      <c r="BV184" s="180" t="s">
        <v>281</v>
      </c>
      <c r="BW184" s="182"/>
      <c r="BX184" s="183"/>
      <c r="BY184" s="171" t="s">
        <v>283</v>
      </c>
      <c r="BZ184" s="180" t="s">
        <v>281</v>
      </c>
      <c r="CA184" s="182"/>
      <c r="CB184" s="183"/>
      <c r="CC184" s="171" t="s">
        <v>283</v>
      </c>
      <c r="CD184" s="180" t="s">
        <v>281</v>
      </c>
      <c r="CE184" s="182"/>
      <c r="CF184" s="183"/>
      <c r="CG184" s="171" t="s">
        <v>283</v>
      </c>
      <c r="CH184" s="180" t="s">
        <v>281</v>
      </c>
      <c r="CI184" s="182"/>
      <c r="CJ184" s="183"/>
      <c r="CK184" s="171" t="s">
        <v>283</v>
      </c>
      <c r="CL184" s="179">
        <f t="shared" si="128"/>
        <v>0.29154518950437319</v>
      </c>
      <c r="CM184" s="179">
        <f t="shared" si="129"/>
        <v>0</v>
      </c>
    </row>
    <row r="185" spans="1:91" ht="57" customHeight="1" x14ac:dyDescent="0.25">
      <c r="A185" s="12" t="s">
        <v>135</v>
      </c>
      <c r="B185" s="14" t="s">
        <v>13</v>
      </c>
      <c r="C185" s="12" t="s">
        <v>1644</v>
      </c>
      <c r="D185" s="12" t="s">
        <v>9</v>
      </c>
      <c r="E185" s="12" t="s">
        <v>9</v>
      </c>
      <c r="F185" s="12" t="s">
        <v>9</v>
      </c>
      <c r="G185" s="26" t="s">
        <v>9</v>
      </c>
      <c r="H185" s="26" t="s">
        <v>9</v>
      </c>
      <c r="I185" s="14" t="s">
        <v>9</v>
      </c>
      <c r="J185" s="26" t="s">
        <v>9</v>
      </c>
      <c r="K185" s="26" t="s">
        <v>9</v>
      </c>
      <c r="L185" s="26" t="s">
        <v>9</v>
      </c>
      <c r="M185" s="26" t="s">
        <v>9</v>
      </c>
      <c r="N185" s="148" t="s">
        <v>457</v>
      </c>
      <c r="O185" s="255">
        <v>0.29154518950437319</v>
      </c>
      <c r="P185" s="12" t="s">
        <v>9</v>
      </c>
      <c r="Q185" s="12" t="s">
        <v>152</v>
      </c>
      <c r="R185" s="146" t="s">
        <v>608</v>
      </c>
      <c r="S185" s="170" t="s">
        <v>142</v>
      </c>
      <c r="T185" s="177" t="s">
        <v>853</v>
      </c>
      <c r="U185" s="15" t="s">
        <v>592</v>
      </c>
      <c r="V185" s="25"/>
      <c r="W185" s="25"/>
      <c r="X185" s="25"/>
      <c r="Y185" s="25"/>
      <c r="Z185" s="25"/>
      <c r="AA185" s="25"/>
      <c r="AB185" s="25"/>
      <c r="AC185" s="25"/>
      <c r="AD185" s="25"/>
      <c r="AE185" s="25"/>
      <c r="AF185" s="25"/>
      <c r="AG185" s="25"/>
      <c r="AH185" s="25"/>
      <c r="AI185" s="25"/>
      <c r="AJ185" s="25"/>
      <c r="AK185" s="25"/>
      <c r="AL185" s="25"/>
      <c r="AM185" s="25"/>
      <c r="AN185" s="158">
        <v>45809</v>
      </c>
      <c r="AO185" s="158">
        <v>45838</v>
      </c>
      <c r="AP185" s="26" t="s">
        <v>281</v>
      </c>
      <c r="AQ185" s="178">
        <f>+O185/6</f>
        <v>4.8590864917395532E-2</v>
      </c>
      <c r="AR185" s="178"/>
      <c r="AS185" s="127" t="s">
        <v>283</v>
      </c>
      <c r="AT185" s="26" t="s">
        <v>281</v>
      </c>
      <c r="AU185" s="178">
        <f>+O185/6</f>
        <v>4.8590864917395532E-2</v>
      </c>
      <c r="AV185" s="18"/>
      <c r="AW185" s="127" t="s">
        <v>283</v>
      </c>
      <c r="AX185" s="26" t="s">
        <v>281</v>
      </c>
      <c r="AY185" s="178">
        <f>+O185/6</f>
        <v>4.8590864917395532E-2</v>
      </c>
      <c r="AZ185" s="18"/>
      <c r="BA185" s="127" t="s">
        <v>283</v>
      </c>
      <c r="BB185" s="26" t="s">
        <v>281</v>
      </c>
      <c r="BC185" s="178">
        <f>+O185/6</f>
        <v>4.8590864917395532E-2</v>
      </c>
      <c r="BD185" s="18"/>
      <c r="BE185" s="127" t="s">
        <v>283</v>
      </c>
      <c r="BF185" s="26" t="s">
        <v>281</v>
      </c>
      <c r="BG185" s="178">
        <f>+O185/6</f>
        <v>4.8590864917395532E-2</v>
      </c>
      <c r="BH185" s="18"/>
      <c r="BI185" s="127" t="s">
        <v>283</v>
      </c>
      <c r="BJ185" s="26" t="s">
        <v>281</v>
      </c>
      <c r="BK185" s="178">
        <f>+O185/6</f>
        <v>4.8590864917395532E-2</v>
      </c>
      <c r="BL185" s="18"/>
      <c r="BM185" s="127" t="s">
        <v>283</v>
      </c>
      <c r="BN185" s="180" t="s">
        <v>281</v>
      </c>
      <c r="BO185" s="182"/>
      <c r="BP185" s="183"/>
      <c r="BQ185" s="171" t="s">
        <v>283</v>
      </c>
      <c r="BR185" s="180" t="s">
        <v>281</v>
      </c>
      <c r="BS185" s="182"/>
      <c r="BT185" s="183"/>
      <c r="BU185" s="171" t="s">
        <v>283</v>
      </c>
      <c r="BV185" s="180" t="s">
        <v>281</v>
      </c>
      <c r="BW185" s="182"/>
      <c r="BX185" s="183"/>
      <c r="BY185" s="171" t="s">
        <v>283</v>
      </c>
      <c r="BZ185" s="180" t="s">
        <v>281</v>
      </c>
      <c r="CA185" s="182"/>
      <c r="CB185" s="183"/>
      <c r="CC185" s="171" t="s">
        <v>283</v>
      </c>
      <c r="CD185" s="180" t="s">
        <v>281</v>
      </c>
      <c r="CE185" s="182"/>
      <c r="CF185" s="183"/>
      <c r="CG185" s="171" t="s">
        <v>283</v>
      </c>
      <c r="CH185" s="180" t="s">
        <v>281</v>
      </c>
      <c r="CI185" s="182"/>
      <c r="CJ185" s="183"/>
      <c r="CK185" s="171" t="s">
        <v>283</v>
      </c>
      <c r="CL185" s="179">
        <f t="shared" si="128"/>
        <v>0.29154518950437319</v>
      </c>
      <c r="CM185" s="179">
        <f t="shared" si="129"/>
        <v>0</v>
      </c>
    </row>
    <row r="186" spans="1:91" ht="57" customHeight="1" x14ac:dyDescent="0.25">
      <c r="A186" s="12" t="s">
        <v>135</v>
      </c>
      <c r="B186" s="14" t="s">
        <v>13</v>
      </c>
      <c r="C186" s="12" t="s">
        <v>1644</v>
      </c>
      <c r="D186" s="12" t="s">
        <v>9</v>
      </c>
      <c r="E186" s="12" t="s">
        <v>9</v>
      </c>
      <c r="F186" s="12" t="s">
        <v>9</v>
      </c>
      <c r="G186" s="26" t="s">
        <v>9</v>
      </c>
      <c r="H186" s="26" t="s">
        <v>9</v>
      </c>
      <c r="I186" s="14" t="s">
        <v>9</v>
      </c>
      <c r="J186" s="26" t="s">
        <v>9</v>
      </c>
      <c r="K186" s="26" t="s">
        <v>9</v>
      </c>
      <c r="L186" s="26" t="s">
        <v>9</v>
      </c>
      <c r="M186" s="26" t="s">
        <v>9</v>
      </c>
      <c r="N186" s="148" t="s">
        <v>458</v>
      </c>
      <c r="O186" s="255">
        <v>0.29154518950437319</v>
      </c>
      <c r="P186" s="12" t="s">
        <v>9</v>
      </c>
      <c r="Q186" s="12" t="s">
        <v>152</v>
      </c>
      <c r="R186" s="146" t="s">
        <v>608</v>
      </c>
      <c r="S186" s="170" t="s">
        <v>142</v>
      </c>
      <c r="T186" s="177" t="s">
        <v>853</v>
      </c>
      <c r="U186" s="15" t="s">
        <v>592</v>
      </c>
      <c r="V186" s="25"/>
      <c r="W186" s="25"/>
      <c r="X186" s="25"/>
      <c r="Y186" s="25"/>
      <c r="Z186" s="25"/>
      <c r="AA186" s="25"/>
      <c r="AB186" s="25"/>
      <c r="AC186" s="25"/>
      <c r="AD186" s="25"/>
      <c r="AE186" s="25"/>
      <c r="AF186" s="25"/>
      <c r="AG186" s="25"/>
      <c r="AH186" s="25"/>
      <c r="AI186" s="25"/>
      <c r="AJ186" s="25"/>
      <c r="AK186" s="25"/>
      <c r="AL186" s="25"/>
      <c r="AM186" s="25"/>
      <c r="AN186" s="158">
        <v>45901</v>
      </c>
      <c r="AO186" s="158">
        <v>45930</v>
      </c>
      <c r="AP186" s="26" t="s">
        <v>281</v>
      </c>
      <c r="AQ186" s="178">
        <f>+O186/9</f>
        <v>3.2393909944930355E-2</v>
      </c>
      <c r="AR186" s="178"/>
      <c r="AS186" s="127" t="s">
        <v>283</v>
      </c>
      <c r="AT186" s="26" t="s">
        <v>281</v>
      </c>
      <c r="AU186" s="178">
        <f>+O186/9</f>
        <v>3.2393909944930355E-2</v>
      </c>
      <c r="AV186" s="18"/>
      <c r="AW186" s="127" t="s">
        <v>283</v>
      </c>
      <c r="AX186" s="26" t="s">
        <v>281</v>
      </c>
      <c r="AY186" s="178">
        <f>+O186/9</f>
        <v>3.2393909944930355E-2</v>
      </c>
      <c r="AZ186" s="18"/>
      <c r="BA186" s="127" t="s">
        <v>283</v>
      </c>
      <c r="BB186" s="26" t="s">
        <v>281</v>
      </c>
      <c r="BC186" s="178">
        <f>+O186/9</f>
        <v>3.2393909944930355E-2</v>
      </c>
      <c r="BD186" s="18"/>
      <c r="BE186" s="127" t="s">
        <v>283</v>
      </c>
      <c r="BF186" s="26" t="s">
        <v>281</v>
      </c>
      <c r="BG186" s="178">
        <f>+O186/9</f>
        <v>3.2393909944930355E-2</v>
      </c>
      <c r="BH186" s="18"/>
      <c r="BI186" s="127" t="s">
        <v>283</v>
      </c>
      <c r="BJ186" s="26" t="s">
        <v>281</v>
      </c>
      <c r="BK186" s="178">
        <f>+O186/9</f>
        <v>3.2393909944930355E-2</v>
      </c>
      <c r="BL186" s="18"/>
      <c r="BM186" s="127" t="s">
        <v>283</v>
      </c>
      <c r="BN186" s="26" t="s">
        <v>281</v>
      </c>
      <c r="BO186" s="178">
        <f>+O186/9</f>
        <v>3.2393909944930355E-2</v>
      </c>
      <c r="BP186" s="18"/>
      <c r="BQ186" s="127" t="s">
        <v>283</v>
      </c>
      <c r="BR186" s="26" t="s">
        <v>281</v>
      </c>
      <c r="BS186" s="178">
        <f>+O186/9</f>
        <v>3.2393909944930355E-2</v>
      </c>
      <c r="BT186" s="18"/>
      <c r="BU186" s="127" t="s">
        <v>283</v>
      </c>
      <c r="BV186" s="26" t="s">
        <v>281</v>
      </c>
      <c r="BW186" s="178">
        <f>+O186/9</f>
        <v>3.2393909944930355E-2</v>
      </c>
      <c r="BX186" s="18"/>
      <c r="BY186" s="127" t="s">
        <v>283</v>
      </c>
      <c r="BZ186" s="180" t="s">
        <v>281</v>
      </c>
      <c r="CA186" s="182"/>
      <c r="CB186" s="183"/>
      <c r="CC186" s="171" t="s">
        <v>283</v>
      </c>
      <c r="CD186" s="180" t="s">
        <v>281</v>
      </c>
      <c r="CE186" s="182"/>
      <c r="CF186" s="183"/>
      <c r="CG186" s="171" t="s">
        <v>283</v>
      </c>
      <c r="CH186" s="180" t="s">
        <v>281</v>
      </c>
      <c r="CI186" s="182"/>
      <c r="CJ186" s="183"/>
      <c r="CK186" s="171" t="s">
        <v>283</v>
      </c>
      <c r="CL186" s="179">
        <f t="shared" si="128"/>
        <v>0.29154518950437319</v>
      </c>
      <c r="CM186" s="179">
        <f t="shared" si="129"/>
        <v>0</v>
      </c>
    </row>
    <row r="187" spans="1:91" ht="57" customHeight="1" x14ac:dyDescent="0.25">
      <c r="A187" s="12" t="s">
        <v>135</v>
      </c>
      <c r="B187" s="14" t="s">
        <v>13</v>
      </c>
      <c r="C187" s="12" t="s">
        <v>1644</v>
      </c>
      <c r="D187" s="12" t="s">
        <v>9</v>
      </c>
      <c r="E187" s="12" t="s">
        <v>9</v>
      </c>
      <c r="F187" s="12" t="s">
        <v>9</v>
      </c>
      <c r="G187" s="26" t="s">
        <v>9</v>
      </c>
      <c r="H187" s="26" t="s">
        <v>9</v>
      </c>
      <c r="I187" s="14" t="s">
        <v>9</v>
      </c>
      <c r="J187" s="26" t="s">
        <v>9</v>
      </c>
      <c r="K187" s="26" t="s">
        <v>9</v>
      </c>
      <c r="L187" s="26" t="s">
        <v>9</v>
      </c>
      <c r="M187" s="26" t="s">
        <v>9</v>
      </c>
      <c r="N187" s="148" t="s">
        <v>459</v>
      </c>
      <c r="O187" s="255">
        <v>0.29154518950437319</v>
      </c>
      <c r="P187" s="12" t="s">
        <v>9</v>
      </c>
      <c r="Q187" s="12" t="s">
        <v>152</v>
      </c>
      <c r="R187" s="146" t="s">
        <v>608</v>
      </c>
      <c r="S187" s="170" t="s">
        <v>142</v>
      </c>
      <c r="T187" s="177" t="s">
        <v>853</v>
      </c>
      <c r="U187" s="15" t="s">
        <v>592</v>
      </c>
      <c r="V187" s="25"/>
      <c r="W187" s="25"/>
      <c r="X187" s="25"/>
      <c r="Y187" s="25"/>
      <c r="Z187" s="25"/>
      <c r="AA187" s="25"/>
      <c r="AB187" s="25"/>
      <c r="AC187" s="25"/>
      <c r="AD187" s="25"/>
      <c r="AE187" s="25"/>
      <c r="AF187" s="25"/>
      <c r="AG187" s="25"/>
      <c r="AH187" s="25"/>
      <c r="AI187" s="25"/>
      <c r="AJ187" s="25"/>
      <c r="AK187" s="25"/>
      <c r="AL187" s="25"/>
      <c r="AM187" s="25"/>
      <c r="AN187" s="158">
        <v>45717</v>
      </c>
      <c r="AO187" s="158">
        <v>45746</v>
      </c>
      <c r="AP187" s="26" t="s">
        <v>281</v>
      </c>
      <c r="AQ187" s="178">
        <f>+O187/3</f>
        <v>9.7181729834791064E-2</v>
      </c>
      <c r="AR187" s="178"/>
      <c r="AS187" s="127" t="s">
        <v>283</v>
      </c>
      <c r="AT187" s="26" t="s">
        <v>281</v>
      </c>
      <c r="AU187" s="178">
        <f>+O187/3</f>
        <v>9.7181729834791064E-2</v>
      </c>
      <c r="AV187" s="18"/>
      <c r="AW187" s="127" t="s">
        <v>283</v>
      </c>
      <c r="AX187" s="26" t="s">
        <v>281</v>
      </c>
      <c r="AY187" s="178">
        <f>+O187/3</f>
        <v>9.7181729834791064E-2</v>
      </c>
      <c r="AZ187" s="18"/>
      <c r="BA187" s="127" t="s">
        <v>283</v>
      </c>
      <c r="BB187" s="180" t="s">
        <v>281</v>
      </c>
      <c r="BC187" s="182"/>
      <c r="BD187" s="183"/>
      <c r="BE187" s="171" t="s">
        <v>283</v>
      </c>
      <c r="BF187" s="180" t="s">
        <v>281</v>
      </c>
      <c r="BG187" s="182"/>
      <c r="BH187" s="183"/>
      <c r="BI187" s="171" t="s">
        <v>283</v>
      </c>
      <c r="BJ187" s="180" t="s">
        <v>281</v>
      </c>
      <c r="BK187" s="182"/>
      <c r="BL187" s="183"/>
      <c r="BM187" s="171" t="s">
        <v>283</v>
      </c>
      <c r="BN187" s="180" t="s">
        <v>281</v>
      </c>
      <c r="BO187" s="182"/>
      <c r="BP187" s="183"/>
      <c r="BQ187" s="171" t="s">
        <v>283</v>
      </c>
      <c r="BR187" s="180" t="s">
        <v>281</v>
      </c>
      <c r="BS187" s="182"/>
      <c r="BT187" s="183"/>
      <c r="BU187" s="171" t="s">
        <v>283</v>
      </c>
      <c r="BV187" s="180" t="s">
        <v>281</v>
      </c>
      <c r="BW187" s="182"/>
      <c r="BX187" s="183"/>
      <c r="BY187" s="171" t="s">
        <v>283</v>
      </c>
      <c r="BZ187" s="180" t="s">
        <v>281</v>
      </c>
      <c r="CA187" s="182"/>
      <c r="CB187" s="183"/>
      <c r="CC187" s="171" t="s">
        <v>283</v>
      </c>
      <c r="CD187" s="180" t="s">
        <v>281</v>
      </c>
      <c r="CE187" s="182"/>
      <c r="CF187" s="183"/>
      <c r="CG187" s="171" t="s">
        <v>283</v>
      </c>
      <c r="CH187" s="180" t="s">
        <v>281</v>
      </c>
      <c r="CI187" s="182"/>
      <c r="CJ187" s="183"/>
      <c r="CK187" s="171" t="s">
        <v>283</v>
      </c>
      <c r="CL187" s="179">
        <f t="shared" si="128"/>
        <v>0.29154518950437319</v>
      </c>
      <c r="CM187" s="179">
        <f t="shared" si="129"/>
        <v>0</v>
      </c>
    </row>
    <row r="188" spans="1:91" ht="57" customHeight="1" x14ac:dyDescent="0.25">
      <c r="A188" s="12" t="s">
        <v>135</v>
      </c>
      <c r="B188" s="14" t="s">
        <v>13</v>
      </c>
      <c r="C188" s="12" t="s">
        <v>1644</v>
      </c>
      <c r="D188" s="12" t="s">
        <v>9</v>
      </c>
      <c r="E188" s="12" t="s">
        <v>9</v>
      </c>
      <c r="F188" s="12" t="s">
        <v>9</v>
      </c>
      <c r="G188" s="26" t="s">
        <v>9</v>
      </c>
      <c r="H188" s="26" t="s">
        <v>9</v>
      </c>
      <c r="I188" s="14" t="s">
        <v>9</v>
      </c>
      <c r="J188" s="26" t="s">
        <v>9</v>
      </c>
      <c r="K188" s="26" t="s">
        <v>9</v>
      </c>
      <c r="L188" s="26" t="s">
        <v>9</v>
      </c>
      <c r="M188" s="26" t="s">
        <v>9</v>
      </c>
      <c r="N188" s="148" t="s">
        <v>460</v>
      </c>
      <c r="O188" s="255">
        <v>0.29154518950437319</v>
      </c>
      <c r="P188" s="12" t="s">
        <v>9</v>
      </c>
      <c r="Q188" s="12" t="s">
        <v>152</v>
      </c>
      <c r="R188" s="146" t="s">
        <v>608</v>
      </c>
      <c r="S188" s="170" t="s">
        <v>142</v>
      </c>
      <c r="T188" s="177" t="s">
        <v>853</v>
      </c>
      <c r="U188" s="15" t="s">
        <v>592</v>
      </c>
      <c r="V188" s="25"/>
      <c r="W188" s="25"/>
      <c r="X188" s="25"/>
      <c r="Y188" s="25"/>
      <c r="Z188" s="25"/>
      <c r="AA188" s="25"/>
      <c r="AB188" s="25"/>
      <c r="AC188" s="25"/>
      <c r="AD188" s="25"/>
      <c r="AE188" s="25"/>
      <c r="AF188" s="25"/>
      <c r="AG188" s="25"/>
      <c r="AH188" s="25"/>
      <c r="AI188" s="25"/>
      <c r="AJ188" s="25"/>
      <c r="AK188" s="25"/>
      <c r="AL188" s="25"/>
      <c r="AM188" s="25"/>
      <c r="AN188" s="158">
        <v>45809</v>
      </c>
      <c r="AO188" s="158">
        <v>45838</v>
      </c>
      <c r="AP188" s="26" t="s">
        <v>281</v>
      </c>
      <c r="AQ188" s="178">
        <f>+O188/6</f>
        <v>4.8590864917395532E-2</v>
      </c>
      <c r="AR188" s="178"/>
      <c r="AS188" s="127" t="s">
        <v>283</v>
      </c>
      <c r="AT188" s="26" t="s">
        <v>281</v>
      </c>
      <c r="AU188" s="178">
        <f>+O188/6</f>
        <v>4.8590864917395532E-2</v>
      </c>
      <c r="AV188" s="18"/>
      <c r="AW188" s="127" t="s">
        <v>283</v>
      </c>
      <c r="AX188" s="26" t="s">
        <v>281</v>
      </c>
      <c r="AY188" s="178">
        <f>+O188/6</f>
        <v>4.8590864917395532E-2</v>
      </c>
      <c r="AZ188" s="18"/>
      <c r="BA188" s="127" t="s">
        <v>283</v>
      </c>
      <c r="BB188" s="26" t="s">
        <v>281</v>
      </c>
      <c r="BC188" s="178">
        <f>+O188/6</f>
        <v>4.8590864917395532E-2</v>
      </c>
      <c r="BD188" s="18"/>
      <c r="BE188" s="127" t="s">
        <v>283</v>
      </c>
      <c r="BF188" s="26" t="s">
        <v>281</v>
      </c>
      <c r="BG188" s="178">
        <f>+O188/6</f>
        <v>4.8590864917395532E-2</v>
      </c>
      <c r="BH188" s="18"/>
      <c r="BI188" s="127" t="s">
        <v>283</v>
      </c>
      <c r="BJ188" s="26" t="s">
        <v>281</v>
      </c>
      <c r="BK188" s="178">
        <f>+O188/6</f>
        <v>4.8590864917395532E-2</v>
      </c>
      <c r="BL188" s="18"/>
      <c r="BM188" s="127" t="s">
        <v>283</v>
      </c>
      <c r="BN188" s="180" t="s">
        <v>281</v>
      </c>
      <c r="BO188" s="182"/>
      <c r="BP188" s="183"/>
      <c r="BQ188" s="171" t="s">
        <v>283</v>
      </c>
      <c r="BR188" s="180" t="s">
        <v>281</v>
      </c>
      <c r="BS188" s="182"/>
      <c r="BT188" s="183"/>
      <c r="BU188" s="171" t="s">
        <v>283</v>
      </c>
      <c r="BV188" s="180" t="s">
        <v>281</v>
      </c>
      <c r="BW188" s="182"/>
      <c r="BX188" s="183"/>
      <c r="BY188" s="171" t="s">
        <v>283</v>
      </c>
      <c r="BZ188" s="180" t="s">
        <v>281</v>
      </c>
      <c r="CA188" s="182"/>
      <c r="CB188" s="183"/>
      <c r="CC188" s="171" t="s">
        <v>283</v>
      </c>
      <c r="CD188" s="180" t="s">
        <v>281</v>
      </c>
      <c r="CE188" s="182"/>
      <c r="CF188" s="183"/>
      <c r="CG188" s="171" t="s">
        <v>283</v>
      </c>
      <c r="CH188" s="180" t="s">
        <v>281</v>
      </c>
      <c r="CI188" s="182"/>
      <c r="CJ188" s="183"/>
      <c r="CK188" s="171" t="s">
        <v>283</v>
      </c>
      <c r="CL188" s="179">
        <f t="shared" si="128"/>
        <v>0.29154518950437319</v>
      </c>
      <c r="CM188" s="179">
        <f t="shared" si="129"/>
        <v>0</v>
      </c>
    </row>
    <row r="189" spans="1:91" ht="57" customHeight="1" x14ac:dyDescent="0.25">
      <c r="A189" s="12" t="s">
        <v>135</v>
      </c>
      <c r="B189" s="14" t="s">
        <v>13</v>
      </c>
      <c r="C189" s="12" t="s">
        <v>1644</v>
      </c>
      <c r="D189" s="12" t="s">
        <v>9</v>
      </c>
      <c r="E189" s="12" t="s">
        <v>9</v>
      </c>
      <c r="F189" s="12" t="s">
        <v>9</v>
      </c>
      <c r="G189" s="26" t="s">
        <v>9</v>
      </c>
      <c r="H189" s="26" t="s">
        <v>9</v>
      </c>
      <c r="I189" s="14" t="s">
        <v>9</v>
      </c>
      <c r="J189" s="26" t="s">
        <v>9</v>
      </c>
      <c r="K189" s="26" t="s">
        <v>9</v>
      </c>
      <c r="L189" s="26" t="s">
        <v>9</v>
      </c>
      <c r="M189" s="26" t="s">
        <v>9</v>
      </c>
      <c r="N189" s="148" t="s">
        <v>461</v>
      </c>
      <c r="O189" s="255">
        <v>0.29154518950437319</v>
      </c>
      <c r="P189" s="12" t="s">
        <v>9</v>
      </c>
      <c r="Q189" s="12" t="s">
        <v>152</v>
      </c>
      <c r="R189" s="146" t="s">
        <v>609</v>
      </c>
      <c r="S189" s="170" t="s">
        <v>142</v>
      </c>
      <c r="T189" s="177" t="s">
        <v>853</v>
      </c>
      <c r="U189" s="15" t="s">
        <v>592</v>
      </c>
      <c r="V189" s="25"/>
      <c r="W189" s="25"/>
      <c r="X189" s="25"/>
      <c r="Y189" s="25"/>
      <c r="Z189" s="25"/>
      <c r="AA189" s="25"/>
      <c r="AB189" s="25"/>
      <c r="AC189" s="25"/>
      <c r="AD189" s="25"/>
      <c r="AE189" s="25"/>
      <c r="AF189" s="25"/>
      <c r="AG189" s="25"/>
      <c r="AH189" s="25"/>
      <c r="AI189" s="25"/>
      <c r="AJ189" s="25"/>
      <c r="AK189" s="25"/>
      <c r="AL189" s="25"/>
      <c r="AM189" s="25"/>
      <c r="AN189" s="158">
        <v>45689</v>
      </c>
      <c r="AO189" s="165">
        <v>45716</v>
      </c>
      <c r="AP189" s="26" t="s">
        <v>281</v>
      </c>
      <c r="AQ189" s="178">
        <f>+O189/2</f>
        <v>0.1457725947521866</v>
      </c>
      <c r="AR189" s="178"/>
      <c r="AS189" s="127" t="s">
        <v>283</v>
      </c>
      <c r="AT189" s="26" t="s">
        <v>281</v>
      </c>
      <c r="AU189" s="178">
        <f>+O189/2</f>
        <v>0.1457725947521866</v>
      </c>
      <c r="AV189" s="18"/>
      <c r="AW189" s="127" t="s">
        <v>283</v>
      </c>
      <c r="AX189" s="180" t="s">
        <v>281</v>
      </c>
      <c r="AY189" s="182"/>
      <c r="AZ189" s="183"/>
      <c r="BA189" s="171" t="s">
        <v>283</v>
      </c>
      <c r="BB189" s="180" t="s">
        <v>281</v>
      </c>
      <c r="BC189" s="182"/>
      <c r="BD189" s="183"/>
      <c r="BE189" s="171" t="s">
        <v>283</v>
      </c>
      <c r="BF189" s="180" t="s">
        <v>281</v>
      </c>
      <c r="BG189" s="182"/>
      <c r="BH189" s="183"/>
      <c r="BI189" s="171" t="s">
        <v>283</v>
      </c>
      <c r="BJ189" s="180" t="s">
        <v>281</v>
      </c>
      <c r="BK189" s="182"/>
      <c r="BL189" s="183"/>
      <c r="BM189" s="171" t="s">
        <v>283</v>
      </c>
      <c r="BN189" s="180" t="s">
        <v>281</v>
      </c>
      <c r="BO189" s="182"/>
      <c r="BP189" s="183"/>
      <c r="BQ189" s="171" t="s">
        <v>283</v>
      </c>
      <c r="BR189" s="180" t="s">
        <v>281</v>
      </c>
      <c r="BS189" s="182"/>
      <c r="BT189" s="183"/>
      <c r="BU189" s="171" t="s">
        <v>283</v>
      </c>
      <c r="BV189" s="180" t="s">
        <v>281</v>
      </c>
      <c r="BW189" s="182"/>
      <c r="BX189" s="183"/>
      <c r="BY189" s="171" t="s">
        <v>283</v>
      </c>
      <c r="BZ189" s="180" t="s">
        <v>281</v>
      </c>
      <c r="CA189" s="182"/>
      <c r="CB189" s="183"/>
      <c r="CC189" s="171" t="s">
        <v>283</v>
      </c>
      <c r="CD189" s="180" t="s">
        <v>281</v>
      </c>
      <c r="CE189" s="182"/>
      <c r="CF189" s="183"/>
      <c r="CG189" s="171" t="s">
        <v>283</v>
      </c>
      <c r="CH189" s="180" t="s">
        <v>281</v>
      </c>
      <c r="CI189" s="182"/>
      <c r="CJ189" s="183"/>
      <c r="CK189" s="171" t="s">
        <v>283</v>
      </c>
      <c r="CL189" s="179">
        <f t="shared" si="128"/>
        <v>0.29154518950437319</v>
      </c>
      <c r="CM189" s="179">
        <f t="shared" si="129"/>
        <v>0</v>
      </c>
    </row>
    <row r="190" spans="1:91" ht="57" customHeight="1" x14ac:dyDescent="0.25">
      <c r="A190" s="12" t="s">
        <v>135</v>
      </c>
      <c r="B190" s="14" t="s">
        <v>13</v>
      </c>
      <c r="C190" s="12" t="s">
        <v>1644</v>
      </c>
      <c r="D190" s="12" t="s">
        <v>9</v>
      </c>
      <c r="E190" s="12" t="s">
        <v>9</v>
      </c>
      <c r="F190" s="12" t="s">
        <v>9</v>
      </c>
      <c r="G190" s="26" t="s">
        <v>9</v>
      </c>
      <c r="H190" s="26" t="s">
        <v>9</v>
      </c>
      <c r="I190" s="14" t="s">
        <v>9</v>
      </c>
      <c r="J190" s="26" t="s">
        <v>9</v>
      </c>
      <c r="K190" s="26" t="s">
        <v>9</v>
      </c>
      <c r="L190" s="26" t="s">
        <v>9</v>
      </c>
      <c r="M190" s="26" t="s">
        <v>9</v>
      </c>
      <c r="N190" s="148" t="s">
        <v>462</v>
      </c>
      <c r="O190" s="255">
        <v>0.29154518950437319</v>
      </c>
      <c r="P190" s="12" t="s">
        <v>9</v>
      </c>
      <c r="Q190" s="12" t="s">
        <v>152</v>
      </c>
      <c r="R190" s="146" t="s">
        <v>609</v>
      </c>
      <c r="S190" s="170" t="s">
        <v>142</v>
      </c>
      <c r="T190" s="177" t="s">
        <v>853</v>
      </c>
      <c r="U190" s="15" t="s">
        <v>592</v>
      </c>
      <c r="V190" s="25"/>
      <c r="W190" s="25"/>
      <c r="X190" s="25"/>
      <c r="Y190" s="25"/>
      <c r="Z190" s="25"/>
      <c r="AA190" s="25"/>
      <c r="AB190" s="25"/>
      <c r="AC190" s="25"/>
      <c r="AD190" s="25"/>
      <c r="AE190" s="25"/>
      <c r="AF190" s="25"/>
      <c r="AG190" s="25"/>
      <c r="AH190" s="25"/>
      <c r="AI190" s="25"/>
      <c r="AJ190" s="25"/>
      <c r="AK190" s="25"/>
      <c r="AL190" s="25"/>
      <c r="AM190" s="25"/>
      <c r="AN190" s="158">
        <v>45809</v>
      </c>
      <c r="AO190" s="158">
        <v>45838</v>
      </c>
      <c r="AP190" s="26" t="s">
        <v>281</v>
      </c>
      <c r="AQ190" s="178">
        <f>+O190/6</f>
        <v>4.8590864917395532E-2</v>
      </c>
      <c r="AR190" s="178"/>
      <c r="AS190" s="127" t="s">
        <v>283</v>
      </c>
      <c r="AT190" s="26" t="s">
        <v>281</v>
      </c>
      <c r="AU190" s="178">
        <f>+O190/6</f>
        <v>4.8590864917395532E-2</v>
      </c>
      <c r="AV190" s="18"/>
      <c r="AW190" s="127" t="s">
        <v>283</v>
      </c>
      <c r="AX190" s="26" t="s">
        <v>281</v>
      </c>
      <c r="AY190" s="178">
        <f>+O190/6</f>
        <v>4.8590864917395532E-2</v>
      </c>
      <c r="AZ190" s="18"/>
      <c r="BA190" s="127" t="s">
        <v>283</v>
      </c>
      <c r="BB190" s="26" t="s">
        <v>281</v>
      </c>
      <c r="BC190" s="178">
        <f>+O190/6</f>
        <v>4.8590864917395532E-2</v>
      </c>
      <c r="BD190" s="18"/>
      <c r="BE190" s="127" t="s">
        <v>283</v>
      </c>
      <c r="BF190" s="26" t="s">
        <v>281</v>
      </c>
      <c r="BG190" s="178">
        <f>+O190/6</f>
        <v>4.8590864917395532E-2</v>
      </c>
      <c r="BH190" s="18"/>
      <c r="BI190" s="127" t="s">
        <v>283</v>
      </c>
      <c r="BJ190" s="26" t="s">
        <v>281</v>
      </c>
      <c r="BK190" s="178">
        <f>+O190/6</f>
        <v>4.8590864917395532E-2</v>
      </c>
      <c r="BL190" s="18"/>
      <c r="BM190" s="127" t="s">
        <v>283</v>
      </c>
      <c r="BN190" s="180" t="s">
        <v>281</v>
      </c>
      <c r="BO190" s="182"/>
      <c r="BP190" s="183"/>
      <c r="BQ190" s="171" t="s">
        <v>283</v>
      </c>
      <c r="BR190" s="180" t="s">
        <v>281</v>
      </c>
      <c r="BS190" s="182"/>
      <c r="BT190" s="183"/>
      <c r="BU190" s="171" t="s">
        <v>283</v>
      </c>
      <c r="BV190" s="180" t="s">
        <v>281</v>
      </c>
      <c r="BW190" s="182"/>
      <c r="BX190" s="183"/>
      <c r="BY190" s="171" t="s">
        <v>283</v>
      </c>
      <c r="BZ190" s="180" t="s">
        <v>281</v>
      </c>
      <c r="CA190" s="182"/>
      <c r="CB190" s="183"/>
      <c r="CC190" s="171" t="s">
        <v>283</v>
      </c>
      <c r="CD190" s="180" t="s">
        <v>281</v>
      </c>
      <c r="CE190" s="182"/>
      <c r="CF190" s="183"/>
      <c r="CG190" s="171" t="s">
        <v>283</v>
      </c>
      <c r="CH190" s="180" t="s">
        <v>281</v>
      </c>
      <c r="CI190" s="182"/>
      <c r="CJ190" s="183"/>
      <c r="CK190" s="171" t="s">
        <v>283</v>
      </c>
      <c r="CL190" s="179">
        <f t="shared" si="128"/>
        <v>0.29154518950437319</v>
      </c>
      <c r="CM190" s="179">
        <f t="shared" si="129"/>
        <v>0</v>
      </c>
    </row>
    <row r="191" spans="1:91" ht="57" customHeight="1" x14ac:dyDescent="0.25">
      <c r="A191" s="12" t="s">
        <v>135</v>
      </c>
      <c r="B191" s="14" t="s">
        <v>13</v>
      </c>
      <c r="C191" s="12" t="s">
        <v>1644</v>
      </c>
      <c r="D191" s="12" t="s">
        <v>9</v>
      </c>
      <c r="E191" s="12" t="s">
        <v>9</v>
      </c>
      <c r="F191" s="12" t="s">
        <v>9</v>
      </c>
      <c r="G191" s="26" t="s">
        <v>9</v>
      </c>
      <c r="H191" s="26" t="s">
        <v>9</v>
      </c>
      <c r="I191" s="14" t="s">
        <v>9</v>
      </c>
      <c r="J191" s="26" t="s">
        <v>9</v>
      </c>
      <c r="K191" s="26" t="s">
        <v>9</v>
      </c>
      <c r="L191" s="26" t="s">
        <v>9</v>
      </c>
      <c r="M191" s="26" t="s">
        <v>9</v>
      </c>
      <c r="N191" s="148" t="s">
        <v>463</v>
      </c>
      <c r="O191" s="255">
        <v>0.29154518950437319</v>
      </c>
      <c r="P191" s="12" t="s">
        <v>9</v>
      </c>
      <c r="Q191" s="12" t="s">
        <v>152</v>
      </c>
      <c r="R191" s="146" t="s">
        <v>609</v>
      </c>
      <c r="S191" s="170" t="s">
        <v>142</v>
      </c>
      <c r="T191" s="177" t="s">
        <v>853</v>
      </c>
      <c r="U191" s="15" t="s">
        <v>592</v>
      </c>
      <c r="V191" s="25"/>
      <c r="W191" s="25"/>
      <c r="X191" s="25"/>
      <c r="Y191" s="25"/>
      <c r="Z191" s="25"/>
      <c r="AA191" s="25"/>
      <c r="AB191" s="25"/>
      <c r="AC191" s="25"/>
      <c r="AD191" s="25"/>
      <c r="AE191" s="25"/>
      <c r="AF191" s="25"/>
      <c r="AG191" s="25"/>
      <c r="AH191" s="25"/>
      <c r="AI191" s="25"/>
      <c r="AJ191" s="25"/>
      <c r="AK191" s="25"/>
      <c r="AL191" s="25"/>
      <c r="AM191" s="25"/>
      <c r="AN191" s="158">
        <v>45962</v>
      </c>
      <c r="AO191" s="158">
        <v>45991</v>
      </c>
      <c r="AP191" s="26" t="s">
        <v>281</v>
      </c>
      <c r="AQ191" s="178">
        <f>+O191/11</f>
        <v>2.6504108136761198E-2</v>
      </c>
      <c r="AR191" s="178"/>
      <c r="AS191" s="127" t="s">
        <v>283</v>
      </c>
      <c r="AT191" s="26" t="s">
        <v>281</v>
      </c>
      <c r="AU191" s="178">
        <f>+O190/11</f>
        <v>2.6504108136761198E-2</v>
      </c>
      <c r="AV191" s="18"/>
      <c r="AW191" s="127" t="s">
        <v>283</v>
      </c>
      <c r="AX191" s="26" t="s">
        <v>281</v>
      </c>
      <c r="AY191" s="178">
        <f>+O190/11</f>
        <v>2.6504108136761198E-2</v>
      </c>
      <c r="AZ191" s="18"/>
      <c r="BA191" s="127" t="s">
        <v>283</v>
      </c>
      <c r="BB191" s="26" t="s">
        <v>281</v>
      </c>
      <c r="BC191" s="178">
        <f>+O190/11</f>
        <v>2.6504108136761198E-2</v>
      </c>
      <c r="BD191" s="18"/>
      <c r="BE191" s="127" t="s">
        <v>283</v>
      </c>
      <c r="BF191" s="26" t="s">
        <v>281</v>
      </c>
      <c r="BG191" s="178">
        <f>+O190/11</f>
        <v>2.6504108136761198E-2</v>
      </c>
      <c r="BH191" s="18"/>
      <c r="BI191" s="127" t="s">
        <v>283</v>
      </c>
      <c r="BJ191" s="26" t="s">
        <v>281</v>
      </c>
      <c r="BK191" s="178">
        <f>+O190/11</f>
        <v>2.6504108136761198E-2</v>
      </c>
      <c r="BL191" s="18"/>
      <c r="BM191" s="127" t="s">
        <v>283</v>
      </c>
      <c r="BN191" s="26" t="s">
        <v>281</v>
      </c>
      <c r="BO191" s="178">
        <f>+O190/11</f>
        <v>2.6504108136761198E-2</v>
      </c>
      <c r="BP191" s="18"/>
      <c r="BQ191" s="127" t="s">
        <v>283</v>
      </c>
      <c r="BR191" s="26" t="s">
        <v>281</v>
      </c>
      <c r="BS191" s="178">
        <f>+O190/11</f>
        <v>2.6504108136761198E-2</v>
      </c>
      <c r="BT191" s="18"/>
      <c r="BU191" s="127" t="s">
        <v>283</v>
      </c>
      <c r="BV191" s="26" t="s">
        <v>281</v>
      </c>
      <c r="BW191" s="178">
        <f>+O190/11</f>
        <v>2.6504108136761198E-2</v>
      </c>
      <c r="BX191" s="18"/>
      <c r="BY191" s="127" t="s">
        <v>283</v>
      </c>
      <c r="BZ191" s="26" t="s">
        <v>281</v>
      </c>
      <c r="CA191" s="178">
        <f>+O190/11</f>
        <v>2.6504108136761198E-2</v>
      </c>
      <c r="CB191" s="18"/>
      <c r="CC191" s="127" t="s">
        <v>283</v>
      </c>
      <c r="CD191" s="26" t="s">
        <v>281</v>
      </c>
      <c r="CE191" s="178">
        <f>+O190/11</f>
        <v>2.6504108136761198E-2</v>
      </c>
      <c r="CF191" s="18"/>
      <c r="CG191" s="127" t="s">
        <v>283</v>
      </c>
      <c r="CH191" s="180" t="s">
        <v>281</v>
      </c>
      <c r="CI191" s="182"/>
      <c r="CJ191" s="183"/>
      <c r="CK191" s="171" t="s">
        <v>283</v>
      </c>
      <c r="CL191" s="179">
        <f t="shared" si="128"/>
        <v>0.29154518950437308</v>
      </c>
      <c r="CM191" s="179">
        <f t="shared" si="129"/>
        <v>0</v>
      </c>
    </row>
    <row r="192" spans="1:91" ht="57" customHeight="1" x14ac:dyDescent="0.25">
      <c r="A192" s="12" t="s">
        <v>135</v>
      </c>
      <c r="B192" s="14" t="s">
        <v>13</v>
      </c>
      <c r="C192" s="12" t="s">
        <v>1644</v>
      </c>
      <c r="D192" s="12" t="s">
        <v>9</v>
      </c>
      <c r="E192" s="12" t="s">
        <v>9</v>
      </c>
      <c r="F192" s="12" t="s">
        <v>9</v>
      </c>
      <c r="G192" s="26" t="s">
        <v>9</v>
      </c>
      <c r="H192" s="26" t="s">
        <v>9</v>
      </c>
      <c r="I192" s="14" t="s">
        <v>9</v>
      </c>
      <c r="J192" s="26" t="s">
        <v>9</v>
      </c>
      <c r="K192" s="26" t="s">
        <v>9</v>
      </c>
      <c r="L192" s="26" t="s">
        <v>9</v>
      </c>
      <c r="M192" s="26" t="s">
        <v>9</v>
      </c>
      <c r="N192" s="148" t="s">
        <v>464</v>
      </c>
      <c r="O192" s="255">
        <v>0.29154518950437319</v>
      </c>
      <c r="P192" s="12" t="s">
        <v>9</v>
      </c>
      <c r="Q192" s="12" t="s">
        <v>152</v>
      </c>
      <c r="R192" s="146" t="s">
        <v>608</v>
      </c>
      <c r="S192" s="170" t="s">
        <v>142</v>
      </c>
      <c r="T192" s="177" t="s">
        <v>853</v>
      </c>
      <c r="U192" s="15" t="s">
        <v>592</v>
      </c>
      <c r="V192" s="25"/>
      <c r="W192" s="25"/>
      <c r="X192" s="25"/>
      <c r="Y192" s="25"/>
      <c r="Z192" s="25"/>
      <c r="AA192" s="25"/>
      <c r="AB192" s="25"/>
      <c r="AC192" s="25"/>
      <c r="AD192" s="25"/>
      <c r="AE192" s="25"/>
      <c r="AF192" s="25"/>
      <c r="AG192" s="25"/>
      <c r="AH192" s="25"/>
      <c r="AI192" s="25"/>
      <c r="AJ192" s="25"/>
      <c r="AK192" s="25"/>
      <c r="AL192" s="25"/>
      <c r="AM192" s="25"/>
      <c r="AN192" s="158">
        <v>45690</v>
      </c>
      <c r="AO192" s="158">
        <v>46021</v>
      </c>
      <c r="AP192" s="26" t="s">
        <v>281</v>
      </c>
      <c r="AQ192" s="178">
        <f>+O192/12</f>
        <v>2.4295432458697766E-2</v>
      </c>
      <c r="AR192" s="178"/>
      <c r="AS192" s="127" t="s">
        <v>283</v>
      </c>
      <c r="AT192" s="26" t="s">
        <v>281</v>
      </c>
      <c r="AU192" s="178">
        <f>+O192/12</f>
        <v>2.4295432458697766E-2</v>
      </c>
      <c r="AV192" s="18"/>
      <c r="AW192" s="127" t="s">
        <v>283</v>
      </c>
      <c r="AX192" s="26" t="s">
        <v>281</v>
      </c>
      <c r="AY192" s="178">
        <f>+O192/12</f>
        <v>2.4295432458697766E-2</v>
      </c>
      <c r="AZ192" s="18"/>
      <c r="BA192" s="127" t="s">
        <v>283</v>
      </c>
      <c r="BB192" s="26" t="s">
        <v>281</v>
      </c>
      <c r="BC192" s="178">
        <f>+O192/12</f>
        <v>2.4295432458697766E-2</v>
      </c>
      <c r="BD192" s="18"/>
      <c r="BE192" s="127" t="s">
        <v>283</v>
      </c>
      <c r="BF192" s="26" t="s">
        <v>281</v>
      </c>
      <c r="BG192" s="178">
        <f>+O192/12</f>
        <v>2.4295432458697766E-2</v>
      </c>
      <c r="BH192" s="18"/>
      <c r="BI192" s="127" t="s">
        <v>283</v>
      </c>
      <c r="BJ192" s="26" t="s">
        <v>281</v>
      </c>
      <c r="BK192" s="178">
        <f>+O192/12</f>
        <v>2.4295432458697766E-2</v>
      </c>
      <c r="BL192" s="18"/>
      <c r="BM192" s="127" t="s">
        <v>283</v>
      </c>
      <c r="BN192" s="26" t="s">
        <v>281</v>
      </c>
      <c r="BO192" s="178">
        <f>+O192/12</f>
        <v>2.4295432458697766E-2</v>
      </c>
      <c r="BP192" s="18"/>
      <c r="BQ192" s="127" t="s">
        <v>283</v>
      </c>
      <c r="BR192" s="26" t="s">
        <v>281</v>
      </c>
      <c r="BS192" s="178">
        <f>+O192/12</f>
        <v>2.4295432458697766E-2</v>
      </c>
      <c r="BT192" s="18"/>
      <c r="BU192" s="127" t="s">
        <v>283</v>
      </c>
      <c r="BV192" s="26" t="s">
        <v>281</v>
      </c>
      <c r="BW192" s="178">
        <f>+O192/12</f>
        <v>2.4295432458697766E-2</v>
      </c>
      <c r="BX192" s="18"/>
      <c r="BY192" s="127" t="s">
        <v>283</v>
      </c>
      <c r="BZ192" s="26" t="s">
        <v>281</v>
      </c>
      <c r="CA192" s="178">
        <f>+O192/12</f>
        <v>2.4295432458697766E-2</v>
      </c>
      <c r="CB192" s="18"/>
      <c r="CC192" s="127" t="s">
        <v>283</v>
      </c>
      <c r="CD192" s="26" t="s">
        <v>281</v>
      </c>
      <c r="CE192" s="178">
        <f>+O192/12</f>
        <v>2.4295432458697766E-2</v>
      </c>
      <c r="CF192" s="18"/>
      <c r="CG192" s="127" t="s">
        <v>283</v>
      </c>
      <c r="CH192" s="26" t="s">
        <v>281</v>
      </c>
      <c r="CI192" s="178">
        <f>+O192/12</f>
        <v>2.4295432458697766E-2</v>
      </c>
      <c r="CJ192" s="18"/>
      <c r="CK192" s="127" t="s">
        <v>283</v>
      </c>
      <c r="CL192" s="179">
        <f t="shared" si="128"/>
        <v>0.29154518950437314</v>
      </c>
      <c r="CM192" s="179">
        <f t="shared" si="129"/>
        <v>0</v>
      </c>
    </row>
    <row r="193" spans="1:91" ht="57" customHeight="1" x14ac:dyDescent="0.25">
      <c r="A193" s="12" t="s">
        <v>135</v>
      </c>
      <c r="B193" s="14" t="s">
        <v>13</v>
      </c>
      <c r="C193" s="12" t="s">
        <v>1644</v>
      </c>
      <c r="D193" s="12" t="s">
        <v>9</v>
      </c>
      <c r="E193" s="12" t="s">
        <v>9</v>
      </c>
      <c r="F193" s="12" t="s">
        <v>9</v>
      </c>
      <c r="G193" s="26" t="s">
        <v>9</v>
      </c>
      <c r="H193" s="26" t="s">
        <v>9</v>
      </c>
      <c r="I193" s="14" t="s">
        <v>9</v>
      </c>
      <c r="J193" s="26" t="s">
        <v>9</v>
      </c>
      <c r="K193" s="26" t="s">
        <v>9</v>
      </c>
      <c r="L193" s="26" t="s">
        <v>9</v>
      </c>
      <c r="M193" s="26" t="s">
        <v>9</v>
      </c>
      <c r="N193" s="148" t="s">
        <v>465</v>
      </c>
      <c r="O193" s="255">
        <v>0.29154518950437319</v>
      </c>
      <c r="P193" s="12" t="s">
        <v>9</v>
      </c>
      <c r="Q193" s="12" t="s">
        <v>152</v>
      </c>
      <c r="R193" s="146" t="s">
        <v>608</v>
      </c>
      <c r="S193" s="170" t="s">
        <v>142</v>
      </c>
      <c r="T193" s="177" t="s">
        <v>853</v>
      </c>
      <c r="U193" s="15" t="s">
        <v>592</v>
      </c>
      <c r="V193" s="25"/>
      <c r="W193" s="25"/>
      <c r="X193" s="25"/>
      <c r="Y193" s="25"/>
      <c r="Z193" s="25"/>
      <c r="AA193" s="25"/>
      <c r="AB193" s="25"/>
      <c r="AC193" s="25"/>
      <c r="AD193" s="25"/>
      <c r="AE193" s="25"/>
      <c r="AF193" s="25"/>
      <c r="AG193" s="25"/>
      <c r="AH193" s="25"/>
      <c r="AI193" s="25"/>
      <c r="AJ193" s="25"/>
      <c r="AK193" s="25"/>
      <c r="AL193" s="25"/>
      <c r="AM193" s="25"/>
      <c r="AN193" s="158">
        <v>45870</v>
      </c>
      <c r="AO193" s="158">
        <v>45899</v>
      </c>
      <c r="AP193" s="26" t="s">
        <v>281</v>
      </c>
      <c r="AQ193" s="178">
        <f t="shared" ref="AQ193:AQ194" si="188">+O193/8</f>
        <v>3.6443148688046649E-2</v>
      </c>
      <c r="AR193" s="178"/>
      <c r="AS193" s="127" t="s">
        <v>283</v>
      </c>
      <c r="AT193" s="26" t="s">
        <v>281</v>
      </c>
      <c r="AU193" s="178">
        <f t="shared" ref="AU193:AU194" si="189">+O193/8</f>
        <v>3.6443148688046649E-2</v>
      </c>
      <c r="AV193" s="18"/>
      <c r="AW193" s="127" t="s">
        <v>283</v>
      </c>
      <c r="AX193" s="26" t="s">
        <v>281</v>
      </c>
      <c r="AY193" s="178">
        <f t="shared" ref="AY193:AY194" si="190">+O193/8</f>
        <v>3.6443148688046649E-2</v>
      </c>
      <c r="AZ193" s="18"/>
      <c r="BA193" s="127" t="s">
        <v>283</v>
      </c>
      <c r="BB193" s="26" t="s">
        <v>281</v>
      </c>
      <c r="BC193" s="178">
        <f t="shared" ref="BC193:BC194" si="191">+O193/8</f>
        <v>3.6443148688046649E-2</v>
      </c>
      <c r="BD193" s="18"/>
      <c r="BE193" s="127" t="s">
        <v>283</v>
      </c>
      <c r="BF193" s="26" t="s">
        <v>281</v>
      </c>
      <c r="BG193" s="178">
        <f t="shared" ref="BG193:BG194" si="192">+O193/8</f>
        <v>3.6443148688046649E-2</v>
      </c>
      <c r="BH193" s="18"/>
      <c r="BI193" s="127" t="s">
        <v>283</v>
      </c>
      <c r="BJ193" s="26" t="s">
        <v>281</v>
      </c>
      <c r="BK193" s="178">
        <f t="shared" ref="BK193:BK194" si="193">+O193/8</f>
        <v>3.6443148688046649E-2</v>
      </c>
      <c r="BL193" s="18"/>
      <c r="BM193" s="127" t="s">
        <v>283</v>
      </c>
      <c r="BN193" s="26" t="s">
        <v>281</v>
      </c>
      <c r="BO193" s="178">
        <f t="shared" ref="BO193:BO194" si="194">+O193/8</f>
        <v>3.6443148688046649E-2</v>
      </c>
      <c r="BP193" s="18"/>
      <c r="BQ193" s="127" t="s">
        <v>283</v>
      </c>
      <c r="BR193" s="26" t="s">
        <v>281</v>
      </c>
      <c r="BS193" s="178">
        <f t="shared" ref="BS193:BS194" si="195">+O193/8</f>
        <v>3.6443148688046649E-2</v>
      </c>
      <c r="BT193" s="18"/>
      <c r="BU193" s="127" t="s">
        <v>283</v>
      </c>
      <c r="BV193" s="180" t="s">
        <v>281</v>
      </c>
      <c r="BW193" s="182"/>
      <c r="BX193" s="183"/>
      <c r="BY193" s="171" t="s">
        <v>283</v>
      </c>
      <c r="BZ193" s="180" t="s">
        <v>281</v>
      </c>
      <c r="CA193" s="182"/>
      <c r="CB193" s="183"/>
      <c r="CC193" s="171" t="s">
        <v>283</v>
      </c>
      <c r="CD193" s="180" t="s">
        <v>281</v>
      </c>
      <c r="CE193" s="182"/>
      <c r="CF193" s="183"/>
      <c r="CG193" s="171" t="s">
        <v>283</v>
      </c>
      <c r="CH193" s="180" t="s">
        <v>281</v>
      </c>
      <c r="CI193" s="182"/>
      <c r="CJ193" s="183"/>
      <c r="CK193" s="171" t="s">
        <v>283</v>
      </c>
      <c r="CL193" s="179">
        <f t="shared" si="128"/>
        <v>0.29154518950437319</v>
      </c>
      <c r="CM193" s="179">
        <f t="shared" si="129"/>
        <v>0</v>
      </c>
    </row>
    <row r="194" spans="1:91" ht="57" customHeight="1" x14ac:dyDescent="0.25">
      <c r="A194" s="12" t="s">
        <v>135</v>
      </c>
      <c r="B194" s="14" t="s">
        <v>13</v>
      </c>
      <c r="C194" s="12" t="s">
        <v>1644</v>
      </c>
      <c r="D194" s="12" t="s">
        <v>9</v>
      </c>
      <c r="E194" s="12" t="s">
        <v>9</v>
      </c>
      <c r="F194" s="12" t="s">
        <v>9</v>
      </c>
      <c r="G194" s="26" t="s">
        <v>9</v>
      </c>
      <c r="H194" s="26" t="s">
        <v>9</v>
      </c>
      <c r="I194" s="14" t="s">
        <v>9</v>
      </c>
      <c r="J194" s="26" t="s">
        <v>9</v>
      </c>
      <c r="K194" s="26" t="s">
        <v>9</v>
      </c>
      <c r="L194" s="26" t="s">
        <v>9</v>
      </c>
      <c r="M194" s="26" t="s">
        <v>9</v>
      </c>
      <c r="N194" s="148" t="s">
        <v>466</v>
      </c>
      <c r="O194" s="255">
        <v>0.29154518950437319</v>
      </c>
      <c r="P194" s="12" t="s">
        <v>9</v>
      </c>
      <c r="Q194" s="12" t="s">
        <v>152</v>
      </c>
      <c r="R194" s="146" t="s">
        <v>609</v>
      </c>
      <c r="S194" s="170" t="s">
        <v>142</v>
      </c>
      <c r="T194" s="177" t="s">
        <v>853</v>
      </c>
      <c r="U194" s="15" t="s">
        <v>592</v>
      </c>
      <c r="V194" s="25"/>
      <c r="W194" s="25"/>
      <c r="X194" s="25"/>
      <c r="Y194" s="25"/>
      <c r="Z194" s="25"/>
      <c r="AA194" s="25"/>
      <c r="AB194" s="25"/>
      <c r="AC194" s="25"/>
      <c r="AD194" s="25"/>
      <c r="AE194" s="25"/>
      <c r="AF194" s="25"/>
      <c r="AG194" s="25"/>
      <c r="AH194" s="25"/>
      <c r="AI194" s="25"/>
      <c r="AJ194" s="25"/>
      <c r="AK194" s="25"/>
      <c r="AL194" s="25"/>
      <c r="AM194" s="25"/>
      <c r="AN194" s="158">
        <v>45870</v>
      </c>
      <c r="AO194" s="158">
        <v>45899</v>
      </c>
      <c r="AP194" s="26" t="s">
        <v>281</v>
      </c>
      <c r="AQ194" s="178">
        <f t="shared" si="188"/>
        <v>3.6443148688046649E-2</v>
      </c>
      <c r="AR194" s="178"/>
      <c r="AS194" s="127" t="s">
        <v>283</v>
      </c>
      <c r="AT194" s="26" t="s">
        <v>281</v>
      </c>
      <c r="AU194" s="178">
        <f t="shared" si="189"/>
        <v>3.6443148688046649E-2</v>
      </c>
      <c r="AV194" s="18"/>
      <c r="AW194" s="127" t="s">
        <v>283</v>
      </c>
      <c r="AX194" s="26" t="s">
        <v>281</v>
      </c>
      <c r="AY194" s="178">
        <f t="shared" si="190"/>
        <v>3.6443148688046649E-2</v>
      </c>
      <c r="AZ194" s="18"/>
      <c r="BA194" s="127" t="s">
        <v>283</v>
      </c>
      <c r="BB194" s="26" t="s">
        <v>281</v>
      </c>
      <c r="BC194" s="178">
        <f t="shared" si="191"/>
        <v>3.6443148688046649E-2</v>
      </c>
      <c r="BD194" s="18"/>
      <c r="BE194" s="127" t="s">
        <v>283</v>
      </c>
      <c r="BF194" s="26" t="s">
        <v>281</v>
      </c>
      <c r="BG194" s="178">
        <f t="shared" si="192"/>
        <v>3.6443148688046649E-2</v>
      </c>
      <c r="BH194" s="18"/>
      <c r="BI194" s="127" t="s">
        <v>283</v>
      </c>
      <c r="BJ194" s="26" t="s">
        <v>281</v>
      </c>
      <c r="BK194" s="178">
        <f t="shared" si="193"/>
        <v>3.6443148688046649E-2</v>
      </c>
      <c r="BL194" s="18"/>
      <c r="BM194" s="127" t="s">
        <v>283</v>
      </c>
      <c r="BN194" s="26" t="s">
        <v>281</v>
      </c>
      <c r="BO194" s="178">
        <f t="shared" si="194"/>
        <v>3.6443148688046649E-2</v>
      </c>
      <c r="BP194" s="18"/>
      <c r="BQ194" s="127" t="s">
        <v>283</v>
      </c>
      <c r="BR194" s="26" t="s">
        <v>281</v>
      </c>
      <c r="BS194" s="178">
        <f t="shared" si="195"/>
        <v>3.6443148688046649E-2</v>
      </c>
      <c r="BT194" s="18"/>
      <c r="BU194" s="127" t="s">
        <v>283</v>
      </c>
      <c r="BV194" s="180" t="s">
        <v>281</v>
      </c>
      <c r="BW194" s="182"/>
      <c r="BX194" s="183"/>
      <c r="BY194" s="171" t="s">
        <v>283</v>
      </c>
      <c r="BZ194" s="180" t="s">
        <v>281</v>
      </c>
      <c r="CA194" s="182"/>
      <c r="CB194" s="183"/>
      <c r="CC194" s="171" t="s">
        <v>283</v>
      </c>
      <c r="CD194" s="180" t="s">
        <v>281</v>
      </c>
      <c r="CE194" s="182"/>
      <c r="CF194" s="183"/>
      <c r="CG194" s="171" t="s">
        <v>283</v>
      </c>
      <c r="CH194" s="180" t="s">
        <v>281</v>
      </c>
      <c r="CI194" s="182"/>
      <c r="CJ194" s="183"/>
      <c r="CK194" s="171" t="s">
        <v>283</v>
      </c>
      <c r="CL194" s="179">
        <f t="shared" si="128"/>
        <v>0.29154518950437319</v>
      </c>
      <c r="CM194" s="179">
        <f t="shared" si="129"/>
        <v>0</v>
      </c>
    </row>
    <row r="195" spans="1:91" ht="57" customHeight="1" x14ac:dyDescent="0.25">
      <c r="A195" s="12" t="s">
        <v>135</v>
      </c>
      <c r="B195" s="14" t="s">
        <v>13</v>
      </c>
      <c r="C195" s="12" t="s">
        <v>1644</v>
      </c>
      <c r="D195" s="12" t="s">
        <v>9</v>
      </c>
      <c r="E195" s="12" t="s">
        <v>9</v>
      </c>
      <c r="F195" s="12" t="s">
        <v>9</v>
      </c>
      <c r="G195" s="26" t="s">
        <v>9</v>
      </c>
      <c r="H195" s="26" t="s">
        <v>9</v>
      </c>
      <c r="I195" s="14" t="s">
        <v>9</v>
      </c>
      <c r="J195" s="26" t="s">
        <v>9</v>
      </c>
      <c r="K195" s="26" t="s">
        <v>9</v>
      </c>
      <c r="L195" s="26" t="s">
        <v>9</v>
      </c>
      <c r="M195" s="26" t="s">
        <v>9</v>
      </c>
      <c r="N195" s="148" t="s">
        <v>467</v>
      </c>
      <c r="O195" s="255">
        <v>0.29154518950437319</v>
      </c>
      <c r="P195" s="12" t="s">
        <v>9</v>
      </c>
      <c r="Q195" s="12" t="s">
        <v>152</v>
      </c>
      <c r="R195" s="146" t="s">
        <v>609</v>
      </c>
      <c r="S195" s="170" t="s">
        <v>142</v>
      </c>
      <c r="T195" s="177" t="s">
        <v>853</v>
      </c>
      <c r="U195" s="15" t="s">
        <v>592</v>
      </c>
      <c r="V195" s="25"/>
      <c r="W195" s="25"/>
      <c r="X195" s="25"/>
      <c r="Y195" s="25"/>
      <c r="Z195" s="25"/>
      <c r="AA195" s="25"/>
      <c r="AB195" s="25"/>
      <c r="AC195" s="25"/>
      <c r="AD195" s="25"/>
      <c r="AE195" s="25"/>
      <c r="AF195" s="25"/>
      <c r="AG195" s="25"/>
      <c r="AH195" s="25"/>
      <c r="AI195" s="25"/>
      <c r="AJ195" s="25"/>
      <c r="AK195" s="25"/>
      <c r="AL195" s="25"/>
      <c r="AM195" s="25"/>
      <c r="AN195" s="158">
        <v>45717</v>
      </c>
      <c r="AO195" s="158">
        <v>45746</v>
      </c>
      <c r="AP195" s="26" t="s">
        <v>281</v>
      </c>
      <c r="AQ195" s="178">
        <f>+O195/3</f>
        <v>9.7181729834791064E-2</v>
      </c>
      <c r="AR195" s="178"/>
      <c r="AS195" s="127" t="s">
        <v>283</v>
      </c>
      <c r="AT195" s="26" t="s">
        <v>281</v>
      </c>
      <c r="AU195" s="178">
        <f>+O195/3</f>
        <v>9.7181729834791064E-2</v>
      </c>
      <c r="AV195" s="18"/>
      <c r="AW195" s="127" t="s">
        <v>283</v>
      </c>
      <c r="AX195" s="26" t="s">
        <v>281</v>
      </c>
      <c r="AY195" s="178">
        <f>+O195/3</f>
        <v>9.7181729834791064E-2</v>
      </c>
      <c r="AZ195" s="18"/>
      <c r="BA195" s="127" t="s">
        <v>283</v>
      </c>
      <c r="BB195" s="180" t="s">
        <v>281</v>
      </c>
      <c r="BC195" s="182"/>
      <c r="BD195" s="183"/>
      <c r="BE195" s="171" t="s">
        <v>283</v>
      </c>
      <c r="BF195" s="180" t="s">
        <v>281</v>
      </c>
      <c r="BG195" s="182"/>
      <c r="BH195" s="183"/>
      <c r="BI195" s="171" t="s">
        <v>283</v>
      </c>
      <c r="BJ195" s="180" t="s">
        <v>281</v>
      </c>
      <c r="BK195" s="182"/>
      <c r="BL195" s="183"/>
      <c r="BM195" s="171" t="s">
        <v>283</v>
      </c>
      <c r="BN195" s="180" t="s">
        <v>281</v>
      </c>
      <c r="BO195" s="182"/>
      <c r="BP195" s="183"/>
      <c r="BQ195" s="171" t="s">
        <v>283</v>
      </c>
      <c r="BR195" s="180" t="s">
        <v>281</v>
      </c>
      <c r="BS195" s="182"/>
      <c r="BT195" s="183"/>
      <c r="BU195" s="171" t="s">
        <v>283</v>
      </c>
      <c r="BV195" s="180" t="s">
        <v>281</v>
      </c>
      <c r="BW195" s="182"/>
      <c r="BX195" s="183"/>
      <c r="BY195" s="171" t="s">
        <v>283</v>
      </c>
      <c r="BZ195" s="180" t="s">
        <v>281</v>
      </c>
      <c r="CA195" s="182"/>
      <c r="CB195" s="183"/>
      <c r="CC195" s="171" t="s">
        <v>283</v>
      </c>
      <c r="CD195" s="180" t="s">
        <v>281</v>
      </c>
      <c r="CE195" s="182"/>
      <c r="CF195" s="183"/>
      <c r="CG195" s="171" t="s">
        <v>283</v>
      </c>
      <c r="CH195" s="180" t="s">
        <v>281</v>
      </c>
      <c r="CI195" s="182"/>
      <c r="CJ195" s="183"/>
      <c r="CK195" s="171" t="s">
        <v>283</v>
      </c>
      <c r="CL195" s="179">
        <f t="shared" si="128"/>
        <v>0.29154518950437319</v>
      </c>
      <c r="CM195" s="179">
        <f t="shared" si="129"/>
        <v>0</v>
      </c>
    </row>
    <row r="196" spans="1:91" ht="57" customHeight="1" x14ac:dyDescent="0.25">
      <c r="A196" s="12" t="s">
        <v>135</v>
      </c>
      <c r="B196" s="14" t="s">
        <v>13</v>
      </c>
      <c r="C196" s="12" t="s">
        <v>1644</v>
      </c>
      <c r="D196" s="12" t="s">
        <v>9</v>
      </c>
      <c r="E196" s="12" t="s">
        <v>9</v>
      </c>
      <c r="F196" s="12" t="s">
        <v>9</v>
      </c>
      <c r="G196" s="26" t="s">
        <v>9</v>
      </c>
      <c r="H196" s="26" t="s">
        <v>9</v>
      </c>
      <c r="I196" s="14" t="s">
        <v>9</v>
      </c>
      <c r="J196" s="26" t="s">
        <v>9</v>
      </c>
      <c r="K196" s="26" t="s">
        <v>9</v>
      </c>
      <c r="L196" s="26" t="s">
        <v>9</v>
      </c>
      <c r="M196" s="26" t="s">
        <v>9</v>
      </c>
      <c r="N196" s="148" t="s">
        <v>468</v>
      </c>
      <c r="O196" s="255">
        <v>0.29154518950437319</v>
      </c>
      <c r="P196" s="12" t="s">
        <v>9</v>
      </c>
      <c r="Q196" s="12" t="s">
        <v>152</v>
      </c>
      <c r="R196" s="146" t="s">
        <v>609</v>
      </c>
      <c r="S196" s="170" t="s">
        <v>142</v>
      </c>
      <c r="T196" s="177" t="s">
        <v>853</v>
      </c>
      <c r="U196" s="15" t="s">
        <v>592</v>
      </c>
      <c r="V196" s="25"/>
      <c r="W196" s="25"/>
      <c r="X196" s="25"/>
      <c r="Y196" s="25"/>
      <c r="Z196" s="25"/>
      <c r="AA196" s="25"/>
      <c r="AB196" s="25"/>
      <c r="AC196" s="25"/>
      <c r="AD196" s="25"/>
      <c r="AE196" s="25"/>
      <c r="AF196" s="25"/>
      <c r="AG196" s="25"/>
      <c r="AH196" s="25"/>
      <c r="AI196" s="25"/>
      <c r="AJ196" s="25"/>
      <c r="AK196" s="25"/>
      <c r="AL196" s="25"/>
      <c r="AM196" s="25"/>
      <c r="AN196" s="158">
        <v>45901</v>
      </c>
      <c r="AO196" s="158">
        <v>45930</v>
      </c>
      <c r="AP196" s="26" t="s">
        <v>281</v>
      </c>
      <c r="AQ196" s="178">
        <f>+O196/9</f>
        <v>3.2393909944930355E-2</v>
      </c>
      <c r="AR196" s="178"/>
      <c r="AS196" s="127" t="s">
        <v>283</v>
      </c>
      <c r="AT196" s="26" t="s">
        <v>281</v>
      </c>
      <c r="AU196" s="178">
        <f>+O196/9</f>
        <v>3.2393909944930355E-2</v>
      </c>
      <c r="AV196" s="18"/>
      <c r="AW196" s="127" t="s">
        <v>283</v>
      </c>
      <c r="AX196" s="26" t="s">
        <v>281</v>
      </c>
      <c r="AY196" s="178">
        <f>+O196/9</f>
        <v>3.2393909944930355E-2</v>
      </c>
      <c r="AZ196" s="18"/>
      <c r="BA196" s="127" t="s">
        <v>283</v>
      </c>
      <c r="BB196" s="26" t="s">
        <v>281</v>
      </c>
      <c r="BC196" s="178">
        <f>+O196/9</f>
        <v>3.2393909944930355E-2</v>
      </c>
      <c r="BD196" s="18"/>
      <c r="BE196" s="127" t="s">
        <v>283</v>
      </c>
      <c r="BF196" s="26" t="s">
        <v>281</v>
      </c>
      <c r="BG196" s="178">
        <f>+O196/9</f>
        <v>3.2393909944930355E-2</v>
      </c>
      <c r="BH196" s="18"/>
      <c r="BI196" s="127" t="s">
        <v>283</v>
      </c>
      <c r="BJ196" s="26" t="s">
        <v>281</v>
      </c>
      <c r="BK196" s="178">
        <f>+O196/9</f>
        <v>3.2393909944930355E-2</v>
      </c>
      <c r="BL196" s="18"/>
      <c r="BM196" s="127" t="s">
        <v>283</v>
      </c>
      <c r="BN196" s="26" t="s">
        <v>281</v>
      </c>
      <c r="BO196" s="178">
        <f>+O196/9</f>
        <v>3.2393909944930355E-2</v>
      </c>
      <c r="BP196" s="18"/>
      <c r="BQ196" s="127" t="s">
        <v>283</v>
      </c>
      <c r="BR196" s="26" t="s">
        <v>281</v>
      </c>
      <c r="BS196" s="178">
        <f>+O196/9</f>
        <v>3.2393909944930355E-2</v>
      </c>
      <c r="BT196" s="18"/>
      <c r="BU196" s="127" t="s">
        <v>283</v>
      </c>
      <c r="BV196" s="26" t="s">
        <v>281</v>
      </c>
      <c r="BW196" s="178">
        <f>+O196/9</f>
        <v>3.2393909944930355E-2</v>
      </c>
      <c r="BX196" s="18"/>
      <c r="BY196" s="127" t="s">
        <v>283</v>
      </c>
      <c r="BZ196" s="180" t="s">
        <v>281</v>
      </c>
      <c r="CA196" s="182"/>
      <c r="CB196" s="183"/>
      <c r="CC196" s="171" t="s">
        <v>283</v>
      </c>
      <c r="CD196" s="180" t="s">
        <v>281</v>
      </c>
      <c r="CE196" s="182"/>
      <c r="CF196" s="183"/>
      <c r="CG196" s="171" t="s">
        <v>283</v>
      </c>
      <c r="CH196" s="180" t="s">
        <v>281</v>
      </c>
      <c r="CI196" s="182"/>
      <c r="CJ196" s="183"/>
      <c r="CK196" s="171" t="s">
        <v>283</v>
      </c>
      <c r="CL196" s="179">
        <f t="shared" si="128"/>
        <v>0.29154518950437319</v>
      </c>
      <c r="CM196" s="179">
        <f t="shared" si="129"/>
        <v>0</v>
      </c>
    </row>
    <row r="197" spans="1:91" ht="57" customHeight="1" x14ac:dyDescent="0.25">
      <c r="A197" s="12" t="s">
        <v>135</v>
      </c>
      <c r="B197" s="14" t="s">
        <v>13</v>
      </c>
      <c r="C197" s="12" t="s">
        <v>1644</v>
      </c>
      <c r="D197" s="12" t="s">
        <v>9</v>
      </c>
      <c r="E197" s="12" t="s">
        <v>9</v>
      </c>
      <c r="F197" s="12" t="s">
        <v>9</v>
      </c>
      <c r="G197" s="26" t="s">
        <v>9</v>
      </c>
      <c r="H197" s="26" t="s">
        <v>9</v>
      </c>
      <c r="I197" s="14" t="s">
        <v>9</v>
      </c>
      <c r="J197" s="26" t="s">
        <v>9</v>
      </c>
      <c r="K197" s="26" t="s">
        <v>9</v>
      </c>
      <c r="L197" s="26" t="s">
        <v>9</v>
      </c>
      <c r="M197" s="26" t="s">
        <v>9</v>
      </c>
      <c r="N197" s="148" t="s">
        <v>469</v>
      </c>
      <c r="O197" s="255">
        <v>0.29154518950437319</v>
      </c>
      <c r="P197" s="12" t="s">
        <v>9</v>
      </c>
      <c r="Q197" s="12" t="s">
        <v>152</v>
      </c>
      <c r="R197" s="146" t="s">
        <v>609</v>
      </c>
      <c r="S197" s="170" t="s">
        <v>142</v>
      </c>
      <c r="T197" s="177" t="s">
        <v>853</v>
      </c>
      <c r="U197" s="15" t="s">
        <v>592</v>
      </c>
      <c r="V197" s="25"/>
      <c r="W197" s="25"/>
      <c r="X197" s="25"/>
      <c r="Y197" s="25"/>
      <c r="Z197" s="25"/>
      <c r="AA197" s="25"/>
      <c r="AB197" s="25"/>
      <c r="AC197" s="25"/>
      <c r="AD197" s="25"/>
      <c r="AE197" s="25"/>
      <c r="AF197" s="25"/>
      <c r="AG197" s="25"/>
      <c r="AH197" s="25"/>
      <c r="AI197" s="25"/>
      <c r="AJ197" s="25"/>
      <c r="AK197" s="25"/>
      <c r="AL197" s="25"/>
      <c r="AM197" s="25"/>
      <c r="AN197" s="158">
        <v>45689</v>
      </c>
      <c r="AO197" s="165">
        <v>45716</v>
      </c>
      <c r="AP197" s="26" t="s">
        <v>281</v>
      </c>
      <c r="AQ197" s="178">
        <f>+O197/2</f>
        <v>0.1457725947521866</v>
      </c>
      <c r="AR197" s="178"/>
      <c r="AS197" s="127" t="s">
        <v>283</v>
      </c>
      <c r="AT197" s="26" t="s">
        <v>281</v>
      </c>
      <c r="AU197" s="178">
        <f>+O197/2</f>
        <v>0.1457725947521866</v>
      </c>
      <c r="AV197" s="18"/>
      <c r="AW197" s="127" t="s">
        <v>283</v>
      </c>
      <c r="AX197" s="180" t="s">
        <v>281</v>
      </c>
      <c r="AY197" s="182"/>
      <c r="AZ197" s="183"/>
      <c r="BA197" s="171" t="s">
        <v>283</v>
      </c>
      <c r="BB197" s="180" t="s">
        <v>281</v>
      </c>
      <c r="BC197" s="182"/>
      <c r="BD197" s="183"/>
      <c r="BE197" s="171" t="s">
        <v>283</v>
      </c>
      <c r="BF197" s="180" t="s">
        <v>281</v>
      </c>
      <c r="BG197" s="182"/>
      <c r="BH197" s="183"/>
      <c r="BI197" s="171" t="s">
        <v>283</v>
      </c>
      <c r="BJ197" s="180" t="s">
        <v>281</v>
      </c>
      <c r="BK197" s="182"/>
      <c r="BL197" s="183"/>
      <c r="BM197" s="171" t="s">
        <v>283</v>
      </c>
      <c r="BN197" s="180" t="s">
        <v>281</v>
      </c>
      <c r="BO197" s="182"/>
      <c r="BP197" s="183"/>
      <c r="BQ197" s="171" t="s">
        <v>283</v>
      </c>
      <c r="BR197" s="180" t="s">
        <v>281</v>
      </c>
      <c r="BS197" s="182"/>
      <c r="BT197" s="183"/>
      <c r="BU197" s="171" t="s">
        <v>283</v>
      </c>
      <c r="BV197" s="180" t="s">
        <v>281</v>
      </c>
      <c r="BW197" s="182"/>
      <c r="BX197" s="183"/>
      <c r="BY197" s="171" t="s">
        <v>283</v>
      </c>
      <c r="BZ197" s="180" t="s">
        <v>281</v>
      </c>
      <c r="CA197" s="182"/>
      <c r="CB197" s="183"/>
      <c r="CC197" s="171" t="s">
        <v>283</v>
      </c>
      <c r="CD197" s="180" t="s">
        <v>281</v>
      </c>
      <c r="CE197" s="182"/>
      <c r="CF197" s="183"/>
      <c r="CG197" s="171" t="s">
        <v>283</v>
      </c>
      <c r="CH197" s="180" t="s">
        <v>281</v>
      </c>
      <c r="CI197" s="182"/>
      <c r="CJ197" s="183"/>
      <c r="CK197" s="171" t="s">
        <v>283</v>
      </c>
      <c r="CL197" s="179">
        <f t="shared" si="128"/>
        <v>0.29154518950437319</v>
      </c>
      <c r="CM197" s="179">
        <f t="shared" si="129"/>
        <v>0</v>
      </c>
    </row>
    <row r="198" spans="1:91" ht="57" customHeight="1" x14ac:dyDescent="0.25">
      <c r="A198" s="12" t="s">
        <v>135</v>
      </c>
      <c r="B198" s="14" t="s">
        <v>13</v>
      </c>
      <c r="C198" s="12" t="s">
        <v>1644</v>
      </c>
      <c r="D198" s="12" t="s">
        <v>9</v>
      </c>
      <c r="E198" s="12" t="s">
        <v>9</v>
      </c>
      <c r="F198" s="12" t="s">
        <v>9</v>
      </c>
      <c r="G198" s="26" t="s">
        <v>9</v>
      </c>
      <c r="H198" s="26" t="s">
        <v>9</v>
      </c>
      <c r="I198" s="14" t="s">
        <v>9</v>
      </c>
      <c r="J198" s="26" t="s">
        <v>9</v>
      </c>
      <c r="K198" s="26" t="s">
        <v>9</v>
      </c>
      <c r="L198" s="26" t="s">
        <v>9</v>
      </c>
      <c r="M198" s="26" t="s">
        <v>9</v>
      </c>
      <c r="N198" s="148" t="s">
        <v>470</v>
      </c>
      <c r="O198" s="255">
        <v>0.29154518950437319</v>
      </c>
      <c r="P198" s="12" t="s">
        <v>9</v>
      </c>
      <c r="Q198" s="12" t="s">
        <v>152</v>
      </c>
      <c r="R198" s="146" t="s">
        <v>609</v>
      </c>
      <c r="S198" s="170" t="s">
        <v>142</v>
      </c>
      <c r="T198" s="177" t="s">
        <v>853</v>
      </c>
      <c r="U198" s="15" t="s">
        <v>592</v>
      </c>
      <c r="V198" s="25"/>
      <c r="W198" s="25"/>
      <c r="X198" s="25"/>
      <c r="Y198" s="25"/>
      <c r="Z198" s="25"/>
      <c r="AA198" s="25"/>
      <c r="AB198" s="25"/>
      <c r="AC198" s="25"/>
      <c r="AD198" s="25"/>
      <c r="AE198" s="25"/>
      <c r="AF198" s="25"/>
      <c r="AG198" s="25"/>
      <c r="AH198" s="25"/>
      <c r="AI198" s="25"/>
      <c r="AJ198" s="25"/>
      <c r="AK198" s="25"/>
      <c r="AL198" s="25"/>
      <c r="AM198" s="25"/>
      <c r="AN198" s="158">
        <v>45962</v>
      </c>
      <c r="AO198" s="158">
        <v>45991</v>
      </c>
      <c r="AP198" s="26" t="s">
        <v>281</v>
      </c>
      <c r="AQ198" s="178">
        <f>+O198/11</f>
        <v>2.6504108136761198E-2</v>
      </c>
      <c r="AR198" s="178"/>
      <c r="AS198" s="127" t="s">
        <v>283</v>
      </c>
      <c r="AT198" s="26" t="s">
        <v>281</v>
      </c>
      <c r="AU198" s="178">
        <f>+O197/11</f>
        <v>2.6504108136761198E-2</v>
      </c>
      <c r="AV198" s="18"/>
      <c r="AW198" s="127" t="s">
        <v>283</v>
      </c>
      <c r="AX198" s="26" t="s">
        <v>281</v>
      </c>
      <c r="AY198" s="178">
        <f>+O197/11</f>
        <v>2.6504108136761198E-2</v>
      </c>
      <c r="AZ198" s="18"/>
      <c r="BA198" s="127" t="s">
        <v>283</v>
      </c>
      <c r="BB198" s="26" t="s">
        <v>281</v>
      </c>
      <c r="BC198" s="178">
        <f>+O197/11</f>
        <v>2.6504108136761198E-2</v>
      </c>
      <c r="BD198" s="18"/>
      <c r="BE198" s="127" t="s">
        <v>283</v>
      </c>
      <c r="BF198" s="26" t="s">
        <v>281</v>
      </c>
      <c r="BG198" s="178">
        <f>+O197/11</f>
        <v>2.6504108136761198E-2</v>
      </c>
      <c r="BH198" s="18"/>
      <c r="BI198" s="127" t="s">
        <v>283</v>
      </c>
      <c r="BJ198" s="26" t="s">
        <v>281</v>
      </c>
      <c r="BK198" s="178">
        <f>+O197/11</f>
        <v>2.6504108136761198E-2</v>
      </c>
      <c r="BL198" s="18"/>
      <c r="BM198" s="127" t="s">
        <v>283</v>
      </c>
      <c r="BN198" s="26" t="s">
        <v>281</v>
      </c>
      <c r="BO198" s="178">
        <f>+O197/11</f>
        <v>2.6504108136761198E-2</v>
      </c>
      <c r="BP198" s="18"/>
      <c r="BQ198" s="127" t="s">
        <v>283</v>
      </c>
      <c r="BR198" s="26" t="s">
        <v>281</v>
      </c>
      <c r="BS198" s="178">
        <f>+O197/11</f>
        <v>2.6504108136761198E-2</v>
      </c>
      <c r="BT198" s="18"/>
      <c r="BU198" s="127" t="s">
        <v>283</v>
      </c>
      <c r="BV198" s="26" t="s">
        <v>281</v>
      </c>
      <c r="BW198" s="178">
        <f>+O197/11</f>
        <v>2.6504108136761198E-2</v>
      </c>
      <c r="BX198" s="18"/>
      <c r="BY198" s="127" t="s">
        <v>283</v>
      </c>
      <c r="BZ198" s="26" t="s">
        <v>281</v>
      </c>
      <c r="CA198" s="178">
        <f>+O197/11</f>
        <v>2.6504108136761198E-2</v>
      </c>
      <c r="CB198" s="18"/>
      <c r="CC198" s="127" t="s">
        <v>283</v>
      </c>
      <c r="CD198" s="26" t="s">
        <v>281</v>
      </c>
      <c r="CE198" s="178">
        <f>+O197/11</f>
        <v>2.6504108136761198E-2</v>
      </c>
      <c r="CF198" s="18"/>
      <c r="CG198" s="127" t="s">
        <v>283</v>
      </c>
      <c r="CH198" s="180" t="s">
        <v>281</v>
      </c>
      <c r="CI198" s="182"/>
      <c r="CJ198" s="183"/>
      <c r="CK198" s="171" t="s">
        <v>283</v>
      </c>
      <c r="CL198" s="179">
        <f t="shared" si="128"/>
        <v>0.29154518950437308</v>
      </c>
      <c r="CM198" s="179">
        <f t="shared" si="129"/>
        <v>0</v>
      </c>
    </row>
    <row r="199" spans="1:91" ht="57" customHeight="1" x14ac:dyDescent="0.25">
      <c r="A199" s="12" t="s">
        <v>135</v>
      </c>
      <c r="B199" s="14" t="s">
        <v>13</v>
      </c>
      <c r="C199" s="12" t="s">
        <v>1644</v>
      </c>
      <c r="D199" s="12" t="s">
        <v>9</v>
      </c>
      <c r="E199" s="12" t="s">
        <v>9</v>
      </c>
      <c r="F199" s="12" t="s">
        <v>9</v>
      </c>
      <c r="G199" s="26" t="s">
        <v>9</v>
      </c>
      <c r="H199" s="26" t="s">
        <v>9</v>
      </c>
      <c r="I199" s="14" t="s">
        <v>9</v>
      </c>
      <c r="J199" s="26" t="s">
        <v>9</v>
      </c>
      <c r="K199" s="26" t="s">
        <v>9</v>
      </c>
      <c r="L199" s="26" t="s">
        <v>9</v>
      </c>
      <c r="M199" s="26" t="s">
        <v>9</v>
      </c>
      <c r="N199" s="148" t="s">
        <v>471</v>
      </c>
      <c r="O199" s="255">
        <v>0.29154518950437319</v>
      </c>
      <c r="P199" s="12" t="s">
        <v>9</v>
      </c>
      <c r="Q199" s="12" t="s">
        <v>152</v>
      </c>
      <c r="R199" s="146" t="s">
        <v>608</v>
      </c>
      <c r="S199" s="170" t="s">
        <v>142</v>
      </c>
      <c r="T199" s="177" t="s">
        <v>853</v>
      </c>
      <c r="U199" s="15" t="s">
        <v>592</v>
      </c>
      <c r="V199" s="25"/>
      <c r="W199" s="25"/>
      <c r="X199" s="25"/>
      <c r="Y199" s="25"/>
      <c r="Z199" s="25"/>
      <c r="AA199" s="25"/>
      <c r="AB199" s="25"/>
      <c r="AC199" s="25"/>
      <c r="AD199" s="25"/>
      <c r="AE199" s="25"/>
      <c r="AF199" s="25"/>
      <c r="AG199" s="25"/>
      <c r="AH199" s="25"/>
      <c r="AI199" s="25"/>
      <c r="AJ199" s="25"/>
      <c r="AK199" s="25"/>
      <c r="AL199" s="25"/>
      <c r="AM199" s="25"/>
      <c r="AN199" s="158">
        <v>45778</v>
      </c>
      <c r="AO199" s="158">
        <v>45807</v>
      </c>
      <c r="AP199" s="26" t="s">
        <v>281</v>
      </c>
      <c r="AQ199" s="178">
        <f>+O199/5</f>
        <v>5.830903790087464E-2</v>
      </c>
      <c r="AR199" s="178"/>
      <c r="AS199" s="127" t="s">
        <v>283</v>
      </c>
      <c r="AT199" s="26" t="s">
        <v>281</v>
      </c>
      <c r="AU199" s="178">
        <f>+O199/5</f>
        <v>5.830903790087464E-2</v>
      </c>
      <c r="AV199" s="18"/>
      <c r="AW199" s="127" t="s">
        <v>283</v>
      </c>
      <c r="AX199" s="26" t="s">
        <v>281</v>
      </c>
      <c r="AY199" s="178">
        <f>+O199/5</f>
        <v>5.830903790087464E-2</v>
      </c>
      <c r="AZ199" s="18"/>
      <c r="BA199" s="127" t="s">
        <v>283</v>
      </c>
      <c r="BB199" s="26" t="s">
        <v>281</v>
      </c>
      <c r="BC199" s="178">
        <f>+O199/5</f>
        <v>5.830903790087464E-2</v>
      </c>
      <c r="BD199" s="18"/>
      <c r="BE199" s="127" t="s">
        <v>283</v>
      </c>
      <c r="BF199" s="26" t="s">
        <v>281</v>
      </c>
      <c r="BG199" s="178">
        <f>+O199/5</f>
        <v>5.830903790087464E-2</v>
      </c>
      <c r="BH199" s="18"/>
      <c r="BI199" s="127" t="s">
        <v>283</v>
      </c>
      <c r="BJ199" s="180" t="s">
        <v>281</v>
      </c>
      <c r="BK199" s="182"/>
      <c r="BL199" s="183"/>
      <c r="BM199" s="171" t="s">
        <v>283</v>
      </c>
      <c r="BN199" s="180" t="s">
        <v>281</v>
      </c>
      <c r="BO199" s="182"/>
      <c r="BP199" s="183"/>
      <c r="BQ199" s="171" t="s">
        <v>283</v>
      </c>
      <c r="BR199" s="180" t="s">
        <v>281</v>
      </c>
      <c r="BS199" s="182"/>
      <c r="BT199" s="183"/>
      <c r="BU199" s="171" t="s">
        <v>283</v>
      </c>
      <c r="BV199" s="180" t="s">
        <v>281</v>
      </c>
      <c r="BW199" s="182"/>
      <c r="BX199" s="183"/>
      <c r="BY199" s="171" t="s">
        <v>283</v>
      </c>
      <c r="BZ199" s="180" t="s">
        <v>281</v>
      </c>
      <c r="CA199" s="182"/>
      <c r="CB199" s="183"/>
      <c r="CC199" s="171" t="s">
        <v>283</v>
      </c>
      <c r="CD199" s="180" t="s">
        <v>281</v>
      </c>
      <c r="CE199" s="182"/>
      <c r="CF199" s="183"/>
      <c r="CG199" s="171" t="s">
        <v>283</v>
      </c>
      <c r="CH199" s="180" t="s">
        <v>281</v>
      </c>
      <c r="CI199" s="182"/>
      <c r="CJ199" s="183"/>
      <c r="CK199" s="171" t="s">
        <v>283</v>
      </c>
      <c r="CL199" s="179">
        <f t="shared" si="128"/>
        <v>0.29154518950437319</v>
      </c>
      <c r="CM199" s="179">
        <f t="shared" si="129"/>
        <v>0</v>
      </c>
    </row>
    <row r="200" spans="1:91" ht="57" customHeight="1" x14ac:dyDescent="0.25">
      <c r="A200" s="12" t="s">
        <v>135</v>
      </c>
      <c r="B200" s="14" t="s">
        <v>13</v>
      </c>
      <c r="C200" s="12" t="s">
        <v>1644</v>
      </c>
      <c r="D200" s="12" t="s">
        <v>9</v>
      </c>
      <c r="E200" s="12" t="s">
        <v>9</v>
      </c>
      <c r="F200" s="12" t="s">
        <v>9</v>
      </c>
      <c r="G200" s="26" t="s">
        <v>9</v>
      </c>
      <c r="H200" s="26" t="s">
        <v>9</v>
      </c>
      <c r="I200" s="14" t="s">
        <v>9</v>
      </c>
      <c r="J200" s="26" t="s">
        <v>9</v>
      </c>
      <c r="K200" s="26" t="s">
        <v>9</v>
      </c>
      <c r="L200" s="26" t="s">
        <v>9</v>
      </c>
      <c r="M200" s="26" t="s">
        <v>9</v>
      </c>
      <c r="N200" s="148" t="s">
        <v>472</v>
      </c>
      <c r="O200" s="255">
        <v>0.29154518950437319</v>
      </c>
      <c r="P200" s="12" t="s">
        <v>9</v>
      </c>
      <c r="Q200" s="12" t="s">
        <v>152</v>
      </c>
      <c r="R200" s="146" t="s">
        <v>608</v>
      </c>
      <c r="S200" s="170" t="s">
        <v>142</v>
      </c>
      <c r="T200" s="177" t="s">
        <v>853</v>
      </c>
      <c r="U200" s="15" t="s">
        <v>592</v>
      </c>
      <c r="V200" s="25"/>
      <c r="W200" s="25"/>
      <c r="X200" s="25"/>
      <c r="Y200" s="25"/>
      <c r="Z200" s="25"/>
      <c r="AA200" s="25"/>
      <c r="AB200" s="25"/>
      <c r="AC200" s="25"/>
      <c r="AD200" s="25"/>
      <c r="AE200" s="25"/>
      <c r="AF200" s="25"/>
      <c r="AG200" s="25"/>
      <c r="AH200" s="25"/>
      <c r="AI200" s="25"/>
      <c r="AJ200" s="25"/>
      <c r="AK200" s="25"/>
      <c r="AL200" s="25"/>
      <c r="AM200" s="25"/>
      <c r="AN200" s="158">
        <v>45690</v>
      </c>
      <c r="AO200" s="158">
        <v>46021</v>
      </c>
      <c r="AP200" s="26" t="s">
        <v>281</v>
      </c>
      <c r="AQ200" s="178">
        <f t="shared" ref="AQ200:AQ201" si="196">+O200/12</f>
        <v>2.4295432458697766E-2</v>
      </c>
      <c r="AR200" s="178"/>
      <c r="AS200" s="127" t="s">
        <v>283</v>
      </c>
      <c r="AT200" s="26" t="s">
        <v>281</v>
      </c>
      <c r="AU200" s="178">
        <f t="shared" ref="AU200:AU201" si="197">+O200/12</f>
        <v>2.4295432458697766E-2</v>
      </c>
      <c r="AV200" s="18"/>
      <c r="AW200" s="127" t="s">
        <v>283</v>
      </c>
      <c r="AX200" s="26" t="s">
        <v>281</v>
      </c>
      <c r="AY200" s="178">
        <f t="shared" ref="AY200:AY201" si="198">+O200/12</f>
        <v>2.4295432458697766E-2</v>
      </c>
      <c r="AZ200" s="18"/>
      <c r="BA200" s="127" t="s">
        <v>283</v>
      </c>
      <c r="BB200" s="26" t="s">
        <v>281</v>
      </c>
      <c r="BC200" s="178">
        <f t="shared" ref="BC200:BC201" si="199">+O200/12</f>
        <v>2.4295432458697766E-2</v>
      </c>
      <c r="BD200" s="18"/>
      <c r="BE200" s="127" t="s">
        <v>283</v>
      </c>
      <c r="BF200" s="26" t="s">
        <v>281</v>
      </c>
      <c r="BG200" s="178">
        <f t="shared" ref="BG200:BG201" si="200">+O200/12</f>
        <v>2.4295432458697766E-2</v>
      </c>
      <c r="BH200" s="18"/>
      <c r="BI200" s="127" t="s">
        <v>283</v>
      </c>
      <c r="BJ200" s="26" t="s">
        <v>281</v>
      </c>
      <c r="BK200" s="178">
        <f t="shared" ref="BK200:BK201" si="201">+O200/12</f>
        <v>2.4295432458697766E-2</v>
      </c>
      <c r="BL200" s="18"/>
      <c r="BM200" s="127" t="s">
        <v>283</v>
      </c>
      <c r="BN200" s="26" t="s">
        <v>281</v>
      </c>
      <c r="BO200" s="178">
        <f t="shared" ref="BO200:BO201" si="202">+O200/12</f>
        <v>2.4295432458697766E-2</v>
      </c>
      <c r="BP200" s="18"/>
      <c r="BQ200" s="127" t="s">
        <v>283</v>
      </c>
      <c r="BR200" s="26" t="s">
        <v>281</v>
      </c>
      <c r="BS200" s="178">
        <f t="shared" ref="BS200:BS201" si="203">+O200/12</f>
        <v>2.4295432458697766E-2</v>
      </c>
      <c r="BT200" s="18"/>
      <c r="BU200" s="127" t="s">
        <v>283</v>
      </c>
      <c r="BV200" s="26" t="s">
        <v>281</v>
      </c>
      <c r="BW200" s="178">
        <f t="shared" ref="BW200:BW201" si="204">+O200/12</f>
        <v>2.4295432458697766E-2</v>
      </c>
      <c r="BX200" s="18"/>
      <c r="BY200" s="127" t="s">
        <v>283</v>
      </c>
      <c r="BZ200" s="26" t="s">
        <v>281</v>
      </c>
      <c r="CA200" s="178">
        <f t="shared" ref="CA200:CA201" si="205">+O200/12</f>
        <v>2.4295432458697766E-2</v>
      </c>
      <c r="CB200" s="18"/>
      <c r="CC200" s="127" t="s">
        <v>283</v>
      </c>
      <c r="CD200" s="26" t="s">
        <v>281</v>
      </c>
      <c r="CE200" s="178">
        <f t="shared" ref="CE200:CE201" si="206">+O200/12</f>
        <v>2.4295432458697766E-2</v>
      </c>
      <c r="CF200" s="18"/>
      <c r="CG200" s="127" t="s">
        <v>283</v>
      </c>
      <c r="CH200" s="26" t="s">
        <v>281</v>
      </c>
      <c r="CI200" s="178">
        <f t="shared" ref="CI200:CI201" si="207">+O200/12</f>
        <v>2.4295432458697766E-2</v>
      </c>
      <c r="CJ200" s="18"/>
      <c r="CK200" s="127" t="s">
        <v>283</v>
      </c>
      <c r="CL200" s="179">
        <f t="shared" si="128"/>
        <v>0.29154518950437314</v>
      </c>
      <c r="CM200" s="179">
        <f t="shared" si="129"/>
        <v>0</v>
      </c>
    </row>
    <row r="201" spans="1:91" ht="57" customHeight="1" x14ac:dyDescent="0.25">
      <c r="A201" s="12" t="s">
        <v>135</v>
      </c>
      <c r="B201" s="14" t="s">
        <v>13</v>
      </c>
      <c r="C201" s="12" t="s">
        <v>1644</v>
      </c>
      <c r="D201" s="12" t="s">
        <v>9</v>
      </c>
      <c r="E201" s="12" t="s">
        <v>9</v>
      </c>
      <c r="F201" s="12" t="s">
        <v>9</v>
      </c>
      <c r="G201" s="26" t="s">
        <v>9</v>
      </c>
      <c r="H201" s="26" t="s">
        <v>9</v>
      </c>
      <c r="I201" s="14" t="s">
        <v>9</v>
      </c>
      <c r="J201" s="26" t="s">
        <v>9</v>
      </c>
      <c r="K201" s="26" t="s">
        <v>9</v>
      </c>
      <c r="L201" s="26" t="s">
        <v>9</v>
      </c>
      <c r="M201" s="26" t="s">
        <v>9</v>
      </c>
      <c r="N201" s="148" t="s">
        <v>473</v>
      </c>
      <c r="O201" s="255">
        <v>0.29154518950437319</v>
      </c>
      <c r="P201" s="12" t="s">
        <v>9</v>
      </c>
      <c r="Q201" s="12" t="s">
        <v>152</v>
      </c>
      <c r="R201" s="146" t="s">
        <v>608</v>
      </c>
      <c r="S201" s="170" t="s">
        <v>142</v>
      </c>
      <c r="T201" s="177" t="s">
        <v>853</v>
      </c>
      <c r="U201" s="15" t="s">
        <v>592</v>
      </c>
      <c r="V201" s="25"/>
      <c r="W201" s="25"/>
      <c r="X201" s="25"/>
      <c r="Y201" s="25"/>
      <c r="Z201" s="25"/>
      <c r="AA201" s="25"/>
      <c r="AB201" s="25"/>
      <c r="AC201" s="25"/>
      <c r="AD201" s="25"/>
      <c r="AE201" s="25"/>
      <c r="AF201" s="25"/>
      <c r="AG201" s="25"/>
      <c r="AH201" s="25"/>
      <c r="AI201" s="25"/>
      <c r="AJ201" s="25"/>
      <c r="AK201" s="25"/>
      <c r="AL201" s="25"/>
      <c r="AM201" s="25"/>
      <c r="AN201" s="158">
        <v>45690</v>
      </c>
      <c r="AO201" s="158">
        <v>46021</v>
      </c>
      <c r="AP201" s="26" t="s">
        <v>281</v>
      </c>
      <c r="AQ201" s="178">
        <f t="shared" si="196"/>
        <v>2.4295432458697766E-2</v>
      </c>
      <c r="AR201" s="178"/>
      <c r="AS201" s="127" t="s">
        <v>283</v>
      </c>
      <c r="AT201" s="26" t="s">
        <v>281</v>
      </c>
      <c r="AU201" s="178">
        <f t="shared" si="197"/>
        <v>2.4295432458697766E-2</v>
      </c>
      <c r="AV201" s="18"/>
      <c r="AW201" s="127" t="s">
        <v>283</v>
      </c>
      <c r="AX201" s="26" t="s">
        <v>281</v>
      </c>
      <c r="AY201" s="178">
        <f t="shared" si="198"/>
        <v>2.4295432458697766E-2</v>
      </c>
      <c r="AZ201" s="18"/>
      <c r="BA201" s="127" t="s">
        <v>283</v>
      </c>
      <c r="BB201" s="26" t="s">
        <v>281</v>
      </c>
      <c r="BC201" s="178">
        <f t="shared" si="199"/>
        <v>2.4295432458697766E-2</v>
      </c>
      <c r="BD201" s="18"/>
      <c r="BE201" s="127" t="s">
        <v>283</v>
      </c>
      <c r="BF201" s="26" t="s">
        <v>281</v>
      </c>
      <c r="BG201" s="178">
        <f t="shared" si="200"/>
        <v>2.4295432458697766E-2</v>
      </c>
      <c r="BH201" s="18"/>
      <c r="BI201" s="127" t="s">
        <v>283</v>
      </c>
      <c r="BJ201" s="26" t="s">
        <v>281</v>
      </c>
      <c r="BK201" s="178">
        <f t="shared" si="201"/>
        <v>2.4295432458697766E-2</v>
      </c>
      <c r="BL201" s="18"/>
      <c r="BM201" s="127" t="s">
        <v>283</v>
      </c>
      <c r="BN201" s="26" t="s">
        <v>281</v>
      </c>
      <c r="BO201" s="178">
        <f t="shared" si="202"/>
        <v>2.4295432458697766E-2</v>
      </c>
      <c r="BP201" s="18"/>
      <c r="BQ201" s="127" t="s">
        <v>283</v>
      </c>
      <c r="BR201" s="26" t="s">
        <v>281</v>
      </c>
      <c r="BS201" s="178">
        <f t="shared" si="203"/>
        <v>2.4295432458697766E-2</v>
      </c>
      <c r="BT201" s="18"/>
      <c r="BU201" s="127" t="s">
        <v>283</v>
      </c>
      <c r="BV201" s="26" t="s">
        <v>281</v>
      </c>
      <c r="BW201" s="178">
        <f t="shared" si="204"/>
        <v>2.4295432458697766E-2</v>
      </c>
      <c r="BX201" s="18"/>
      <c r="BY201" s="127" t="s">
        <v>283</v>
      </c>
      <c r="BZ201" s="26" t="s">
        <v>281</v>
      </c>
      <c r="CA201" s="178">
        <f t="shared" si="205"/>
        <v>2.4295432458697766E-2</v>
      </c>
      <c r="CB201" s="18"/>
      <c r="CC201" s="127" t="s">
        <v>283</v>
      </c>
      <c r="CD201" s="26" t="s">
        <v>281</v>
      </c>
      <c r="CE201" s="178">
        <f t="shared" si="206"/>
        <v>2.4295432458697766E-2</v>
      </c>
      <c r="CF201" s="18"/>
      <c r="CG201" s="127" t="s">
        <v>283</v>
      </c>
      <c r="CH201" s="26" t="s">
        <v>281</v>
      </c>
      <c r="CI201" s="178">
        <f t="shared" si="207"/>
        <v>2.4295432458697766E-2</v>
      </c>
      <c r="CJ201" s="18"/>
      <c r="CK201" s="127" t="s">
        <v>283</v>
      </c>
      <c r="CL201" s="179">
        <f t="shared" si="128"/>
        <v>0.29154518950437314</v>
      </c>
      <c r="CM201" s="179">
        <f t="shared" si="129"/>
        <v>0</v>
      </c>
    </row>
    <row r="202" spans="1:91" ht="57" customHeight="1" x14ac:dyDescent="0.25">
      <c r="A202" s="12" t="s">
        <v>135</v>
      </c>
      <c r="B202" s="14" t="s">
        <v>13</v>
      </c>
      <c r="C202" s="12" t="s">
        <v>1644</v>
      </c>
      <c r="D202" s="12" t="s">
        <v>9</v>
      </c>
      <c r="E202" s="12" t="s">
        <v>9</v>
      </c>
      <c r="F202" s="12" t="s">
        <v>9</v>
      </c>
      <c r="G202" s="26" t="s">
        <v>9</v>
      </c>
      <c r="H202" s="26" t="s">
        <v>9</v>
      </c>
      <c r="I202" s="14" t="s">
        <v>9</v>
      </c>
      <c r="J202" s="26" t="s">
        <v>9</v>
      </c>
      <c r="K202" s="26" t="s">
        <v>9</v>
      </c>
      <c r="L202" s="26" t="s">
        <v>9</v>
      </c>
      <c r="M202" s="26" t="s">
        <v>9</v>
      </c>
      <c r="N202" s="148" t="s">
        <v>474</v>
      </c>
      <c r="O202" s="255">
        <v>0.29154518950437319</v>
      </c>
      <c r="P202" s="12" t="s">
        <v>9</v>
      </c>
      <c r="Q202" s="12" t="s">
        <v>152</v>
      </c>
      <c r="R202" s="146" t="s">
        <v>608</v>
      </c>
      <c r="S202" s="170" t="s">
        <v>142</v>
      </c>
      <c r="T202" s="177" t="s">
        <v>853</v>
      </c>
      <c r="U202" s="15" t="s">
        <v>592</v>
      </c>
      <c r="V202" s="25"/>
      <c r="W202" s="25"/>
      <c r="X202" s="25"/>
      <c r="Y202" s="25"/>
      <c r="Z202" s="25"/>
      <c r="AA202" s="25"/>
      <c r="AB202" s="25"/>
      <c r="AC202" s="25"/>
      <c r="AD202" s="25"/>
      <c r="AE202" s="25"/>
      <c r="AF202" s="25"/>
      <c r="AG202" s="25"/>
      <c r="AH202" s="25"/>
      <c r="AI202" s="25"/>
      <c r="AJ202" s="25"/>
      <c r="AK202" s="25"/>
      <c r="AL202" s="25"/>
      <c r="AM202" s="25"/>
      <c r="AN202" s="158">
        <v>45748</v>
      </c>
      <c r="AO202" s="158">
        <v>45777</v>
      </c>
      <c r="AP202" s="26" t="s">
        <v>281</v>
      </c>
      <c r="AQ202" s="178">
        <f>+O202/4</f>
        <v>7.2886297376093298E-2</v>
      </c>
      <c r="AR202" s="178"/>
      <c r="AS202" s="127" t="s">
        <v>283</v>
      </c>
      <c r="AT202" s="26" t="s">
        <v>281</v>
      </c>
      <c r="AU202" s="178">
        <f>+O202/4</f>
        <v>7.2886297376093298E-2</v>
      </c>
      <c r="AV202" s="18"/>
      <c r="AW202" s="127" t="s">
        <v>283</v>
      </c>
      <c r="AX202" s="26" t="s">
        <v>281</v>
      </c>
      <c r="AY202" s="178">
        <f>+O202/4</f>
        <v>7.2886297376093298E-2</v>
      </c>
      <c r="AZ202" s="18"/>
      <c r="BA202" s="127" t="s">
        <v>283</v>
      </c>
      <c r="BB202" s="26" t="s">
        <v>281</v>
      </c>
      <c r="BC202" s="178">
        <f>+O202/4</f>
        <v>7.2886297376093298E-2</v>
      </c>
      <c r="BD202" s="18"/>
      <c r="BE202" s="127" t="s">
        <v>283</v>
      </c>
      <c r="BF202" s="180" t="s">
        <v>281</v>
      </c>
      <c r="BG202" s="182"/>
      <c r="BH202" s="183"/>
      <c r="BI202" s="171" t="s">
        <v>283</v>
      </c>
      <c r="BJ202" s="180" t="s">
        <v>281</v>
      </c>
      <c r="BK202" s="182"/>
      <c r="BL202" s="183"/>
      <c r="BM202" s="171" t="s">
        <v>283</v>
      </c>
      <c r="BN202" s="180" t="s">
        <v>281</v>
      </c>
      <c r="BO202" s="182"/>
      <c r="BP202" s="183"/>
      <c r="BQ202" s="171" t="s">
        <v>283</v>
      </c>
      <c r="BR202" s="180" t="s">
        <v>281</v>
      </c>
      <c r="BS202" s="182"/>
      <c r="BT202" s="183"/>
      <c r="BU202" s="171" t="s">
        <v>283</v>
      </c>
      <c r="BV202" s="180" t="s">
        <v>281</v>
      </c>
      <c r="BW202" s="182"/>
      <c r="BX202" s="183"/>
      <c r="BY202" s="171" t="s">
        <v>283</v>
      </c>
      <c r="BZ202" s="180" t="s">
        <v>281</v>
      </c>
      <c r="CA202" s="182"/>
      <c r="CB202" s="183"/>
      <c r="CC202" s="171" t="s">
        <v>283</v>
      </c>
      <c r="CD202" s="180" t="s">
        <v>281</v>
      </c>
      <c r="CE202" s="182"/>
      <c r="CF202" s="183"/>
      <c r="CG202" s="171" t="s">
        <v>283</v>
      </c>
      <c r="CH202" s="180" t="s">
        <v>281</v>
      </c>
      <c r="CI202" s="182"/>
      <c r="CJ202" s="183"/>
      <c r="CK202" s="171" t="s">
        <v>283</v>
      </c>
      <c r="CL202" s="179">
        <f t="shared" si="128"/>
        <v>0.29154518950437319</v>
      </c>
      <c r="CM202" s="179">
        <f t="shared" si="129"/>
        <v>0</v>
      </c>
    </row>
    <row r="203" spans="1:91" ht="57" customHeight="1" x14ac:dyDescent="0.25">
      <c r="A203" s="12" t="s">
        <v>135</v>
      </c>
      <c r="B203" s="14" t="s">
        <v>13</v>
      </c>
      <c r="C203" s="12" t="s">
        <v>1644</v>
      </c>
      <c r="D203" s="12" t="s">
        <v>9</v>
      </c>
      <c r="E203" s="12" t="s">
        <v>9</v>
      </c>
      <c r="F203" s="12" t="s">
        <v>9</v>
      </c>
      <c r="G203" s="26" t="s">
        <v>9</v>
      </c>
      <c r="H203" s="26" t="s">
        <v>9</v>
      </c>
      <c r="I203" s="14" t="s">
        <v>9</v>
      </c>
      <c r="J203" s="26" t="s">
        <v>9</v>
      </c>
      <c r="K203" s="26" t="s">
        <v>9</v>
      </c>
      <c r="L203" s="26" t="s">
        <v>9</v>
      </c>
      <c r="M203" s="26" t="s">
        <v>9</v>
      </c>
      <c r="N203" s="148" t="s">
        <v>475</v>
      </c>
      <c r="O203" s="255">
        <v>0.29154518950437319</v>
      </c>
      <c r="P203" s="12" t="s">
        <v>9</v>
      </c>
      <c r="Q203" s="12" t="s">
        <v>152</v>
      </c>
      <c r="R203" s="146" t="s">
        <v>608</v>
      </c>
      <c r="S203" s="170" t="s">
        <v>142</v>
      </c>
      <c r="T203" s="177" t="s">
        <v>853</v>
      </c>
      <c r="U203" s="15" t="s">
        <v>592</v>
      </c>
      <c r="V203" s="25"/>
      <c r="W203" s="25"/>
      <c r="X203" s="25"/>
      <c r="Y203" s="25"/>
      <c r="Z203" s="25"/>
      <c r="AA203" s="25"/>
      <c r="AB203" s="25"/>
      <c r="AC203" s="25"/>
      <c r="AD203" s="25"/>
      <c r="AE203" s="25"/>
      <c r="AF203" s="25"/>
      <c r="AG203" s="25"/>
      <c r="AH203" s="25"/>
      <c r="AI203" s="25"/>
      <c r="AJ203" s="25"/>
      <c r="AK203" s="25"/>
      <c r="AL203" s="25"/>
      <c r="AM203" s="25"/>
      <c r="AN203" s="158">
        <v>45839</v>
      </c>
      <c r="AO203" s="158">
        <v>45868</v>
      </c>
      <c r="AP203" s="26" t="s">
        <v>281</v>
      </c>
      <c r="AQ203" s="178">
        <f>+O203/7</f>
        <v>4.1649312786339029E-2</v>
      </c>
      <c r="AR203" s="178"/>
      <c r="AS203" s="127" t="s">
        <v>283</v>
      </c>
      <c r="AT203" s="26" t="s">
        <v>281</v>
      </c>
      <c r="AU203" s="178">
        <f>+O203/7</f>
        <v>4.1649312786339029E-2</v>
      </c>
      <c r="AV203" s="18"/>
      <c r="AW203" s="127" t="s">
        <v>283</v>
      </c>
      <c r="AX203" s="26" t="s">
        <v>281</v>
      </c>
      <c r="AY203" s="178">
        <f>+O203/7</f>
        <v>4.1649312786339029E-2</v>
      </c>
      <c r="AZ203" s="18"/>
      <c r="BA203" s="127" t="s">
        <v>283</v>
      </c>
      <c r="BB203" s="26" t="s">
        <v>281</v>
      </c>
      <c r="BC203" s="178">
        <f>+O203/7</f>
        <v>4.1649312786339029E-2</v>
      </c>
      <c r="BD203" s="18"/>
      <c r="BE203" s="127" t="s">
        <v>283</v>
      </c>
      <c r="BF203" s="26" t="s">
        <v>281</v>
      </c>
      <c r="BG203" s="178">
        <f>+O203/7</f>
        <v>4.1649312786339029E-2</v>
      </c>
      <c r="BH203" s="18"/>
      <c r="BI203" s="127" t="s">
        <v>283</v>
      </c>
      <c r="BJ203" s="26" t="s">
        <v>281</v>
      </c>
      <c r="BK203" s="178">
        <f>+O203/7</f>
        <v>4.1649312786339029E-2</v>
      </c>
      <c r="BL203" s="18"/>
      <c r="BM203" s="127" t="s">
        <v>283</v>
      </c>
      <c r="BN203" s="26" t="s">
        <v>281</v>
      </c>
      <c r="BO203" s="178">
        <f>+O203/7</f>
        <v>4.1649312786339029E-2</v>
      </c>
      <c r="BP203" s="18"/>
      <c r="BQ203" s="171" t="s">
        <v>283</v>
      </c>
      <c r="BR203" s="180" t="s">
        <v>281</v>
      </c>
      <c r="BS203" s="182"/>
      <c r="BT203" s="183"/>
      <c r="BU203" s="171" t="s">
        <v>283</v>
      </c>
      <c r="BV203" s="180" t="s">
        <v>281</v>
      </c>
      <c r="BW203" s="182"/>
      <c r="BX203" s="183"/>
      <c r="BY203" s="171" t="s">
        <v>283</v>
      </c>
      <c r="BZ203" s="180" t="s">
        <v>281</v>
      </c>
      <c r="CA203" s="182"/>
      <c r="CB203" s="183"/>
      <c r="CC203" s="171" t="s">
        <v>283</v>
      </c>
      <c r="CD203" s="180" t="s">
        <v>281</v>
      </c>
      <c r="CE203" s="182"/>
      <c r="CF203" s="183"/>
      <c r="CG203" s="171" t="s">
        <v>283</v>
      </c>
      <c r="CH203" s="180" t="s">
        <v>281</v>
      </c>
      <c r="CI203" s="182"/>
      <c r="CJ203" s="183"/>
      <c r="CK203" s="171" t="s">
        <v>283</v>
      </c>
      <c r="CL203" s="179">
        <f t="shared" si="128"/>
        <v>0.29154518950437325</v>
      </c>
      <c r="CM203" s="179">
        <f t="shared" si="129"/>
        <v>0</v>
      </c>
    </row>
    <row r="204" spans="1:91" ht="57" customHeight="1" x14ac:dyDescent="0.25">
      <c r="A204" s="12" t="s">
        <v>135</v>
      </c>
      <c r="B204" s="14" t="s">
        <v>13</v>
      </c>
      <c r="C204" s="12" t="s">
        <v>1644</v>
      </c>
      <c r="D204" s="12" t="s">
        <v>9</v>
      </c>
      <c r="E204" s="12" t="s">
        <v>9</v>
      </c>
      <c r="F204" s="12" t="s">
        <v>9</v>
      </c>
      <c r="G204" s="26" t="s">
        <v>9</v>
      </c>
      <c r="H204" s="26" t="s">
        <v>9</v>
      </c>
      <c r="I204" s="14" t="s">
        <v>9</v>
      </c>
      <c r="J204" s="26" t="s">
        <v>9</v>
      </c>
      <c r="K204" s="26" t="s">
        <v>9</v>
      </c>
      <c r="L204" s="26" t="s">
        <v>9</v>
      </c>
      <c r="M204" s="26" t="s">
        <v>9</v>
      </c>
      <c r="N204" s="148" t="s">
        <v>476</v>
      </c>
      <c r="O204" s="255">
        <v>0.29154518950437319</v>
      </c>
      <c r="P204" s="12" t="s">
        <v>9</v>
      </c>
      <c r="Q204" s="12" t="s">
        <v>152</v>
      </c>
      <c r="R204" s="146" t="s">
        <v>608</v>
      </c>
      <c r="S204" s="170" t="s">
        <v>142</v>
      </c>
      <c r="T204" s="177" t="s">
        <v>853</v>
      </c>
      <c r="U204" s="15" t="s">
        <v>592</v>
      </c>
      <c r="V204" s="25"/>
      <c r="W204" s="25"/>
      <c r="X204" s="25"/>
      <c r="Y204" s="25"/>
      <c r="Z204" s="25"/>
      <c r="AA204" s="25"/>
      <c r="AB204" s="25"/>
      <c r="AC204" s="25"/>
      <c r="AD204" s="25"/>
      <c r="AE204" s="25"/>
      <c r="AF204" s="25"/>
      <c r="AG204" s="25"/>
      <c r="AH204" s="25"/>
      <c r="AI204" s="25"/>
      <c r="AJ204" s="25"/>
      <c r="AK204" s="25"/>
      <c r="AL204" s="25"/>
      <c r="AM204" s="25"/>
      <c r="AN204" s="158">
        <v>45870</v>
      </c>
      <c r="AO204" s="158">
        <v>45899</v>
      </c>
      <c r="AP204" s="26" t="s">
        <v>281</v>
      </c>
      <c r="AQ204" s="178">
        <f>+O204/8</f>
        <v>3.6443148688046649E-2</v>
      </c>
      <c r="AR204" s="178"/>
      <c r="AS204" s="127" t="s">
        <v>283</v>
      </c>
      <c r="AT204" s="26" t="s">
        <v>281</v>
      </c>
      <c r="AU204" s="178">
        <f>+O204/8</f>
        <v>3.6443148688046649E-2</v>
      </c>
      <c r="AV204" s="18"/>
      <c r="AW204" s="127" t="s">
        <v>283</v>
      </c>
      <c r="AX204" s="26" t="s">
        <v>281</v>
      </c>
      <c r="AY204" s="178">
        <f>+O204/8</f>
        <v>3.6443148688046649E-2</v>
      </c>
      <c r="AZ204" s="18"/>
      <c r="BA204" s="127" t="s">
        <v>283</v>
      </c>
      <c r="BB204" s="26" t="s">
        <v>281</v>
      </c>
      <c r="BC204" s="178">
        <f>+O204/8</f>
        <v>3.6443148688046649E-2</v>
      </c>
      <c r="BD204" s="18"/>
      <c r="BE204" s="127" t="s">
        <v>283</v>
      </c>
      <c r="BF204" s="26" t="s">
        <v>281</v>
      </c>
      <c r="BG204" s="178">
        <f>+O204/8</f>
        <v>3.6443148688046649E-2</v>
      </c>
      <c r="BH204" s="18"/>
      <c r="BI204" s="127" t="s">
        <v>283</v>
      </c>
      <c r="BJ204" s="26" t="s">
        <v>281</v>
      </c>
      <c r="BK204" s="178">
        <f>+O204/8</f>
        <v>3.6443148688046649E-2</v>
      </c>
      <c r="BL204" s="18"/>
      <c r="BM204" s="127" t="s">
        <v>283</v>
      </c>
      <c r="BN204" s="26" t="s">
        <v>281</v>
      </c>
      <c r="BO204" s="178">
        <f>+O204/8</f>
        <v>3.6443148688046649E-2</v>
      </c>
      <c r="BP204" s="18"/>
      <c r="BQ204" s="127" t="s">
        <v>283</v>
      </c>
      <c r="BR204" s="26" t="s">
        <v>281</v>
      </c>
      <c r="BS204" s="178">
        <f>+O204/8</f>
        <v>3.6443148688046649E-2</v>
      </c>
      <c r="BT204" s="18"/>
      <c r="BU204" s="127" t="s">
        <v>283</v>
      </c>
      <c r="BV204" s="180" t="s">
        <v>281</v>
      </c>
      <c r="BW204" s="182"/>
      <c r="BX204" s="183"/>
      <c r="BY204" s="171" t="s">
        <v>283</v>
      </c>
      <c r="BZ204" s="180" t="s">
        <v>281</v>
      </c>
      <c r="CA204" s="182"/>
      <c r="CB204" s="183"/>
      <c r="CC204" s="171" t="s">
        <v>283</v>
      </c>
      <c r="CD204" s="180" t="s">
        <v>281</v>
      </c>
      <c r="CE204" s="182"/>
      <c r="CF204" s="183"/>
      <c r="CG204" s="171" t="s">
        <v>283</v>
      </c>
      <c r="CH204" s="180" t="s">
        <v>281</v>
      </c>
      <c r="CI204" s="182"/>
      <c r="CJ204" s="183"/>
      <c r="CK204" s="171" t="s">
        <v>283</v>
      </c>
      <c r="CL204" s="179">
        <f t="shared" si="128"/>
        <v>0.29154518950437319</v>
      </c>
      <c r="CM204" s="179">
        <f t="shared" si="129"/>
        <v>0</v>
      </c>
    </row>
    <row r="205" spans="1:91" ht="57" customHeight="1" x14ac:dyDescent="0.25">
      <c r="A205" s="12" t="s">
        <v>135</v>
      </c>
      <c r="B205" s="14" t="s">
        <v>13</v>
      </c>
      <c r="C205" s="12" t="s">
        <v>1644</v>
      </c>
      <c r="D205" s="12" t="s">
        <v>9</v>
      </c>
      <c r="E205" s="12" t="s">
        <v>9</v>
      </c>
      <c r="F205" s="12" t="s">
        <v>9</v>
      </c>
      <c r="G205" s="26" t="s">
        <v>9</v>
      </c>
      <c r="H205" s="26" t="s">
        <v>9</v>
      </c>
      <c r="I205" s="14" t="s">
        <v>9</v>
      </c>
      <c r="J205" s="26" t="s">
        <v>9</v>
      </c>
      <c r="K205" s="26" t="s">
        <v>9</v>
      </c>
      <c r="L205" s="26" t="s">
        <v>9</v>
      </c>
      <c r="M205" s="26" t="s">
        <v>9</v>
      </c>
      <c r="N205" s="148" t="s">
        <v>477</v>
      </c>
      <c r="O205" s="255">
        <v>0.29154518950437319</v>
      </c>
      <c r="P205" s="12" t="s">
        <v>9</v>
      </c>
      <c r="Q205" s="12" t="s">
        <v>152</v>
      </c>
      <c r="R205" s="146" t="s">
        <v>608</v>
      </c>
      <c r="S205" s="170" t="s">
        <v>142</v>
      </c>
      <c r="T205" s="177" t="s">
        <v>853</v>
      </c>
      <c r="U205" s="15" t="s">
        <v>592</v>
      </c>
      <c r="V205" s="25"/>
      <c r="W205" s="25"/>
      <c r="X205" s="25"/>
      <c r="Y205" s="25"/>
      <c r="Z205" s="25"/>
      <c r="AA205" s="25"/>
      <c r="AB205" s="25"/>
      <c r="AC205" s="25"/>
      <c r="AD205" s="25"/>
      <c r="AE205" s="25"/>
      <c r="AF205" s="25"/>
      <c r="AG205" s="25"/>
      <c r="AH205" s="25"/>
      <c r="AI205" s="25"/>
      <c r="AJ205" s="25"/>
      <c r="AK205" s="25"/>
      <c r="AL205" s="25"/>
      <c r="AM205" s="25"/>
      <c r="AN205" s="158">
        <v>45689</v>
      </c>
      <c r="AO205" s="165">
        <v>45716</v>
      </c>
      <c r="AP205" s="26" t="s">
        <v>281</v>
      </c>
      <c r="AQ205" s="178">
        <f>+O205/2</f>
        <v>0.1457725947521866</v>
      </c>
      <c r="AR205" s="178"/>
      <c r="AS205" s="127" t="s">
        <v>283</v>
      </c>
      <c r="AT205" s="26" t="s">
        <v>281</v>
      </c>
      <c r="AU205" s="178">
        <f>+O205/2</f>
        <v>0.1457725947521866</v>
      </c>
      <c r="AV205" s="18"/>
      <c r="AW205" s="127" t="s">
        <v>283</v>
      </c>
      <c r="AX205" s="180" t="s">
        <v>281</v>
      </c>
      <c r="AY205" s="182"/>
      <c r="AZ205" s="183"/>
      <c r="BA205" s="171" t="s">
        <v>283</v>
      </c>
      <c r="BB205" s="180" t="s">
        <v>281</v>
      </c>
      <c r="BC205" s="182"/>
      <c r="BD205" s="183"/>
      <c r="BE205" s="171" t="s">
        <v>283</v>
      </c>
      <c r="BF205" s="180" t="s">
        <v>281</v>
      </c>
      <c r="BG205" s="182"/>
      <c r="BH205" s="183"/>
      <c r="BI205" s="171" t="s">
        <v>283</v>
      </c>
      <c r="BJ205" s="180" t="s">
        <v>281</v>
      </c>
      <c r="BK205" s="182"/>
      <c r="BL205" s="183"/>
      <c r="BM205" s="171" t="s">
        <v>283</v>
      </c>
      <c r="BN205" s="180" t="s">
        <v>281</v>
      </c>
      <c r="BO205" s="182"/>
      <c r="BP205" s="183"/>
      <c r="BQ205" s="171" t="s">
        <v>283</v>
      </c>
      <c r="BR205" s="180" t="s">
        <v>281</v>
      </c>
      <c r="BS205" s="182"/>
      <c r="BT205" s="183"/>
      <c r="BU205" s="171" t="s">
        <v>283</v>
      </c>
      <c r="BV205" s="180" t="s">
        <v>281</v>
      </c>
      <c r="BW205" s="182"/>
      <c r="BX205" s="183"/>
      <c r="BY205" s="171" t="s">
        <v>283</v>
      </c>
      <c r="BZ205" s="180" t="s">
        <v>281</v>
      </c>
      <c r="CA205" s="182"/>
      <c r="CB205" s="183"/>
      <c r="CC205" s="171" t="s">
        <v>283</v>
      </c>
      <c r="CD205" s="180" t="s">
        <v>281</v>
      </c>
      <c r="CE205" s="182"/>
      <c r="CF205" s="183"/>
      <c r="CG205" s="171" t="s">
        <v>283</v>
      </c>
      <c r="CH205" s="180" t="s">
        <v>281</v>
      </c>
      <c r="CI205" s="182"/>
      <c r="CJ205" s="183"/>
      <c r="CK205" s="171" t="s">
        <v>283</v>
      </c>
      <c r="CL205" s="179">
        <f t="shared" si="128"/>
        <v>0.29154518950437319</v>
      </c>
      <c r="CM205" s="179">
        <f t="shared" si="129"/>
        <v>0</v>
      </c>
    </row>
    <row r="206" spans="1:91" ht="57" customHeight="1" x14ac:dyDescent="0.25">
      <c r="A206" s="12" t="s">
        <v>135</v>
      </c>
      <c r="B206" s="14" t="s">
        <v>13</v>
      </c>
      <c r="C206" s="12" t="s">
        <v>1644</v>
      </c>
      <c r="D206" s="12" t="s">
        <v>9</v>
      </c>
      <c r="E206" s="12" t="s">
        <v>9</v>
      </c>
      <c r="F206" s="12" t="s">
        <v>9</v>
      </c>
      <c r="G206" s="26" t="s">
        <v>9</v>
      </c>
      <c r="H206" s="26" t="s">
        <v>9</v>
      </c>
      <c r="I206" s="14" t="s">
        <v>9</v>
      </c>
      <c r="J206" s="26" t="s">
        <v>9</v>
      </c>
      <c r="K206" s="26" t="s">
        <v>9</v>
      </c>
      <c r="L206" s="26" t="s">
        <v>9</v>
      </c>
      <c r="M206" s="26" t="s">
        <v>9</v>
      </c>
      <c r="N206" s="148" t="s">
        <v>478</v>
      </c>
      <c r="O206" s="255">
        <v>0.29154518950437319</v>
      </c>
      <c r="P206" s="12" t="s">
        <v>9</v>
      </c>
      <c r="Q206" s="12" t="s">
        <v>152</v>
      </c>
      <c r="R206" s="146" t="s">
        <v>608</v>
      </c>
      <c r="S206" s="170" t="s">
        <v>142</v>
      </c>
      <c r="T206" s="177" t="s">
        <v>853</v>
      </c>
      <c r="U206" s="15" t="s">
        <v>592</v>
      </c>
      <c r="V206" s="25"/>
      <c r="W206" s="25"/>
      <c r="X206" s="25"/>
      <c r="Y206" s="25"/>
      <c r="Z206" s="25"/>
      <c r="AA206" s="25"/>
      <c r="AB206" s="25"/>
      <c r="AC206" s="25"/>
      <c r="AD206" s="25"/>
      <c r="AE206" s="25"/>
      <c r="AF206" s="25"/>
      <c r="AG206" s="25"/>
      <c r="AH206" s="25"/>
      <c r="AI206" s="25"/>
      <c r="AJ206" s="25"/>
      <c r="AK206" s="25"/>
      <c r="AL206" s="25"/>
      <c r="AM206" s="25"/>
      <c r="AN206" s="158">
        <v>45748</v>
      </c>
      <c r="AO206" s="165">
        <v>45777</v>
      </c>
      <c r="AP206" s="26" t="s">
        <v>281</v>
      </c>
      <c r="AQ206" s="178">
        <f>+O206/4</f>
        <v>7.2886297376093298E-2</v>
      </c>
      <c r="AR206" s="178"/>
      <c r="AS206" s="127" t="s">
        <v>283</v>
      </c>
      <c r="AT206" s="26" t="s">
        <v>281</v>
      </c>
      <c r="AU206" s="178">
        <f>+O206/4</f>
        <v>7.2886297376093298E-2</v>
      </c>
      <c r="AV206" s="18"/>
      <c r="AW206" s="127" t="s">
        <v>283</v>
      </c>
      <c r="AX206" s="26" t="s">
        <v>281</v>
      </c>
      <c r="AY206" s="178">
        <f>+O206/4</f>
        <v>7.2886297376093298E-2</v>
      </c>
      <c r="AZ206" s="18"/>
      <c r="BA206" s="127" t="s">
        <v>283</v>
      </c>
      <c r="BB206" s="26" t="s">
        <v>281</v>
      </c>
      <c r="BC206" s="178">
        <f>+O206/4</f>
        <v>7.2886297376093298E-2</v>
      </c>
      <c r="BD206" s="18"/>
      <c r="BE206" s="127" t="s">
        <v>283</v>
      </c>
      <c r="BF206" s="180" t="s">
        <v>281</v>
      </c>
      <c r="BG206" s="182"/>
      <c r="BH206" s="183"/>
      <c r="BI206" s="171" t="s">
        <v>283</v>
      </c>
      <c r="BJ206" s="180" t="s">
        <v>281</v>
      </c>
      <c r="BK206" s="182"/>
      <c r="BL206" s="183"/>
      <c r="BM206" s="171" t="s">
        <v>283</v>
      </c>
      <c r="BN206" s="180" t="s">
        <v>281</v>
      </c>
      <c r="BO206" s="182"/>
      <c r="BP206" s="183"/>
      <c r="BQ206" s="171" t="s">
        <v>283</v>
      </c>
      <c r="BR206" s="180" t="s">
        <v>281</v>
      </c>
      <c r="BS206" s="182"/>
      <c r="BT206" s="183"/>
      <c r="BU206" s="171" t="s">
        <v>283</v>
      </c>
      <c r="BV206" s="180" t="s">
        <v>281</v>
      </c>
      <c r="BW206" s="182"/>
      <c r="BX206" s="183"/>
      <c r="BY206" s="171" t="s">
        <v>283</v>
      </c>
      <c r="BZ206" s="180" t="s">
        <v>281</v>
      </c>
      <c r="CA206" s="182"/>
      <c r="CB206" s="183"/>
      <c r="CC206" s="171" t="s">
        <v>283</v>
      </c>
      <c r="CD206" s="180" t="s">
        <v>281</v>
      </c>
      <c r="CE206" s="182"/>
      <c r="CF206" s="183"/>
      <c r="CG206" s="171" t="s">
        <v>283</v>
      </c>
      <c r="CH206" s="180" t="s">
        <v>281</v>
      </c>
      <c r="CI206" s="182"/>
      <c r="CJ206" s="183"/>
      <c r="CK206" s="171" t="s">
        <v>283</v>
      </c>
      <c r="CL206" s="179">
        <f t="shared" si="128"/>
        <v>0.29154518950437319</v>
      </c>
      <c r="CM206" s="179">
        <f t="shared" si="129"/>
        <v>0</v>
      </c>
    </row>
    <row r="207" spans="1:91" ht="57" customHeight="1" x14ac:dyDescent="0.25">
      <c r="A207" s="12" t="s">
        <v>135</v>
      </c>
      <c r="B207" s="14" t="s">
        <v>13</v>
      </c>
      <c r="C207" s="12" t="s">
        <v>1644</v>
      </c>
      <c r="D207" s="12" t="s">
        <v>9</v>
      </c>
      <c r="E207" s="12" t="s">
        <v>9</v>
      </c>
      <c r="F207" s="12" t="s">
        <v>9</v>
      </c>
      <c r="G207" s="26" t="s">
        <v>9</v>
      </c>
      <c r="H207" s="26" t="s">
        <v>9</v>
      </c>
      <c r="I207" s="14" t="s">
        <v>9</v>
      </c>
      <c r="J207" s="26" t="s">
        <v>9</v>
      </c>
      <c r="K207" s="26" t="s">
        <v>9</v>
      </c>
      <c r="L207" s="26" t="s">
        <v>9</v>
      </c>
      <c r="M207" s="26" t="s">
        <v>9</v>
      </c>
      <c r="N207" s="148" t="s">
        <v>479</v>
      </c>
      <c r="O207" s="255">
        <v>0.29154518950437319</v>
      </c>
      <c r="P207" s="12" t="s">
        <v>9</v>
      </c>
      <c r="Q207" s="12" t="s">
        <v>152</v>
      </c>
      <c r="R207" s="146" t="s">
        <v>608</v>
      </c>
      <c r="S207" s="170" t="s">
        <v>142</v>
      </c>
      <c r="T207" s="177" t="s">
        <v>853</v>
      </c>
      <c r="U207" s="15" t="s">
        <v>592</v>
      </c>
      <c r="V207" s="25"/>
      <c r="W207" s="25"/>
      <c r="X207" s="25"/>
      <c r="Y207" s="25"/>
      <c r="Z207" s="25"/>
      <c r="AA207" s="25"/>
      <c r="AB207" s="25"/>
      <c r="AC207" s="25"/>
      <c r="AD207" s="25"/>
      <c r="AE207" s="25"/>
      <c r="AF207" s="25"/>
      <c r="AG207" s="25"/>
      <c r="AH207" s="25"/>
      <c r="AI207" s="25"/>
      <c r="AJ207" s="25"/>
      <c r="AK207" s="25"/>
      <c r="AL207" s="25"/>
      <c r="AM207" s="25"/>
      <c r="AN207" s="158">
        <v>45901</v>
      </c>
      <c r="AO207" s="165">
        <v>45930</v>
      </c>
      <c r="AP207" s="26" t="s">
        <v>281</v>
      </c>
      <c r="AQ207" s="178">
        <f>+O207/9</f>
        <v>3.2393909944930355E-2</v>
      </c>
      <c r="AR207" s="178"/>
      <c r="AS207" s="127" t="s">
        <v>283</v>
      </c>
      <c r="AT207" s="26" t="s">
        <v>281</v>
      </c>
      <c r="AU207" s="178">
        <f>+O207/9</f>
        <v>3.2393909944930355E-2</v>
      </c>
      <c r="AV207" s="18"/>
      <c r="AW207" s="127" t="s">
        <v>283</v>
      </c>
      <c r="AX207" s="26" t="s">
        <v>281</v>
      </c>
      <c r="AY207" s="178">
        <f>+O207/9</f>
        <v>3.2393909944930355E-2</v>
      </c>
      <c r="AZ207" s="18"/>
      <c r="BA207" s="127" t="s">
        <v>283</v>
      </c>
      <c r="BB207" s="26" t="s">
        <v>281</v>
      </c>
      <c r="BC207" s="178">
        <f>+O207/9</f>
        <v>3.2393909944930355E-2</v>
      </c>
      <c r="BD207" s="18"/>
      <c r="BE207" s="127" t="s">
        <v>283</v>
      </c>
      <c r="BF207" s="26" t="s">
        <v>281</v>
      </c>
      <c r="BG207" s="178">
        <f>+O207/9</f>
        <v>3.2393909944930355E-2</v>
      </c>
      <c r="BH207" s="18"/>
      <c r="BI207" s="127" t="s">
        <v>283</v>
      </c>
      <c r="BJ207" s="26" t="s">
        <v>281</v>
      </c>
      <c r="BK207" s="178">
        <f>+O207/9</f>
        <v>3.2393909944930355E-2</v>
      </c>
      <c r="BL207" s="18"/>
      <c r="BM207" s="127" t="s">
        <v>283</v>
      </c>
      <c r="BN207" s="26" t="s">
        <v>281</v>
      </c>
      <c r="BO207" s="178">
        <f>+O207/9</f>
        <v>3.2393909944930355E-2</v>
      </c>
      <c r="BP207" s="18"/>
      <c r="BQ207" s="127" t="s">
        <v>283</v>
      </c>
      <c r="BR207" s="26" t="s">
        <v>281</v>
      </c>
      <c r="BS207" s="178">
        <f>+O207/9</f>
        <v>3.2393909944930355E-2</v>
      </c>
      <c r="BT207" s="18"/>
      <c r="BU207" s="127" t="s">
        <v>283</v>
      </c>
      <c r="BV207" s="26" t="s">
        <v>281</v>
      </c>
      <c r="BW207" s="178">
        <f>+O207/9</f>
        <v>3.2393909944930355E-2</v>
      </c>
      <c r="BX207" s="18"/>
      <c r="BY207" s="127" t="s">
        <v>283</v>
      </c>
      <c r="BZ207" s="180" t="s">
        <v>281</v>
      </c>
      <c r="CA207" s="182"/>
      <c r="CB207" s="183"/>
      <c r="CC207" s="171" t="s">
        <v>283</v>
      </c>
      <c r="CD207" s="180" t="s">
        <v>281</v>
      </c>
      <c r="CE207" s="182"/>
      <c r="CF207" s="183"/>
      <c r="CG207" s="171" t="s">
        <v>283</v>
      </c>
      <c r="CH207" s="180" t="s">
        <v>281</v>
      </c>
      <c r="CI207" s="182"/>
      <c r="CJ207" s="183"/>
      <c r="CK207" s="171" t="s">
        <v>283</v>
      </c>
      <c r="CL207" s="179">
        <f t="shared" ref="CL207:CL270" si="208">+AQ207+AU207+AY207+BC207+BG207+BK207+BO207+BS207+BW207+CA207+CE207+CI207</f>
        <v>0.29154518950437319</v>
      </c>
      <c r="CM207" s="179">
        <f t="shared" ref="CM207:CM270" si="209">+AR207+AV207+AZ207+BD207+BH207+BL207+BP207+BT207+BX207+CB207+CF207+CJ207</f>
        <v>0</v>
      </c>
    </row>
    <row r="208" spans="1:91" ht="57" customHeight="1" x14ac:dyDescent="0.25">
      <c r="A208" s="12" t="s">
        <v>135</v>
      </c>
      <c r="B208" s="14" t="s">
        <v>13</v>
      </c>
      <c r="C208" s="12" t="s">
        <v>1644</v>
      </c>
      <c r="D208" s="12" t="s">
        <v>9</v>
      </c>
      <c r="E208" s="12" t="s">
        <v>9</v>
      </c>
      <c r="F208" s="12" t="s">
        <v>9</v>
      </c>
      <c r="G208" s="26" t="s">
        <v>9</v>
      </c>
      <c r="H208" s="26" t="s">
        <v>9</v>
      </c>
      <c r="I208" s="14" t="s">
        <v>9</v>
      </c>
      <c r="J208" s="26" t="s">
        <v>9</v>
      </c>
      <c r="K208" s="26" t="s">
        <v>9</v>
      </c>
      <c r="L208" s="26" t="s">
        <v>9</v>
      </c>
      <c r="M208" s="26" t="s">
        <v>9</v>
      </c>
      <c r="N208" s="148" t="s">
        <v>480</v>
      </c>
      <c r="O208" s="255">
        <v>0.29154518950437319</v>
      </c>
      <c r="P208" s="12" t="s">
        <v>9</v>
      </c>
      <c r="Q208" s="12" t="s">
        <v>152</v>
      </c>
      <c r="R208" s="146" t="s">
        <v>608</v>
      </c>
      <c r="S208" s="170" t="s">
        <v>142</v>
      </c>
      <c r="T208" s="177" t="s">
        <v>853</v>
      </c>
      <c r="U208" s="15" t="s">
        <v>592</v>
      </c>
      <c r="V208" s="25"/>
      <c r="W208" s="25"/>
      <c r="X208" s="25"/>
      <c r="Y208" s="25"/>
      <c r="Z208" s="25"/>
      <c r="AA208" s="25"/>
      <c r="AB208" s="25"/>
      <c r="AC208" s="25"/>
      <c r="AD208" s="25"/>
      <c r="AE208" s="25"/>
      <c r="AF208" s="25"/>
      <c r="AG208" s="25"/>
      <c r="AH208" s="25"/>
      <c r="AI208" s="25"/>
      <c r="AJ208" s="25"/>
      <c r="AK208" s="25"/>
      <c r="AL208" s="25"/>
      <c r="AM208" s="25"/>
      <c r="AN208" s="158">
        <v>45992</v>
      </c>
      <c r="AO208" s="165">
        <v>46021</v>
      </c>
      <c r="AP208" s="26" t="s">
        <v>281</v>
      </c>
      <c r="AQ208" s="178">
        <f>+O208/12</f>
        <v>2.4295432458697766E-2</v>
      </c>
      <c r="AR208" s="178"/>
      <c r="AS208" s="127" t="s">
        <v>283</v>
      </c>
      <c r="AT208" s="26" t="s">
        <v>281</v>
      </c>
      <c r="AU208" s="178">
        <f>+O208/12</f>
        <v>2.4295432458697766E-2</v>
      </c>
      <c r="AV208" s="18"/>
      <c r="AW208" s="127" t="s">
        <v>283</v>
      </c>
      <c r="AX208" s="26" t="s">
        <v>281</v>
      </c>
      <c r="AY208" s="178">
        <f>+O208/12</f>
        <v>2.4295432458697766E-2</v>
      </c>
      <c r="AZ208" s="18"/>
      <c r="BA208" s="127" t="s">
        <v>283</v>
      </c>
      <c r="BB208" s="26" t="s">
        <v>281</v>
      </c>
      <c r="BC208" s="178">
        <f>+O208/12</f>
        <v>2.4295432458697766E-2</v>
      </c>
      <c r="BD208" s="18"/>
      <c r="BE208" s="127" t="s">
        <v>283</v>
      </c>
      <c r="BF208" s="26" t="s">
        <v>281</v>
      </c>
      <c r="BG208" s="178">
        <f>+O208/12</f>
        <v>2.4295432458697766E-2</v>
      </c>
      <c r="BH208" s="18"/>
      <c r="BI208" s="127" t="s">
        <v>283</v>
      </c>
      <c r="BJ208" s="26" t="s">
        <v>281</v>
      </c>
      <c r="BK208" s="178">
        <f>+O208/12</f>
        <v>2.4295432458697766E-2</v>
      </c>
      <c r="BL208" s="18"/>
      <c r="BM208" s="127" t="s">
        <v>283</v>
      </c>
      <c r="BN208" s="26" t="s">
        <v>281</v>
      </c>
      <c r="BO208" s="178">
        <f>+O208/12</f>
        <v>2.4295432458697766E-2</v>
      </c>
      <c r="BP208" s="18"/>
      <c r="BQ208" s="127" t="s">
        <v>283</v>
      </c>
      <c r="BR208" s="26" t="s">
        <v>281</v>
      </c>
      <c r="BS208" s="178">
        <f>+O208/12</f>
        <v>2.4295432458697766E-2</v>
      </c>
      <c r="BT208" s="18"/>
      <c r="BU208" s="127" t="s">
        <v>283</v>
      </c>
      <c r="BV208" s="26" t="s">
        <v>281</v>
      </c>
      <c r="BW208" s="178">
        <f>+O208/12</f>
        <v>2.4295432458697766E-2</v>
      </c>
      <c r="BX208" s="18"/>
      <c r="BY208" s="127" t="s">
        <v>283</v>
      </c>
      <c r="BZ208" s="26" t="s">
        <v>281</v>
      </c>
      <c r="CA208" s="178">
        <f>+O208/12</f>
        <v>2.4295432458697766E-2</v>
      </c>
      <c r="CB208" s="18"/>
      <c r="CC208" s="127" t="s">
        <v>283</v>
      </c>
      <c r="CD208" s="26" t="s">
        <v>281</v>
      </c>
      <c r="CE208" s="178">
        <f>+O208/12</f>
        <v>2.4295432458697766E-2</v>
      </c>
      <c r="CF208" s="18"/>
      <c r="CG208" s="127" t="s">
        <v>283</v>
      </c>
      <c r="CH208" s="26" t="s">
        <v>281</v>
      </c>
      <c r="CI208" s="178">
        <f>+O208/12</f>
        <v>2.4295432458697766E-2</v>
      </c>
      <c r="CJ208" s="18"/>
      <c r="CK208" s="127" t="s">
        <v>283</v>
      </c>
      <c r="CL208" s="179">
        <f t="shared" si="208"/>
        <v>0.29154518950437314</v>
      </c>
      <c r="CM208" s="179">
        <f t="shared" si="209"/>
        <v>0</v>
      </c>
    </row>
    <row r="209" spans="1:91" ht="57" customHeight="1" x14ac:dyDescent="0.25">
      <c r="A209" s="12" t="s">
        <v>135</v>
      </c>
      <c r="B209" s="14" t="s">
        <v>13</v>
      </c>
      <c r="C209" s="12" t="s">
        <v>1644</v>
      </c>
      <c r="D209" s="12" t="s">
        <v>9</v>
      </c>
      <c r="E209" s="12" t="s">
        <v>9</v>
      </c>
      <c r="F209" s="12" t="s">
        <v>9</v>
      </c>
      <c r="G209" s="26" t="s">
        <v>9</v>
      </c>
      <c r="H209" s="26" t="s">
        <v>9</v>
      </c>
      <c r="I209" s="14" t="s">
        <v>9</v>
      </c>
      <c r="J209" s="26" t="s">
        <v>9</v>
      </c>
      <c r="K209" s="26" t="s">
        <v>9</v>
      </c>
      <c r="L209" s="26" t="s">
        <v>9</v>
      </c>
      <c r="M209" s="26" t="s">
        <v>9</v>
      </c>
      <c r="N209" s="148" t="s">
        <v>481</v>
      </c>
      <c r="O209" s="255">
        <v>0.29154518950437319</v>
      </c>
      <c r="P209" s="12" t="s">
        <v>9</v>
      </c>
      <c r="Q209" s="12" t="s">
        <v>152</v>
      </c>
      <c r="R209" s="146" t="s">
        <v>608</v>
      </c>
      <c r="S209" s="170" t="s">
        <v>142</v>
      </c>
      <c r="T209" s="177" t="s">
        <v>853</v>
      </c>
      <c r="U209" s="15" t="s">
        <v>592</v>
      </c>
      <c r="V209" s="25"/>
      <c r="W209" s="25"/>
      <c r="X209" s="25"/>
      <c r="Y209" s="25"/>
      <c r="Z209" s="25"/>
      <c r="AA209" s="25"/>
      <c r="AB209" s="25"/>
      <c r="AC209" s="25"/>
      <c r="AD209" s="25"/>
      <c r="AE209" s="25"/>
      <c r="AF209" s="25"/>
      <c r="AG209" s="25"/>
      <c r="AH209" s="25"/>
      <c r="AI209" s="25"/>
      <c r="AJ209" s="25"/>
      <c r="AK209" s="25"/>
      <c r="AL209" s="25"/>
      <c r="AM209" s="25"/>
      <c r="AN209" s="158">
        <v>45717</v>
      </c>
      <c r="AO209" s="165">
        <v>45746</v>
      </c>
      <c r="AP209" s="26" t="s">
        <v>281</v>
      </c>
      <c r="AQ209" s="178">
        <f>+O209/3</f>
        <v>9.7181729834791064E-2</v>
      </c>
      <c r="AR209" s="178"/>
      <c r="AS209" s="127" t="s">
        <v>283</v>
      </c>
      <c r="AT209" s="26" t="s">
        <v>281</v>
      </c>
      <c r="AU209" s="178">
        <f>+O209/3</f>
        <v>9.7181729834791064E-2</v>
      </c>
      <c r="AV209" s="18"/>
      <c r="AW209" s="127" t="s">
        <v>283</v>
      </c>
      <c r="AX209" s="26" t="s">
        <v>281</v>
      </c>
      <c r="AY209" s="178">
        <f>+O209/3</f>
        <v>9.7181729834791064E-2</v>
      </c>
      <c r="AZ209" s="18"/>
      <c r="BA209" s="127" t="s">
        <v>283</v>
      </c>
      <c r="BB209" s="180" t="s">
        <v>281</v>
      </c>
      <c r="BC209" s="182"/>
      <c r="BD209" s="183"/>
      <c r="BE209" s="171" t="s">
        <v>283</v>
      </c>
      <c r="BF209" s="180" t="s">
        <v>281</v>
      </c>
      <c r="BG209" s="182"/>
      <c r="BH209" s="183"/>
      <c r="BI209" s="171" t="s">
        <v>283</v>
      </c>
      <c r="BJ209" s="180" t="s">
        <v>281</v>
      </c>
      <c r="BK209" s="182"/>
      <c r="BL209" s="183"/>
      <c r="BM209" s="171" t="s">
        <v>283</v>
      </c>
      <c r="BN209" s="180" t="s">
        <v>281</v>
      </c>
      <c r="BO209" s="182"/>
      <c r="BP209" s="183"/>
      <c r="BQ209" s="171" t="s">
        <v>283</v>
      </c>
      <c r="BR209" s="180" t="s">
        <v>281</v>
      </c>
      <c r="BS209" s="182"/>
      <c r="BT209" s="183"/>
      <c r="BU209" s="171" t="s">
        <v>283</v>
      </c>
      <c r="BV209" s="180" t="s">
        <v>281</v>
      </c>
      <c r="BW209" s="182"/>
      <c r="BX209" s="183"/>
      <c r="BY209" s="171" t="s">
        <v>283</v>
      </c>
      <c r="BZ209" s="180" t="s">
        <v>281</v>
      </c>
      <c r="CA209" s="182"/>
      <c r="CB209" s="183"/>
      <c r="CC209" s="171" t="s">
        <v>283</v>
      </c>
      <c r="CD209" s="180" t="s">
        <v>281</v>
      </c>
      <c r="CE209" s="182"/>
      <c r="CF209" s="183"/>
      <c r="CG209" s="171" t="s">
        <v>283</v>
      </c>
      <c r="CH209" s="180" t="s">
        <v>281</v>
      </c>
      <c r="CI209" s="182"/>
      <c r="CJ209" s="183"/>
      <c r="CK209" s="171" t="s">
        <v>283</v>
      </c>
      <c r="CL209" s="179">
        <f t="shared" si="208"/>
        <v>0.29154518950437319</v>
      </c>
      <c r="CM209" s="179">
        <f t="shared" si="209"/>
        <v>0</v>
      </c>
    </row>
    <row r="210" spans="1:91" ht="57" customHeight="1" x14ac:dyDescent="0.25">
      <c r="A210" s="12" t="s">
        <v>135</v>
      </c>
      <c r="B210" s="14" t="s">
        <v>13</v>
      </c>
      <c r="C210" s="12" t="s">
        <v>1644</v>
      </c>
      <c r="D210" s="12" t="s">
        <v>9</v>
      </c>
      <c r="E210" s="12" t="s">
        <v>9</v>
      </c>
      <c r="F210" s="12" t="s">
        <v>9</v>
      </c>
      <c r="G210" s="26" t="s">
        <v>9</v>
      </c>
      <c r="H210" s="26" t="s">
        <v>9</v>
      </c>
      <c r="I210" s="14" t="s">
        <v>9</v>
      </c>
      <c r="J210" s="26" t="s">
        <v>9</v>
      </c>
      <c r="K210" s="26" t="s">
        <v>9</v>
      </c>
      <c r="L210" s="26" t="s">
        <v>9</v>
      </c>
      <c r="M210" s="26" t="s">
        <v>9</v>
      </c>
      <c r="N210" s="148" t="s">
        <v>482</v>
      </c>
      <c r="O210" s="255">
        <v>0.29154518950437319</v>
      </c>
      <c r="P210" s="12" t="s">
        <v>9</v>
      </c>
      <c r="Q210" s="12" t="s">
        <v>152</v>
      </c>
      <c r="R210" s="146" t="s">
        <v>608</v>
      </c>
      <c r="S210" s="170" t="s">
        <v>142</v>
      </c>
      <c r="T210" s="177" t="s">
        <v>853</v>
      </c>
      <c r="U210" s="15" t="s">
        <v>592</v>
      </c>
      <c r="V210" s="25"/>
      <c r="W210" s="25"/>
      <c r="X210" s="25"/>
      <c r="Y210" s="25"/>
      <c r="Z210" s="25"/>
      <c r="AA210" s="25"/>
      <c r="AB210" s="25"/>
      <c r="AC210" s="25"/>
      <c r="AD210" s="25"/>
      <c r="AE210" s="25"/>
      <c r="AF210" s="25"/>
      <c r="AG210" s="25"/>
      <c r="AH210" s="25"/>
      <c r="AI210" s="25"/>
      <c r="AJ210" s="25"/>
      <c r="AK210" s="25"/>
      <c r="AL210" s="25"/>
      <c r="AM210" s="25"/>
      <c r="AN210" s="158">
        <v>45870</v>
      </c>
      <c r="AO210" s="165">
        <v>45899</v>
      </c>
      <c r="AP210" s="26" t="s">
        <v>281</v>
      </c>
      <c r="AQ210" s="178">
        <f>+O210/8</f>
        <v>3.6443148688046649E-2</v>
      </c>
      <c r="AR210" s="178"/>
      <c r="AS210" s="127" t="s">
        <v>283</v>
      </c>
      <c r="AT210" s="26" t="s">
        <v>281</v>
      </c>
      <c r="AU210" s="178">
        <f>+O210/8</f>
        <v>3.6443148688046649E-2</v>
      </c>
      <c r="AV210" s="18"/>
      <c r="AW210" s="127" t="s">
        <v>283</v>
      </c>
      <c r="AX210" s="26" t="s">
        <v>281</v>
      </c>
      <c r="AY210" s="178">
        <f>+O210/8</f>
        <v>3.6443148688046649E-2</v>
      </c>
      <c r="AZ210" s="18"/>
      <c r="BA210" s="127" t="s">
        <v>283</v>
      </c>
      <c r="BB210" s="26" t="s">
        <v>281</v>
      </c>
      <c r="BC210" s="178">
        <f>+O210/8</f>
        <v>3.6443148688046649E-2</v>
      </c>
      <c r="BD210" s="18"/>
      <c r="BE210" s="127" t="s">
        <v>283</v>
      </c>
      <c r="BF210" s="26" t="s">
        <v>281</v>
      </c>
      <c r="BG210" s="178">
        <f>+O210/8</f>
        <v>3.6443148688046649E-2</v>
      </c>
      <c r="BH210" s="18"/>
      <c r="BI210" s="127" t="s">
        <v>283</v>
      </c>
      <c r="BJ210" s="26" t="s">
        <v>281</v>
      </c>
      <c r="BK210" s="178">
        <f>+O210/8</f>
        <v>3.6443148688046649E-2</v>
      </c>
      <c r="BL210" s="18"/>
      <c r="BM210" s="127" t="s">
        <v>283</v>
      </c>
      <c r="BN210" s="26" t="s">
        <v>281</v>
      </c>
      <c r="BO210" s="178">
        <f>+O210/8</f>
        <v>3.6443148688046649E-2</v>
      </c>
      <c r="BP210" s="18"/>
      <c r="BQ210" s="127" t="s">
        <v>283</v>
      </c>
      <c r="BR210" s="26" t="s">
        <v>281</v>
      </c>
      <c r="BS210" s="178">
        <f>+O210/8</f>
        <v>3.6443148688046649E-2</v>
      </c>
      <c r="BT210" s="18"/>
      <c r="BU210" s="127" t="s">
        <v>283</v>
      </c>
      <c r="BV210" s="180" t="s">
        <v>281</v>
      </c>
      <c r="BW210" s="182"/>
      <c r="BX210" s="183"/>
      <c r="BY210" s="171" t="s">
        <v>283</v>
      </c>
      <c r="BZ210" s="180" t="s">
        <v>281</v>
      </c>
      <c r="CA210" s="182"/>
      <c r="CB210" s="183"/>
      <c r="CC210" s="171" t="s">
        <v>283</v>
      </c>
      <c r="CD210" s="180" t="s">
        <v>281</v>
      </c>
      <c r="CE210" s="182"/>
      <c r="CF210" s="183"/>
      <c r="CG210" s="171" t="s">
        <v>283</v>
      </c>
      <c r="CH210" s="180" t="s">
        <v>281</v>
      </c>
      <c r="CI210" s="182"/>
      <c r="CJ210" s="183"/>
      <c r="CK210" s="171" t="s">
        <v>283</v>
      </c>
      <c r="CL210" s="179">
        <f t="shared" si="208"/>
        <v>0.29154518950437319</v>
      </c>
      <c r="CM210" s="179">
        <f t="shared" si="209"/>
        <v>0</v>
      </c>
    </row>
    <row r="211" spans="1:91" ht="57" customHeight="1" x14ac:dyDescent="0.25">
      <c r="A211" s="12" t="s">
        <v>135</v>
      </c>
      <c r="B211" s="14" t="s">
        <v>13</v>
      </c>
      <c r="C211" s="12" t="s">
        <v>1644</v>
      </c>
      <c r="D211" s="12" t="s">
        <v>9</v>
      </c>
      <c r="E211" s="12" t="s">
        <v>9</v>
      </c>
      <c r="F211" s="12" t="s">
        <v>9</v>
      </c>
      <c r="G211" s="26" t="s">
        <v>9</v>
      </c>
      <c r="H211" s="26" t="s">
        <v>9</v>
      </c>
      <c r="I211" s="14" t="s">
        <v>9</v>
      </c>
      <c r="J211" s="26" t="s">
        <v>9</v>
      </c>
      <c r="K211" s="26" t="s">
        <v>9</v>
      </c>
      <c r="L211" s="26" t="s">
        <v>9</v>
      </c>
      <c r="M211" s="26" t="s">
        <v>9</v>
      </c>
      <c r="N211" s="148" t="s">
        <v>483</v>
      </c>
      <c r="O211" s="255">
        <v>0.29154518950437319</v>
      </c>
      <c r="P211" s="12" t="s">
        <v>9</v>
      </c>
      <c r="Q211" s="12" t="s">
        <v>152</v>
      </c>
      <c r="R211" s="146" t="s">
        <v>608</v>
      </c>
      <c r="S211" s="170" t="s">
        <v>142</v>
      </c>
      <c r="T211" s="177" t="s">
        <v>853</v>
      </c>
      <c r="U211" s="15" t="s">
        <v>592</v>
      </c>
      <c r="V211" s="25"/>
      <c r="W211" s="25"/>
      <c r="X211" s="25"/>
      <c r="Y211" s="25"/>
      <c r="Z211" s="25"/>
      <c r="AA211" s="25"/>
      <c r="AB211" s="25"/>
      <c r="AC211" s="25"/>
      <c r="AD211" s="25"/>
      <c r="AE211" s="25"/>
      <c r="AF211" s="25"/>
      <c r="AG211" s="25"/>
      <c r="AH211" s="25"/>
      <c r="AI211" s="25"/>
      <c r="AJ211" s="25"/>
      <c r="AK211" s="25"/>
      <c r="AL211" s="25"/>
      <c r="AM211" s="25"/>
      <c r="AN211" s="158">
        <v>45962</v>
      </c>
      <c r="AO211" s="165">
        <v>45991</v>
      </c>
      <c r="AP211" s="26" t="s">
        <v>281</v>
      </c>
      <c r="AQ211" s="178">
        <f>+O211/11</f>
        <v>2.6504108136761198E-2</v>
      </c>
      <c r="AR211" s="178"/>
      <c r="AS211" s="127" t="s">
        <v>283</v>
      </c>
      <c r="AT211" s="26" t="s">
        <v>281</v>
      </c>
      <c r="AU211" s="178">
        <f>+O210/11</f>
        <v>2.6504108136761198E-2</v>
      </c>
      <c r="AV211" s="18"/>
      <c r="AW211" s="127" t="s">
        <v>283</v>
      </c>
      <c r="AX211" s="26" t="s">
        <v>281</v>
      </c>
      <c r="AY211" s="178">
        <f>+O210/11</f>
        <v>2.6504108136761198E-2</v>
      </c>
      <c r="AZ211" s="18"/>
      <c r="BA211" s="127" t="s">
        <v>283</v>
      </c>
      <c r="BB211" s="26" t="s">
        <v>281</v>
      </c>
      <c r="BC211" s="178">
        <f>+O210/11</f>
        <v>2.6504108136761198E-2</v>
      </c>
      <c r="BD211" s="18"/>
      <c r="BE211" s="127" t="s">
        <v>283</v>
      </c>
      <c r="BF211" s="26" t="s">
        <v>281</v>
      </c>
      <c r="BG211" s="178">
        <f>+O210/11</f>
        <v>2.6504108136761198E-2</v>
      </c>
      <c r="BH211" s="18"/>
      <c r="BI211" s="127" t="s">
        <v>283</v>
      </c>
      <c r="BJ211" s="26" t="s">
        <v>281</v>
      </c>
      <c r="BK211" s="178">
        <f>+O210/11</f>
        <v>2.6504108136761198E-2</v>
      </c>
      <c r="BL211" s="18"/>
      <c r="BM211" s="127" t="s">
        <v>283</v>
      </c>
      <c r="BN211" s="26" t="s">
        <v>281</v>
      </c>
      <c r="BO211" s="178">
        <f>+O210/11</f>
        <v>2.6504108136761198E-2</v>
      </c>
      <c r="BP211" s="18"/>
      <c r="BQ211" s="127" t="s">
        <v>283</v>
      </c>
      <c r="BR211" s="26" t="s">
        <v>281</v>
      </c>
      <c r="BS211" s="178">
        <f>+O210/11</f>
        <v>2.6504108136761198E-2</v>
      </c>
      <c r="BT211" s="18"/>
      <c r="BU211" s="127" t="s">
        <v>283</v>
      </c>
      <c r="BV211" s="26" t="s">
        <v>281</v>
      </c>
      <c r="BW211" s="178">
        <f>+O210/11</f>
        <v>2.6504108136761198E-2</v>
      </c>
      <c r="BX211" s="18"/>
      <c r="BY211" s="127" t="s">
        <v>283</v>
      </c>
      <c r="BZ211" s="26" t="s">
        <v>281</v>
      </c>
      <c r="CA211" s="178">
        <f>+O210/11</f>
        <v>2.6504108136761198E-2</v>
      </c>
      <c r="CB211" s="18"/>
      <c r="CC211" s="127" t="s">
        <v>283</v>
      </c>
      <c r="CD211" s="26" t="s">
        <v>281</v>
      </c>
      <c r="CE211" s="178">
        <f>+O210/11</f>
        <v>2.6504108136761198E-2</v>
      </c>
      <c r="CF211" s="18"/>
      <c r="CG211" s="127" t="s">
        <v>283</v>
      </c>
      <c r="CH211" s="180" t="s">
        <v>281</v>
      </c>
      <c r="CI211" s="182"/>
      <c r="CJ211" s="183"/>
      <c r="CK211" s="171" t="s">
        <v>283</v>
      </c>
      <c r="CL211" s="179">
        <f t="shared" si="208"/>
        <v>0.29154518950437308</v>
      </c>
      <c r="CM211" s="179">
        <f t="shared" si="209"/>
        <v>0</v>
      </c>
    </row>
    <row r="212" spans="1:91" ht="57" customHeight="1" x14ac:dyDescent="0.25">
      <c r="A212" s="12" t="s">
        <v>135</v>
      </c>
      <c r="B212" s="14" t="s">
        <v>13</v>
      </c>
      <c r="C212" s="12" t="s">
        <v>1644</v>
      </c>
      <c r="D212" s="12" t="s">
        <v>9</v>
      </c>
      <c r="E212" s="12" t="s">
        <v>9</v>
      </c>
      <c r="F212" s="12" t="s">
        <v>9</v>
      </c>
      <c r="G212" s="26" t="s">
        <v>9</v>
      </c>
      <c r="H212" s="26" t="s">
        <v>9</v>
      </c>
      <c r="I212" s="14" t="s">
        <v>9</v>
      </c>
      <c r="J212" s="26" t="s">
        <v>9</v>
      </c>
      <c r="K212" s="26" t="s">
        <v>9</v>
      </c>
      <c r="L212" s="26" t="s">
        <v>9</v>
      </c>
      <c r="M212" s="26" t="s">
        <v>9</v>
      </c>
      <c r="N212" s="148" t="s">
        <v>484</v>
      </c>
      <c r="O212" s="255">
        <v>0.29154518950437319</v>
      </c>
      <c r="P212" s="12" t="s">
        <v>9</v>
      </c>
      <c r="Q212" s="12" t="s">
        <v>152</v>
      </c>
      <c r="R212" s="146" t="s">
        <v>608</v>
      </c>
      <c r="S212" s="170" t="s">
        <v>142</v>
      </c>
      <c r="T212" s="177" t="s">
        <v>853</v>
      </c>
      <c r="U212" s="15" t="s">
        <v>592</v>
      </c>
      <c r="V212" s="25"/>
      <c r="W212" s="25"/>
      <c r="X212" s="25"/>
      <c r="Y212" s="25"/>
      <c r="Z212" s="25"/>
      <c r="AA212" s="25"/>
      <c r="AB212" s="25"/>
      <c r="AC212" s="25"/>
      <c r="AD212" s="25"/>
      <c r="AE212" s="25"/>
      <c r="AF212" s="25"/>
      <c r="AG212" s="25"/>
      <c r="AH212" s="25"/>
      <c r="AI212" s="25"/>
      <c r="AJ212" s="25"/>
      <c r="AK212" s="25"/>
      <c r="AL212" s="25"/>
      <c r="AM212" s="25"/>
      <c r="AN212" s="158">
        <v>45717</v>
      </c>
      <c r="AO212" s="165">
        <v>45746</v>
      </c>
      <c r="AP212" s="26" t="s">
        <v>281</v>
      </c>
      <c r="AQ212" s="178">
        <f>+O212/3</f>
        <v>9.7181729834791064E-2</v>
      </c>
      <c r="AR212" s="178"/>
      <c r="AS212" s="127" t="s">
        <v>283</v>
      </c>
      <c r="AT212" s="26" t="s">
        <v>281</v>
      </c>
      <c r="AU212" s="178">
        <f>+O212/3</f>
        <v>9.7181729834791064E-2</v>
      </c>
      <c r="AV212" s="18"/>
      <c r="AW212" s="127" t="s">
        <v>283</v>
      </c>
      <c r="AX212" s="26" t="s">
        <v>281</v>
      </c>
      <c r="AY212" s="178">
        <f>+O212/3</f>
        <v>9.7181729834791064E-2</v>
      </c>
      <c r="AZ212" s="18"/>
      <c r="BA212" s="127" t="s">
        <v>283</v>
      </c>
      <c r="BB212" s="180" t="s">
        <v>281</v>
      </c>
      <c r="BC212" s="182"/>
      <c r="BD212" s="183"/>
      <c r="BE212" s="171" t="s">
        <v>283</v>
      </c>
      <c r="BF212" s="180" t="s">
        <v>281</v>
      </c>
      <c r="BG212" s="182"/>
      <c r="BH212" s="183"/>
      <c r="BI212" s="171" t="s">
        <v>283</v>
      </c>
      <c r="BJ212" s="180" t="s">
        <v>281</v>
      </c>
      <c r="BK212" s="182"/>
      <c r="BL212" s="183"/>
      <c r="BM212" s="171" t="s">
        <v>283</v>
      </c>
      <c r="BN212" s="180" t="s">
        <v>281</v>
      </c>
      <c r="BO212" s="182"/>
      <c r="BP212" s="183"/>
      <c r="BQ212" s="171" t="s">
        <v>283</v>
      </c>
      <c r="BR212" s="180" t="s">
        <v>281</v>
      </c>
      <c r="BS212" s="182"/>
      <c r="BT212" s="183"/>
      <c r="BU212" s="171" t="s">
        <v>283</v>
      </c>
      <c r="BV212" s="180" t="s">
        <v>281</v>
      </c>
      <c r="BW212" s="182"/>
      <c r="BX212" s="183"/>
      <c r="BY212" s="171" t="s">
        <v>283</v>
      </c>
      <c r="BZ212" s="180" t="s">
        <v>281</v>
      </c>
      <c r="CA212" s="182"/>
      <c r="CB212" s="183"/>
      <c r="CC212" s="171" t="s">
        <v>283</v>
      </c>
      <c r="CD212" s="180" t="s">
        <v>281</v>
      </c>
      <c r="CE212" s="182"/>
      <c r="CF212" s="183"/>
      <c r="CG212" s="171" t="s">
        <v>283</v>
      </c>
      <c r="CH212" s="180" t="s">
        <v>281</v>
      </c>
      <c r="CI212" s="182"/>
      <c r="CJ212" s="183"/>
      <c r="CK212" s="171" t="s">
        <v>283</v>
      </c>
      <c r="CL212" s="179">
        <f t="shared" si="208"/>
        <v>0.29154518950437319</v>
      </c>
      <c r="CM212" s="179">
        <f t="shared" si="209"/>
        <v>0</v>
      </c>
    </row>
    <row r="213" spans="1:91" ht="57" customHeight="1" x14ac:dyDescent="0.25">
      <c r="A213" s="12" t="s">
        <v>135</v>
      </c>
      <c r="B213" s="14" t="s">
        <v>13</v>
      </c>
      <c r="C213" s="12" t="s">
        <v>1644</v>
      </c>
      <c r="D213" s="12" t="s">
        <v>9</v>
      </c>
      <c r="E213" s="12" t="s">
        <v>9</v>
      </c>
      <c r="F213" s="12" t="s">
        <v>9</v>
      </c>
      <c r="G213" s="26" t="s">
        <v>9</v>
      </c>
      <c r="H213" s="26" t="s">
        <v>9</v>
      </c>
      <c r="I213" s="14" t="s">
        <v>9</v>
      </c>
      <c r="J213" s="26" t="s">
        <v>9</v>
      </c>
      <c r="K213" s="26" t="s">
        <v>9</v>
      </c>
      <c r="L213" s="26" t="s">
        <v>9</v>
      </c>
      <c r="M213" s="26" t="s">
        <v>9</v>
      </c>
      <c r="N213" s="148" t="s">
        <v>485</v>
      </c>
      <c r="O213" s="255">
        <v>0.29154518950437319</v>
      </c>
      <c r="P213" s="12" t="s">
        <v>9</v>
      </c>
      <c r="Q213" s="12" t="s">
        <v>152</v>
      </c>
      <c r="R213" s="146" t="s">
        <v>608</v>
      </c>
      <c r="S213" s="170" t="s">
        <v>142</v>
      </c>
      <c r="T213" s="177" t="s">
        <v>853</v>
      </c>
      <c r="U213" s="15" t="s">
        <v>592</v>
      </c>
      <c r="V213" s="25"/>
      <c r="W213" s="25"/>
      <c r="X213" s="25"/>
      <c r="Y213" s="25"/>
      <c r="Z213" s="25"/>
      <c r="AA213" s="25"/>
      <c r="AB213" s="25"/>
      <c r="AC213" s="25"/>
      <c r="AD213" s="25"/>
      <c r="AE213" s="25"/>
      <c r="AF213" s="25"/>
      <c r="AG213" s="25"/>
      <c r="AH213" s="25"/>
      <c r="AI213" s="25"/>
      <c r="AJ213" s="25"/>
      <c r="AK213" s="25"/>
      <c r="AL213" s="25"/>
      <c r="AM213" s="25"/>
      <c r="AN213" s="158">
        <v>45870</v>
      </c>
      <c r="AO213" s="165">
        <v>45899</v>
      </c>
      <c r="AP213" s="26" t="s">
        <v>281</v>
      </c>
      <c r="AQ213" s="178">
        <f>+O213/8</f>
        <v>3.6443148688046649E-2</v>
      </c>
      <c r="AR213" s="178"/>
      <c r="AS213" s="127" t="s">
        <v>283</v>
      </c>
      <c r="AT213" s="26" t="s">
        <v>281</v>
      </c>
      <c r="AU213" s="178">
        <f>+O213/8</f>
        <v>3.6443148688046649E-2</v>
      </c>
      <c r="AV213" s="18"/>
      <c r="AW213" s="127" t="s">
        <v>283</v>
      </c>
      <c r="AX213" s="26" t="s">
        <v>281</v>
      </c>
      <c r="AY213" s="178">
        <f>+O213/8</f>
        <v>3.6443148688046649E-2</v>
      </c>
      <c r="AZ213" s="18"/>
      <c r="BA213" s="127" t="s">
        <v>283</v>
      </c>
      <c r="BB213" s="26" t="s">
        <v>281</v>
      </c>
      <c r="BC213" s="178">
        <f>+O213/8</f>
        <v>3.6443148688046649E-2</v>
      </c>
      <c r="BD213" s="18"/>
      <c r="BE213" s="127" t="s">
        <v>283</v>
      </c>
      <c r="BF213" s="26" t="s">
        <v>281</v>
      </c>
      <c r="BG213" s="178">
        <f>+O213/8</f>
        <v>3.6443148688046649E-2</v>
      </c>
      <c r="BH213" s="18"/>
      <c r="BI213" s="127" t="s">
        <v>283</v>
      </c>
      <c r="BJ213" s="26" t="s">
        <v>281</v>
      </c>
      <c r="BK213" s="178">
        <f>+O213/8</f>
        <v>3.6443148688046649E-2</v>
      </c>
      <c r="BL213" s="18"/>
      <c r="BM213" s="127" t="s">
        <v>283</v>
      </c>
      <c r="BN213" s="26" t="s">
        <v>281</v>
      </c>
      <c r="BO213" s="178">
        <f>+O213/8</f>
        <v>3.6443148688046649E-2</v>
      </c>
      <c r="BP213" s="18"/>
      <c r="BQ213" s="127" t="s">
        <v>283</v>
      </c>
      <c r="BR213" s="26" t="s">
        <v>281</v>
      </c>
      <c r="BS213" s="178">
        <f>+O213/8</f>
        <v>3.6443148688046649E-2</v>
      </c>
      <c r="BT213" s="18"/>
      <c r="BU213" s="127" t="s">
        <v>283</v>
      </c>
      <c r="BV213" s="180" t="s">
        <v>281</v>
      </c>
      <c r="BW213" s="182"/>
      <c r="BX213" s="183"/>
      <c r="BY213" s="171" t="s">
        <v>283</v>
      </c>
      <c r="BZ213" s="180" t="s">
        <v>281</v>
      </c>
      <c r="CA213" s="182"/>
      <c r="CB213" s="183"/>
      <c r="CC213" s="171" t="s">
        <v>283</v>
      </c>
      <c r="CD213" s="180" t="s">
        <v>281</v>
      </c>
      <c r="CE213" s="182"/>
      <c r="CF213" s="183"/>
      <c r="CG213" s="171" t="s">
        <v>283</v>
      </c>
      <c r="CH213" s="180" t="s">
        <v>281</v>
      </c>
      <c r="CI213" s="182"/>
      <c r="CJ213" s="183"/>
      <c r="CK213" s="171" t="s">
        <v>283</v>
      </c>
      <c r="CL213" s="179">
        <f t="shared" si="208"/>
        <v>0.29154518950437319</v>
      </c>
      <c r="CM213" s="179">
        <f t="shared" si="209"/>
        <v>0</v>
      </c>
    </row>
    <row r="214" spans="1:91" ht="57" customHeight="1" x14ac:dyDescent="0.25">
      <c r="A214" s="12" t="s">
        <v>135</v>
      </c>
      <c r="B214" s="14" t="s">
        <v>13</v>
      </c>
      <c r="C214" s="12" t="s">
        <v>1644</v>
      </c>
      <c r="D214" s="12" t="s">
        <v>9</v>
      </c>
      <c r="E214" s="12" t="s">
        <v>9</v>
      </c>
      <c r="F214" s="12" t="s">
        <v>9</v>
      </c>
      <c r="G214" s="26" t="s">
        <v>9</v>
      </c>
      <c r="H214" s="26" t="s">
        <v>9</v>
      </c>
      <c r="I214" s="14" t="s">
        <v>9</v>
      </c>
      <c r="J214" s="26" t="s">
        <v>9</v>
      </c>
      <c r="K214" s="26" t="s">
        <v>9</v>
      </c>
      <c r="L214" s="26" t="s">
        <v>9</v>
      </c>
      <c r="M214" s="26" t="s">
        <v>9</v>
      </c>
      <c r="N214" s="148" t="s">
        <v>486</v>
      </c>
      <c r="O214" s="255">
        <v>0.29154518950437319</v>
      </c>
      <c r="P214" s="12" t="s">
        <v>9</v>
      </c>
      <c r="Q214" s="12" t="s">
        <v>152</v>
      </c>
      <c r="R214" s="146" t="s">
        <v>608</v>
      </c>
      <c r="S214" s="170" t="s">
        <v>142</v>
      </c>
      <c r="T214" s="177" t="s">
        <v>853</v>
      </c>
      <c r="U214" s="15" t="s">
        <v>592</v>
      </c>
      <c r="V214" s="25"/>
      <c r="W214" s="25"/>
      <c r="X214" s="25"/>
      <c r="Y214" s="25"/>
      <c r="Z214" s="25"/>
      <c r="AA214" s="25"/>
      <c r="AB214" s="25"/>
      <c r="AC214" s="25"/>
      <c r="AD214" s="25"/>
      <c r="AE214" s="25"/>
      <c r="AF214" s="25"/>
      <c r="AG214" s="25"/>
      <c r="AH214" s="25"/>
      <c r="AI214" s="25"/>
      <c r="AJ214" s="25"/>
      <c r="AK214" s="25"/>
      <c r="AL214" s="25"/>
      <c r="AM214" s="25"/>
      <c r="AN214" s="158">
        <v>45962</v>
      </c>
      <c r="AO214" s="165">
        <v>45991</v>
      </c>
      <c r="AP214" s="26" t="s">
        <v>281</v>
      </c>
      <c r="AQ214" s="178">
        <f>+O214/11</f>
        <v>2.6504108136761198E-2</v>
      </c>
      <c r="AR214" s="178"/>
      <c r="AS214" s="127" t="s">
        <v>283</v>
      </c>
      <c r="AT214" s="26" t="s">
        <v>281</v>
      </c>
      <c r="AU214" s="178">
        <f>+O213/11</f>
        <v>2.6504108136761198E-2</v>
      </c>
      <c r="AV214" s="18"/>
      <c r="AW214" s="127" t="s">
        <v>283</v>
      </c>
      <c r="AX214" s="26" t="s">
        <v>281</v>
      </c>
      <c r="AY214" s="178">
        <f>+O213/11</f>
        <v>2.6504108136761198E-2</v>
      </c>
      <c r="AZ214" s="18"/>
      <c r="BA214" s="127" t="s">
        <v>283</v>
      </c>
      <c r="BB214" s="26" t="s">
        <v>281</v>
      </c>
      <c r="BC214" s="178">
        <f>+O213/11</f>
        <v>2.6504108136761198E-2</v>
      </c>
      <c r="BD214" s="18"/>
      <c r="BE214" s="127" t="s">
        <v>283</v>
      </c>
      <c r="BF214" s="26" t="s">
        <v>281</v>
      </c>
      <c r="BG214" s="178">
        <f>+O213/11</f>
        <v>2.6504108136761198E-2</v>
      </c>
      <c r="BH214" s="18"/>
      <c r="BI214" s="127" t="s">
        <v>283</v>
      </c>
      <c r="BJ214" s="26" t="s">
        <v>281</v>
      </c>
      <c r="BK214" s="178">
        <f>+O213/11</f>
        <v>2.6504108136761198E-2</v>
      </c>
      <c r="BL214" s="18"/>
      <c r="BM214" s="127" t="s">
        <v>283</v>
      </c>
      <c r="BN214" s="26" t="s">
        <v>281</v>
      </c>
      <c r="BO214" s="178">
        <f>+O213/11</f>
        <v>2.6504108136761198E-2</v>
      </c>
      <c r="BP214" s="18"/>
      <c r="BQ214" s="127" t="s">
        <v>283</v>
      </c>
      <c r="BR214" s="26" t="s">
        <v>281</v>
      </c>
      <c r="BS214" s="178">
        <f>+O213/11</f>
        <v>2.6504108136761198E-2</v>
      </c>
      <c r="BT214" s="18"/>
      <c r="BU214" s="127" t="s">
        <v>283</v>
      </c>
      <c r="BV214" s="26" t="s">
        <v>281</v>
      </c>
      <c r="BW214" s="178">
        <f>+O213/11</f>
        <v>2.6504108136761198E-2</v>
      </c>
      <c r="BX214" s="18"/>
      <c r="BY214" s="127" t="s">
        <v>283</v>
      </c>
      <c r="BZ214" s="26" t="s">
        <v>281</v>
      </c>
      <c r="CA214" s="178">
        <f>+O213/11</f>
        <v>2.6504108136761198E-2</v>
      </c>
      <c r="CB214" s="18"/>
      <c r="CC214" s="127" t="s">
        <v>283</v>
      </c>
      <c r="CD214" s="26" t="s">
        <v>281</v>
      </c>
      <c r="CE214" s="178">
        <f>+O213/11</f>
        <v>2.6504108136761198E-2</v>
      </c>
      <c r="CF214" s="18"/>
      <c r="CG214" s="127" t="s">
        <v>283</v>
      </c>
      <c r="CH214" s="180" t="s">
        <v>281</v>
      </c>
      <c r="CI214" s="182"/>
      <c r="CJ214" s="183"/>
      <c r="CK214" s="171" t="s">
        <v>283</v>
      </c>
      <c r="CL214" s="179">
        <f t="shared" si="208"/>
        <v>0.29154518950437308</v>
      </c>
      <c r="CM214" s="179">
        <f t="shared" si="209"/>
        <v>0</v>
      </c>
    </row>
    <row r="215" spans="1:91" ht="57" customHeight="1" x14ac:dyDescent="0.25">
      <c r="A215" s="12" t="s">
        <v>135</v>
      </c>
      <c r="B215" s="14" t="s">
        <v>13</v>
      </c>
      <c r="C215" s="12" t="s">
        <v>1644</v>
      </c>
      <c r="D215" s="12" t="s">
        <v>9</v>
      </c>
      <c r="E215" s="12" t="s">
        <v>9</v>
      </c>
      <c r="F215" s="12" t="s">
        <v>9</v>
      </c>
      <c r="G215" s="26" t="s">
        <v>9</v>
      </c>
      <c r="H215" s="26" t="s">
        <v>9</v>
      </c>
      <c r="I215" s="14" t="s">
        <v>9</v>
      </c>
      <c r="J215" s="26" t="s">
        <v>9</v>
      </c>
      <c r="K215" s="26" t="s">
        <v>9</v>
      </c>
      <c r="L215" s="26" t="s">
        <v>9</v>
      </c>
      <c r="M215" s="26" t="s">
        <v>9</v>
      </c>
      <c r="N215" s="148" t="s">
        <v>487</v>
      </c>
      <c r="O215" s="255">
        <v>0.29154518950437319</v>
      </c>
      <c r="P215" s="12" t="s">
        <v>9</v>
      </c>
      <c r="Q215" s="12" t="s">
        <v>152</v>
      </c>
      <c r="R215" s="146" t="s">
        <v>608</v>
      </c>
      <c r="S215" s="170" t="s">
        <v>142</v>
      </c>
      <c r="T215" s="177" t="s">
        <v>853</v>
      </c>
      <c r="U215" s="15" t="s">
        <v>592</v>
      </c>
      <c r="V215" s="25"/>
      <c r="W215" s="25"/>
      <c r="X215" s="25"/>
      <c r="Y215" s="25"/>
      <c r="Z215" s="25"/>
      <c r="AA215" s="25"/>
      <c r="AB215" s="25"/>
      <c r="AC215" s="25"/>
      <c r="AD215" s="25"/>
      <c r="AE215" s="25"/>
      <c r="AF215" s="25"/>
      <c r="AG215" s="25"/>
      <c r="AH215" s="25"/>
      <c r="AI215" s="25"/>
      <c r="AJ215" s="25"/>
      <c r="AK215" s="25"/>
      <c r="AL215" s="25"/>
      <c r="AM215" s="25"/>
      <c r="AN215" s="158">
        <v>45778</v>
      </c>
      <c r="AO215" s="165">
        <v>45807</v>
      </c>
      <c r="AP215" s="26" t="s">
        <v>281</v>
      </c>
      <c r="AQ215" s="178">
        <f>+O215/5</f>
        <v>5.830903790087464E-2</v>
      </c>
      <c r="AR215" s="178"/>
      <c r="AS215" s="127" t="s">
        <v>283</v>
      </c>
      <c r="AT215" s="26" t="s">
        <v>281</v>
      </c>
      <c r="AU215" s="178">
        <f>+O215/5</f>
        <v>5.830903790087464E-2</v>
      </c>
      <c r="AV215" s="18"/>
      <c r="AW215" s="127" t="s">
        <v>283</v>
      </c>
      <c r="AX215" s="26" t="s">
        <v>281</v>
      </c>
      <c r="AY215" s="178">
        <f>+O215/5</f>
        <v>5.830903790087464E-2</v>
      </c>
      <c r="AZ215" s="18"/>
      <c r="BA215" s="127" t="s">
        <v>283</v>
      </c>
      <c r="BB215" s="26" t="s">
        <v>281</v>
      </c>
      <c r="BC215" s="178">
        <f>+O215/5</f>
        <v>5.830903790087464E-2</v>
      </c>
      <c r="BD215" s="18"/>
      <c r="BE215" s="127" t="s">
        <v>283</v>
      </c>
      <c r="BF215" s="26" t="s">
        <v>281</v>
      </c>
      <c r="BG215" s="178">
        <f>+O215/5</f>
        <v>5.830903790087464E-2</v>
      </c>
      <c r="BH215" s="18"/>
      <c r="BI215" s="127" t="s">
        <v>283</v>
      </c>
      <c r="BJ215" s="180" t="s">
        <v>281</v>
      </c>
      <c r="BK215" s="182"/>
      <c r="BL215" s="183"/>
      <c r="BM215" s="171" t="s">
        <v>283</v>
      </c>
      <c r="BN215" s="180" t="s">
        <v>281</v>
      </c>
      <c r="BO215" s="182"/>
      <c r="BP215" s="183"/>
      <c r="BQ215" s="171" t="s">
        <v>283</v>
      </c>
      <c r="BR215" s="180" t="s">
        <v>281</v>
      </c>
      <c r="BS215" s="182"/>
      <c r="BT215" s="183"/>
      <c r="BU215" s="171" t="s">
        <v>283</v>
      </c>
      <c r="BV215" s="180" t="s">
        <v>281</v>
      </c>
      <c r="BW215" s="182"/>
      <c r="BX215" s="183"/>
      <c r="BY215" s="171" t="s">
        <v>283</v>
      </c>
      <c r="BZ215" s="180" t="s">
        <v>281</v>
      </c>
      <c r="CA215" s="182"/>
      <c r="CB215" s="183"/>
      <c r="CC215" s="171" t="s">
        <v>283</v>
      </c>
      <c r="CD215" s="180" t="s">
        <v>281</v>
      </c>
      <c r="CE215" s="182"/>
      <c r="CF215" s="183"/>
      <c r="CG215" s="171" t="s">
        <v>283</v>
      </c>
      <c r="CH215" s="180" t="s">
        <v>281</v>
      </c>
      <c r="CI215" s="182"/>
      <c r="CJ215" s="183"/>
      <c r="CK215" s="171" t="s">
        <v>283</v>
      </c>
      <c r="CL215" s="179">
        <f t="shared" si="208"/>
        <v>0.29154518950437319</v>
      </c>
      <c r="CM215" s="179">
        <f t="shared" si="209"/>
        <v>0</v>
      </c>
    </row>
    <row r="216" spans="1:91" ht="57" customHeight="1" x14ac:dyDescent="0.25">
      <c r="A216" s="12" t="s">
        <v>135</v>
      </c>
      <c r="B216" s="14" t="s">
        <v>13</v>
      </c>
      <c r="C216" s="12" t="s">
        <v>1644</v>
      </c>
      <c r="D216" s="12" t="s">
        <v>9</v>
      </c>
      <c r="E216" s="12" t="s">
        <v>9</v>
      </c>
      <c r="F216" s="12" t="s">
        <v>9</v>
      </c>
      <c r="G216" s="26" t="s">
        <v>9</v>
      </c>
      <c r="H216" s="26" t="s">
        <v>9</v>
      </c>
      <c r="I216" s="14" t="s">
        <v>9</v>
      </c>
      <c r="J216" s="26" t="s">
        <v>9</v>
      </c>
      <c r="K216" s="26" t="s">
        <v>9</v>
      </c>
      <c r="L216" s="26" t="s">
        <v>9</v>
      </c>
      <c r="M216" s="26" t="s">
        <v>9</v>
      </c>
      <c r="N216" s="148" t="s">
        <v>488</v>
      </c>
      <c r="O216" s="255">
        <v>0.29154518950437319</v>
      </c>
      <c r="P216" s="12" t="s">
        <v>9</v>
      </c>
      <c r="Q216" s="12" t="s">
        <v>152</v>
      </c>
      <c r="R216" s="146" t="s">
        <v>608</v>
      </c>
      <c r="S216" s="170" t="s">
        <v>142</v>
      </c>
      <c r="T216" s="177" t="s">
        <v>853</v>
      </c>
      <c r="U216" s="15" t="s">
        <v>592</v>
      </c>
      <c r="V216" s="25"/>
      <c r="W216" s="25"/>
      <c r="X216" s="25"/>
      <c r="Y216" s="25"/>
      <c r="Z216" s="25"/>
      <c r="AA216" s="25"/>
      <c r="AB216" s="25"/>
      <c r="AC216" s="25"/>
      <c r="AD216" s="25"/>
      <c r="AE216" s="25"/>
      <c r="AF216" s="25"/>
      <c r="AG216" s="25"/>
      <c r="AH216" s="25"/>
      <c r="AI216" s="25"/>
      <c r="AJ216" s="25"/>
      <c r="AK216" s="25"/>
      <c r="AL216" s="25"/>
      <c r="AM216" s="25"/>
      <c r="AN216" s="158">
        <v>45931</v>
      </c>
      <c r="AO216" s="165">
        <v>45960</v>
      </c>
      <c r="AP216" s="26" t="s">
        <v>281</v>
      </c>
      <c r="AQ216" s="178">
        <f t="shared" ref="AQ216:AQ217" si="210">+O216/10</f>
        <v>2.915451895043732E-2</v>
      </c>
      <c r="AR216" s="178"/>
      <c r="AS216" s="127" t="s">
        <v>283</v>
      </c>
      <c r="AT216" s="26" t="s">
        <v>281</v>
      </c>
      <c r="AU216" s="178">
        <f t="shared" ref="AU216:AU217" si="211">+O216/10</f>
        <v>2.915451895043732E-2</v>
      </c>
      <c r="AV216" s="18"/>
      <c r="AW216" s="127" t="s">
        <v>283</v>
      </c>
      <c r="AX216" s="26" t="s">
        <v>281</v>
      </c>
      <c r="AY216" s="178">
        <f t="shared" ref="AY216:AY217" si="212">+O216/10</f>
        <v>2.915451895043732E-2</v>
      </c>
      <c r="AZ216" s="18"/>
      <c r="BA216" s="127" t="s">
        <v>283</v>
      </c>
      <c r="BB216" s="26" t="s">
        <v>281</v>
      </c>
      <c r="BC216" s="178">
        <f t="shared" ref="BC216:BC217" si="213">+O216/10</f>
        <v>2.915451895043732E-2</v>
      </c>
      <c r="BD216" s="18"/>
      <c r="BE216" s="127" t="s">
        <v>283</v>
      </c>
      <c r="BF216" s="26" t="s">
        <v>281</v>
      </c>
      <c r="BG216" s="178">
        <f t="shared" ref="BG216:BG217" si="214">+O216/10</f>
        <v>2.915451895043732E-2</v>
      </c>
      <c r="BH216" s="18"/>
      <c r="BI216" s="127" t="s">
        <v>283</v>
      </c>
      <c r="BJ216" s="26" t="s">
        <v>281</v>
      </c>
      <c r="BK216" s="178">
        <f t="shared" ref="BK216:BK217" si="215">+O216/10</f>
        <v>2.915451895043732E-2</v>
      </c>
      <c r="BL216" s="18"/>
      <c r="BM216" s="127" t="s">
        <v>283</v>
      </c>
      <c r="BN216" s="26" t="s">
        <v>281</v>
      </c>
      <c r="BO216" s="178">
        <f t="shared" ref="BO216:BO217" si="216">+O216/10</f>
        <v>2.915451895043732E-2</v>
      </c>
      <c r="BP216" s="18"/>
      <c r="BQ216" s="127" t="s">
        <v>283</v>
      </c>
      <c r="BR216" s="26" t="s">
        <v>281</v>
      </c>
      <c r="BS216" s="178">
        <f t="shared" ref="BS216:BS217" si="217">+O216/10</f>
        <v>2.915451895043732E-2</v>
      </c>
      <c r="BT216" s="18"/>
      <c r="BU216" s="127" t="s">
        <v>283</v>
      </c>
      <c r="BV216" s="26" t="s">
        <v>281</v>
      </c>
      <c r="BW216" s="178">
        <f t="shared" ref="BW216:BW217" si="218">+O216/10</f>
        <v>2.915451895043732E-2</v>
      </c>
      <c r="BX216" s="18"/>
      <c r="BY216" s="127" t="s">
        <v>283</v>
      </c>
      <c r="BZ216" s="26" t="s">
        <v>281</v>
      </c>
      <c r="CA216" s="178">
        <f t="shared" ref="CA216:CA217" si="219">+O216/10</f>
        <v>2.915451895043732E-2</v>
      </c>
      <c r="CB216" s="18"/>
      <c r="CC216" s="127" t="s">
        <v>283</v>
      </c>
      <c r="CD216" s="180" t="s">
        <v>281</v>
      </c>
      <c r="CE216" s="182"/>
      <c r="CF216" s="183"/>
      <c r="CG216" s="171" t="s">
        <v>283</v>
      </c>
      <c r="CH216" s="180" t="s">
        <v>281</v>
      </c>
      <c r="CI216" s="182"/>
      <c r="CJ216" s="183"/>
      <c r="CK216" s="171" t="s">
        <v>283</v>
      </c>
      <c r="CL216" s="179">
        <f t="shared" si="208"/>
        <v>0.29154518950437319</v>
      </c>
      <c r="CM216" s="179">
        <f t="shared" si="209"/>
        <v>0</v>
      </c>
    </row>
    <row r="217" spans="1:91" ht="57" customHeight="1" x14ac:dyDescent="0.25">
      <c r="A217" s="12" t="s">
        <v>135</v>
      </c>
      <c r="B217" s="14" t="s">
        <v>13</v>
      </c>
      <c r="C217" s="12" t="s">
        <v>1644</v>
      </c>
      <c r="D217" s="12" t="s">
        <v>9</v>
      </c>
      <c r="E217" s="12" t="s">
        <v>9</v>
      </c>
      <c r="F217" s="12" t="s">
        <v>9</v>
      </c>
      <c r="G217" s="26" t="s">
        <v>9</v>
      </c>
      <c r="H217" s="26" t="s">
        <v>9</v>
      </c>
      <c r="I217" s="14" t="s">
        <v>9</v>
      </c>
      <c r="J217" s="26" t="s">
        <v>9</v>
      </c>
      <c r="K217" s="26" t="s">
        <v>9</v>
      </c>
      <c r="L217" s="26" t="s">
        <v>9</v>
      </c>
      <c r="M217" s="26" t="s">
        <v>9</v>
      </c>
      <c r="N217" s="148" t="s">
        <v>489</v>
      </c>
      <c r="O217" s="255">
        <v>0.29154518950437319</v>
      </c>
      <c r="P217" s="12" t="s">
        <v>9</v>
      </c>
      <c r="Q217" s="12" t="s">
        <v>152</v>
      </c>
      <c r="R217" s="146" t="s">
        <v>608</v>
      </c>
      <c r="S217" s="170" t="s">
        <v>142</v>
      </c>
      <c r="T217" s="177" t="s">
        <v>853</v>
      </c>
      <c r="U217" s="15" t="s">
        <v>592</v>
      </c>
      <c r="V217" s="25"/>
      <c r="W217" s="25"/>
      <c r="X217" s="25"/>
      <c r="Y217" s="25"/>
      <c r="Z217" s="25"/>
      <c r="AA217" s="25"/>
      <c r="AB217" s="25"/>
      <c r="AC217" s="25"/>
      <c r="AD217" s="25"/>
      <c r="AE217" s="25"/>
      <c r="AF217" s="25"/>
      <c r="AG217" s="25"/>
      <c r="AH217" s="25"/>
      <c r="AI217" s="25"/>
      <c r="AJ217" s="25"/>
      <c r="AK217" s="25"/>
      <c r="AL217" s="25"/>
      <c r="AM217" s="25"/>
      <c r="AN217" s="158">
        <v>45931</v>
      </c>
      <c r="AO217" s="165">
        <v>45960</v>
      </c>
      <c r="AP217" s="26" t="s">
        <v>281</v>
      </c>
      <c r="AQ217" s="178">
        <f t="shared" si="210"/>
        <v>2.915451895043732E-2</v>
      </c>
      <c r="AR217" s="178"/>
      <c r="AS217" s="127" t="s">
        <v>283</v>
      </c>
      <c r="AT217" s="26" t="s">
        <v>281</v>
      </c>
      <c r="AU217" s="178">
        <f t="shared" si="211"/>
        <v>2.915451895043732E-2</v>
      </c>
      <c r="AV217" s="18"/>
      <c r="AW217" s="127" t="s">
        <v>283</v>
      </c>
      <c r="AX217" s="26" t="s">
        <v>281</v>
      </c>
      <c r="AY217" s="178">
        <f t="shared" si="212"/>
        <v>2.915451895043732E-2</v>
      </c>
      <c r="AZ217" s="18"/>
      <c r="BA217" s="127" t="s">
        <v>283</v>
      </c>
      <c r="BB217" s="26" t="s">
        <v>281</v>
      </c>
      <c r="BC217" s="178">
        <f t="shared" si="213"/>
        <v>2.915451895043732E-2</v>
      </c>
      <c r="BD217" s="18"/>
      <c r="BE217" s="127" t="s">
        <v>283</v>
      </c>
      <c r="BF217" s="26" t="s">
        <v>281</v>
      </c>
      <c r="BG217" s="178">
        <f t="shared" si="214"/>
        <v>2.915451895043732E-2</v>
      </c>
      <c r="BH217" s="18"/>
      <c r="BI217" s="127" t="s">
        <v>283</v>
      </c>
      <c r="BJ217" s="26" t="s">
        <v>281</v>
      </c>
      <c r="BK217" s="178">
        <f t="shared" si="215"/>
        <v>2.915451895043732E-2</v>
      </c>
      <c r="BL217" s="18"/>
      <c r="BM217" s="127" t="s">
        <v>283</v>
      </c>
      <c r="BN217" s="26" t="s">
        <v>281</v>
      </c>
      <c r="BO217" s="178">
        <f t="shared" si="216"/>
        <v>2.915451895043732E-2</v>
      </c>
      <c r="BP217" s="18"/>
      <c r="BQ217" s="127" t="s">
        <v>283</v>
      </c>
      <c r="BR217" s="26" t="s">
        <v>281</v>
      </c>
      <c r="BS217" s="178">
        <f t="shared" si="217"/>
        <v>2.915451895043732E-2</v>
      </c>
      <c r="BT217" s="18"/>
      <c r="BU217" s="127" t="s">
        <v>283</v>
      </c>
      <c r="BV217" s="26" t="s">
        <v>281</v>
      </c>
      <c r="BW217" s="178">
        <f t="shared" si="218"/>
        <v>2.915451895043732E-2</v>
      </c>
      <c r="BX217" s="18"/>
      <c r="BY217" s="127" t="s">
        <v>283</v>
      </c>
      <c r="BZ217" s="26" t="s">
        <v>281</v>
      </c>
      <c r="CA217" s="178">
        <f t="shared" si="219"/>
        <v>2.915451895043732E-2</v>
      </c>
      <c r="CB217" s="18"/>
      <c r="CC217" s="127" t="s">
        <v>283</v>
      </c>
      <c r="CD217" s="180" t="s">
        <v>281</v>
      </c>
      <c r="CE217" s="182"/>
      <c r="CF217" s="183"/>
      <c r="CG217" s="171" t="s">
        <v>283</v>
      </c>
      <c r="CH217" s="180" t="s">
        <v>281</v>
      </c>
      <c r="CI217" s="182"/>
      <c r="CJ217" s="183"/>
      <c r="CK217" s="171" t="s">
        <v>283</v>
      </c>
      <c r="CL217" s="179">
        <f t="shared" si="208"/>
        <v>0.29154518950437319</v>
      </c>
      <c r="CM217" s="179">
        <f t="shared" si="209"/>
        <v>0</v>
      </c>
    </row>
    <row r="218" spans="1:91" ht="57" customHeight="1" x14ac:dyDescent="0.25">
      <c r="A218" s="12" t="s">
        <v>135</v>
      </c>
      <c r="B218" s="14" t="s">
        <v>13</v>
      </c>
      <c r="C218" s="12" t="s">
        <v>1644</v>
      </c>
      <c r="D218" s="12" t="s">
        <v>9</v>
      </c>
      <c r="E218" s="12" t="s">
        <v>9</v>
      </c>
      <c r="F218" s="12" t="s">
        <v>9</v>
      </c>
      <c r="G218" s="26" t="s">
        <v>9</v>
      </c>
      <c r="H218" s="26" t="s">
        <v>9</v>
      </c>
      <c r="I218" s="14" t="s">
        <v>9</v>
      </c>
      <c r="J218" s="26" t="s">
        <v>9</v>
      </c>
      <c r="K218" s="26" t="s">
        <v>9</v>
      </c>
      <c r="L218" s="26" t="s">
        <v>9</v>
      </c>
      <c r="M218" s="26" t="s">
        <v>9</v>
      </c>
      <c r="N218" s="148" t="s">
        <v>490</v>
      </c>
      <c r="O218" s="255">
        <v>0.29154518950437319</v>
      </c>
      <c r="P218" s="12" t="s">
        <v>9</v>
      </c>
      <c r="Q218" s="12" t="s">
        <v>152</v>
      </c>
      <c r="R218" s="146" t="s">
        <v>608</v>
      </c>
      <c r="S218" s="170" t="s">
        <v>142</v>
      </c>
      <c r="T218" s="177" t="s">
        <v>853</v>
      </c>
      <c r="U218" s="15" t="s">
        <v>592</v>
      </c>
      <c r="V218" s="25"/>
      <c r="W218" s="25"/>
      <c r="X218" s="25"/>
      <c r="Y218" s="25"/>
      <c r="Z218" s="25"/>
      <c r="AA218" s="25"/>
      <c r="AB218" s="25"/>
      <c r="AC218" s="25"/>
      <c r="AD218" s="25"/>
      <c r="AE218" s="25"/>
      <c r="AF218" s="25"/>
      <c r="AG218" s="25"/>
      <c r="AH218" s="25"/>
      <c r="AI218" s="25"/>
      <c r="AJ218" s="25"/>
      <c r="AK218" s="25"/>
      <c r="AL218" s="25"/>
      <c r="AM218" s="25"/>
      <c r="AN218" s="158">
        <v>45689</v>
      </c>
      <c r="AO218" s="165">
        <v>45716</v>
      </c>
      <c r="AP218" s="26" t="s">
        <v>281</v>
      </c>
      <c r="AQ218" s="178">
        <f>+O218/2</f>
        <v>0.1457725947521866</v>
      </c>
      <c r="AR218" s="178"/>
      <c r="AS218" s="127" t="s">
        <v>283</v>
      </c>
      <c r="AT218" s="26" t="s">
        <v>281</v>
      </c>
      <c r="AU218" s="178">
        <f>+O218/2</f>
        <v>0.1457725947521866</v>
      </c>
      <c r="AV218" s="18"/>
      <c r="AW218" s="127" t="s">
        <v>283</v>
      </c>
      <c r="AX218" s="180" t="s">
        <v>281</v>
      </c>
      <c r="AY218" s="182"/>
      <c r="AZ218" s="183"/>
      <c r="BA218" s="171" t="s">
        <v>283</v>
      </c>
      <c r="BB218" s="180" t="s">
        <v>281</v>
      </c>
      <c r="BC218" s="182"/>
      <c r="BD218" s="183"/>
      <c r="BE218" s="171" t="s">
        <v>283</v>
      </c>
      <c r="BF218" s="180" t="s">
        <v>281</v>
      </c>
      <c r="BG218" s="182"/>
      <c r="BH218" s="183"/>
      <c r="BI218" s="171" t="s">
        <v>283</v>
      </c>
      <c r="BJ218" s="180" t="s">
        <v>281</v>
      </c>
      <c r="BK218" s="182"/>
      <c r="BL218" s="183"/>
      <c r="BM218" s="171" t="s">
        <v>283</v>
      </c>
      <c r="BN218" s="180" t="s">
        <v>281</v>
      </c>
      <c r="BO218" s="182"/>
      <c r="BP218" s="183"/>
      <c r="BQ218" s="171" t="s">
        <v>283</v>
      </c>
      <c r="BR218" s="180" t="s">
        <v>281</v>
      </c>
      <c r="BS218" s="182"/>
      <c r="BT218" s="183"/>
      <c r="BU218" s="171" t="s">
        <v>283</v>
      </c>
      <c r="BV218" s="180" t="s">
        <v>281</v>
      </c>
      <c r="BW218" s="182"/>
      <c r="BX218" s="183"/>
      <c r="BY218" s="171" t="s">
        <v>283</v>
      </c>
      <c r="BZ218" s="180" t="s">
        <v>281</v>
      </c>
      <c r="CA218" s="182"/>
      <c r="CB218" s="183"/>
      <c r="CC218" s="171" t="s">
        <v>283</v>
      </c>
      <c r="CD218" s="180" t="s">
        <v>281</v>
      </c>
      <c r="CE218" s="182"/>
      <c r="CF218" s="183"/>
      <c r="CG218" s="171" t="s">
        <v>283</v>
      </c>
      <c r="CH218" s="180" t="s">
        <v>281</v>
      </c>
      <c r="CI218" s="182"/>
      <c r="CJ218" s="183"/>
      <c r="CK218" s="171" t="s">
        <v>283</v>
      </c>
      <c r="CL218" s="179">
        <f t="shared" si="208"/>
        <v>0.29154518950437319</v>
      </c>
      <c r="CM218" s="179">
        <f t="shared" si="209"/>
        <v>0</v>
      </c>
    </row>
    <row r="219" spans="1:91" ht="57" customHeight="1" x14ac:dyDescent="0.25">
      <c r="A219" s="12" t="s">
        <v>135</v>
      </c>
      <c r="B219" s="14" t="s">
        <v>13</v>
      </c>
      <c r="C219" s="12" t="s">
        <v>1644</v>
      </c>
      <c r="D219" s="12" t="s">
        <v>9</v>
      </c>
      <c r="E219" s="12" t="s">
        <v>9</v>
      </c>
      <c r="F219" s="12" t="s">
        <v>9</v>
      </c>
      <c r="G219" s="26" t="s">
        <v>9</v>
      </c>
      <c r="H219" s="26" t="s">
        <v>9</v>
      </c>
      <c r="I219" s="14" t="s">
        <v>9</v>
      </c>
      <c r="J219" s="26" t="s">
        <v>9</v>
      </c>
      <c r="K219" s="26" t="s">
        <v>9</v>
      </c>
      <c r="L219" s="26" t="s">
        <v>9</v>
      </c>
      <c r="M219" s="26" t="s">
        <v>9</v>
      </c>
      <c r="N219" s="148" t="s">
        <v>491</v>
      </c>
      <c r="O219" s="255">
        <v>0.29154518950437319</v>
      </c>
      <c r="P219" s="12" t="s">
        <v>9</v>
      </c>
      <c r="Q219" s="12" t="s">
        <v>152</v>
      </c>
      <c r="R219" s="146" t="s">
        <v>608</v>
      </c>
      <c r="S219" s="170" t="s">
        <v>142</v>
      </c>
      <c r="T219" s="177" t="s">
        <v>853</v>
      </c>
      <c r="U219" s="15" t="s">
        <v>592</v>
      </c>
      <c r="V219" s="25"/>
      <c r="W219" s="25"/>
      <c r="X219" s="25"/>
      <c r="Y219" s="25"/>
      <c r="Z219" s="25"/>
      <c r="AA219" s="25"/>
      <c r="AB219" s="25"/>
      <c r="AC219" s="25"/>
      <c r="AD219" s="25"/>
      <c r="AE219" s="25"/>
      <c r="AF219" s="25"/>
      <c r="AG219" s="25"/>
      <c r="AH219" s="25"/>
      <c r="AI219" s="25"/>
      <c r="AJ219" s="25"/>
      <c r="AK219" s="25"/>
      <c r="AL219" s="25"/>
      <c r="AM219" s="25"/>
      <c r="AN219" s="158">
        <v>45748</v>
      </c>
      <c r="AO219" s="158">
        <v>45777</v>
      </c>
      <c r="AP219" s="26" t="s">
        <v>281</v>
      </c>
      <c r="AQ219" s="178">
        <f>+O219/4</f>
        <v>7.2886297376093298E-2</v>
      </c>
      <c r="AR219" s="178"/>
      <c r="AS219" s="127" t="s">
        <v>283</v>
      </c>
      <c r="AT219" s="26" t="s">
        <v>281</v>
      </c>
      <c r="AU219" s="178">
        <f>+O219/4</f>
        <v>7.2886297376093298E-2</v>
      </c>
      <c r="AV219" s="18"/>
      <c r="AW219" s="127" t="s">
        <v>283</v>
      </c>
      <c r="AX219" s="26" t="s">
        <v>281</v>
      </c>
      <c r="AY219" s="178">
        <f>+O219/4</f>
        <v>7.2886297376093298E-2</v>
      </c>
      <c r="AZ219" s="18"/>
      <c r="BA219" s="127" t="s">
        <v>283</v>
      </c>
      <c r="BB219" s="26" t="s">
        <v>281</v>
      </c>
      <c r="BC219" s="178">
        <f>+O219/4</f>
        <v>7.2886297376093298E-2</v>
      </c>
      <c r="BD219" s="18"/>
      <c r="BE219" s="127" t="s">
        <v>283</v>
      </c>
      <c r="BF219" s="180" t="s">
        <v>281</v>
      </c>
      <c r="BG219" s="182"/>
      <c r="BH219" s="183"/>
      <c r="BI219" s="171" t="s">
        <v>283</v>
      </c>
      <c r="BJ219" s="180" t="s">
        <v>281</v>
      </c>
      <c r="BK219" s="182"/>
      <c r="BL219" s="183"/>
      <c r="BM219" s="171" t="s">
        <v>283</v>
      </c>
      <c r="BN219" s="180" t="s">
        <v>281</v>
      </c>
      <c r="BO219" s="182"/>
      <c r="BP219" s="183"/>
      <c r="BQ219" s="171" t="s">
        <v>283</v>
      </c>
      <c r="BR219" s="180" t="s">
        <v>281</v>
      </c>
      <c r="BS219" s="182"/>
      <c r="BT219" s="183"/>
      <c r="BU219" s="171" t="s">
        <v>283</v>
      </c>
      <c r="BV219" s="180" t="s">
        <v>281</v>
      </c>
      <c r="BW219" s="182"/>
      <c r="BX219" s="183"/>
      <c r="BY219" s="171" t="s">
        <v>283</v>
      </c>
      <c r="BZ219" s="180" t="s">
        <v>281</v>
      </c>
      <c r="CA219" s="182"/>
      <c r="CB219" s="183"/>
      <c r="CC219" s="171" t="s">
        <v>283</v>
      </c>
      <c r="CD219" s="180" t="s">
        <v>281</v>
      </c>
      <c r="CE219" s="182"/>
      <c r="CF219" s="183"/>
      <c r="CG219" s="171" t="s">
        <v>283</v>
      </c>
      <c r="CH219" s="180" t="s">
        <v>281</v>
      </c>
      <c r="CI219" s="182"/>
      <c r="CJ219" s="183"/>
      <c r="CK219" s="171" t="s">
        <v>283</v>
      </c>
      <c r="CL219" s="179">
        <f t="shared" si="208"/>
        <v>0.29154518950437319</v>
      </c>
      <c r="CM219" s="179">
        <f t="shared" si="209"/>
        <v>0</v>
      </c>
    </row>
    <row r="220" spans="1:91" ht="57" customHeight="1" x14ac:dyDescent="0.25">
      <c r="A220" s="12" t="s">
        <v>135</v>
      </c>
      <c r="B220" s="14" t="s">
        <v>13</v>
      </c>
      <c r="C220" s="12" t="s">
        <v>1644</v>
      </c>
      <c r="D220" s="12" t="s">
        <v>9</v>
      </c>
      <c r="E220" s="12" t="s">
        <v>9</v>
      </c>
      <c r="F220" s="12" t="s">
        <v>9</v>
      </c>
      <c r="G220" s="26" t="s">
        <v>9</v>
      </c>
      <c r="H220" s="26" t="s">
        <v>9</v>
      </c>
      <c r="I220" s="14" t="s">
        <v>9</v>
      </c>
      <c r="J220" s="26" t="s">
        <v>9</v>
      </c>
      <c r="K220" s="26" t="s">
        <v>9</v>
      </c>
      <c r="L220" s="26" t="s">
        <v>9</v>
      </c>
      <c r="M220" s="26" t="s">
        <v>9</v>
      </c>
      <c r="N220" s="148" t="s">
        <v>492</v>
      </c>
      <c r="O220" s="255">
        <v>0.29154518950437319</v>
      </c>
      <c r="P220" s="12" t="s">
        <v>9</v>
      </c>
      <c r="Q220" s="12" t="s">
        <v>152</v>
      </c>
      <c r="R220" s="146" t="s">
        <v>608</v>
      </c>
      <c r="S220" s="170" t="s">
        <v>142</v>
      </c>
      <c r="T220" s="177" t="s">
        <v>853</v>
      </c>
      <c r="U220" s="15" t="s">
        <v>592</v>
      </c>
      <c r="V220" s="25"/>
      <c r="W220" s="25"/>
      <c r="X220" s="25"/>
      <c r="Y220" s="25"/>
      <c r="Z220" s="25"/>
      <c r="AA220" s="25"/>
      <c r="AB220" s="25"/>
      <c r="AC220" s="25"/>
      <c r="AD220" s="25"/>
      <c r="AE220" s="25"/>
      <c r="AF220" s="25"/>
      <c r="AG220" s="25"/>
      <c r="AH220" s="25"/>
      <c r="AI220" s="25"/>
      <c r="AJ220" s="25"/>
      <c r="AK220" s="25"/>
      <c r="AL220" s="25"/>
      <c r="AM220" s="25"/>
      <c r="AN220" s="158">
        <v>45901</v>
      </c>
      <c r="AO220" s="158">
        <v>45930</v>
      </c>
      <c r="AP220" s="26" t="s">
        <v>281</v>
      </c>
      <c r="AQ220" s="178">
        <f>+O220/9</f>
        <v>3.2393909944930355E-2</v>
      </c>
      <c r="AR220" s="178"/>
      <c r="AS220" s="127" t="s">
        <v>283</v>
      </c>
      <c r="AT220" s="26" t="s">
        <v>281</v>
      </c>
      <c r="AU220" s="178">
        <f>+O220/9</f>
        <v>3.2393909944930355E-2</v>
      </c>
      <c r="AV220" s="18"/>
      <c r="AW220" s="127" t="s">
        <v>283</v>
      </c>
      <c r="AX220" s="26" t="s">
        <v>281</v>
      </c>
      <c r="AY220" s="178">
        <f>+O220/9</f>
        <v>3.2393909944930355E-2</v>
      </c>
      <c r="AZ220" s="18"/>
      <c r="BA220" s="127" t="s">
        <v>283</v>
      </c>
      <c r="BB220" s="26" t="s">
        <v>281</v>
      </c>
      <c r="BC220" s="178">
        <f>+O220/9</f>
        <v>3.2393909944930355E-2</v>
      </c>
      <c r="BD220" s="18"/>
      <c r="BE220" s="127" t="s">
        <v>283</v>
      </c>
      <c r="BF220" s="26" t="s">
        <v>281</v>
      </c>
      <c r="BG220" s="178">
        <f>+O220/9</f>
        <v>3.2393909944930355E-2</v>
      </c>
      <c r="BH220" s="18"/>
      <c r="BI220" s="127" t="s">
        <v>283</v>
      </c>
      <c r="BJ220" s="26" t="s">
        <v>281</v>
      </c>
      <c r="BK220" s="178">
        <f>+O220/9</f>
        <v>3.2393909944930355E-2</v>
      </c>
      <c r="BL220" s="18"/>
      <c r="BM220" s="127" t="s">
        <v>283</v>
      </c>
      <c r="BN220" s="26" t="s">
        <v>281</v>
      </c>
      <c r="BO220" s="178">
        <f>+O220/9</f>
        <v>3.2393909944930355E-2</v>
      </c>
      <c r="BP220" s="18"/>
      <c r="BQ220" s="127" t="s">
        <v>283</v>
      </c>
      <c r="BR220" s="26" t="s">
        <v>281</v>
      </c>
      <c r="BS220" s="178">
        <f>+O220/9</f>
        <v>3.2393909944930355E-2</v>
      </c>
      <c r="BT220" s="18"/>
      <c r="BU220" s="127" t="s">
        <v>283</v>
      </c>
      <c r="BV220" s="26" t="s">
        <v>281</v>
      </c>
      <c r="BW220" s="178">
        <f>+O220/9</f>
        <v>3.2393909944930355E-2</v>
      </c>
      <c r="BX220" s="18"/>
      <c r="BY220" s="127" t="s">
        <v>283</v>
      </c>
      <c r="BZ220" s="180" t="s">
        <v>281</v>
      </c>
      <c r="CA220" s="182"/>
      <c r="CB220" s="183"/>
      <c r="CC220" s="171" t="s">
        <v>283</v>
      </c>
      <c r="CD220" s="180" t="s">
        <v>281</v>
      </c>
      <c r="CE220" s="182"/>
      <c r="CF220" s="183"/>
      <c r="CG220" s="171" t="s">
        <v>283</v>
      </c>
      <c r="CH220" s="180" t="s">
        <v>281</v>
      </c>
      <c r="CI220" s="182"/>
      <c r="CJ220" s="183"/>
      <c r="CK220" s="171" t="s">
        <v>283</v>
      </c>
      <c r="CL220" s="179">
        <f t="shared" si="208"/>
        <v>0.29154518950437319</v>
      </c>
      <c r="CM220" s="179">
        <f t="shared" si="209"/>
        <v>0</v>
      </c>
    </row>
    <row r="221" spans="1:91" ht="57" customHeight="1" x14ac:dyDescent="0.25">
      <c r="A221" s="12" t="s">
        <v>135</v>
      </c>
      <c r="B221" s="14" t="s">
        <v>13</v>
      </c>
      <c r="C221" s="12" t="s">
        <v>1644</v>
      </c>
      <c r="D221" s="12" t="s">
        <v>9</v>
      </c>
      <c r="E221" s="12" t="s">
        <v>9</v>
      </c>
      <c r="F221" s="12" t="s">
        <v>9</v>
      </c>
      <c r="G221" s="26" t="s">
        <v>9</v>
      </c>
      <c r="H221" s="26" t="s">
        <v>9</v>
      </c>
      <c r="I221" s="14" t="s">
        <v>9</v>
      </c>
      <c r="J221" s="26" t="s">
        <v>9</v>
      </c>
      <c r="K221" s="26" t="s">
        <v>9</v>
      </c>
      <c r="L221" s="26" t="s">
        <v>9</v>
      </c>
      <c r="M221" s="26" t="s">
        <v>9</v>
      </c>
      <c r="N221" s="148" t="s">
        <v>493</v>
      </c>
      <c r="O221" s="255">
        <v>0.29154518950437319</v>
      </c>
      <c r="P221" s="12" t="s">
        <v>9</v>
      </c>
      <c r="Q221" s="12" t="s">
        <v>152</v>
      </c>
      <c r="R221" s="146" t="s">
        <v>608</v>
      </c>
      <c r="S221" s="170" t="s">
        <v>142</v>
      </c>
      <c r="T221" s="177" t="s">
        <v>853</v>
      </c>
      <c r="U221" s="15" t="s">
        <v>592</v>
      </c>
      <c r="V221" s="25"/>
      <c r="W221" s="25"/>
      <c r="X221" s="25"/>
      <c r="Y221" s="25"/>
      <c r="Z221" s="25"/>
      <c r="AA221" s="25"/>
      <c r="AB221" s="25"/>
      <c r="AC221" s="25"/>
      <c r="AD221" s="25"/>
      <c r="AE221" s="25"/>
      <c r="AF221" s="25"/>
      <c r="AG221" s="25"/>
      <c r="AH221" s="25"/>
      <c r="AI221" s="25"/>
      <c r="AJ221" s="25"/>
      <c r="AK221" s="25"/>
      <c r="AL221" s="25"/>
      <c r="AM221" s="25"/>
      <c r="AN221" s="158">
        <v>45992</v>
      </c>
      <c r="AO221" s="158">
        <v>46021</v>
      </c>
      <c r="AP221" s="26" t="s">
        <v>281</v>
      </c>
      <c r="AQ221" s="178">
        <f>+O221/12</f>
        <v>2.4295432458697766E-2</v>
      </c>
      <c r="AR221" s="178"/>
      <c r="AS221" s="127" t="s">
        <v>283</v>
      </c>
      <c r="AT221" s="26" t="s">
        <v>281</v>
      </c>
      <c r="AU221" s="178">
        <f>+O221/12</f>
        <v>2.4295432458697766E-2</v>
      </c>
      <c r="AV221" s="18"/>
      <c r="AW221" s="127" t="s">
        <v>283</v>
      </c>
      <c r="AX221" s="26" t="s">
        <v>281</v>
      </c>
      <c r="AY221" s="178">
        <f>+O221/12</f>
        <v>2.4295432458697766E-2</v>
      </c>
      <c r="AZ221" s="18"/>
      <c r="BA221" s="127" t="s">
        <v>283</v>
      </c>
      <c r="BB221" s="26" t="s">
        <v>281</v>
      </c>
      <c r="BC221" s="178">
        <f>+O221/12</f>
        <v>2.4295432458697766E-2</v>
      </c>
      <c r="BD221" s="18"/>
      <c r="BE221" s="127" t="s">
        <v>283</v>
      </c>
      <c r="BF221" s="26" t="s">
        <v>281</v>
      </c>
      <c r="BG221" s="178">
        <f>+O221/12</f>
        <v>2.4295432458697766E-2</v>
      </c>
      <c r="BH221" s="18"/>
      <c r="BI221" s="127" t="s">
        <v>283</v>
      </c>
      <c r="BJ221" s="26" t="s">
        <v>281</v>
      </c>
      <c r="BK221" s="178">
        <f>+O221/12</f>
        <v>2.4295432458697766E-2</v>
      </c>
      <c r="BL221" s="18"/>
      <c r="BM221" s="127" t="s">
        <v>283</v>
      </c>
      <c r="BN221" s="26" t="s">
        <v>281</v>
      </c>
      <c r="BO221" s="178">
        <f>+O221/12</f>
        <v>2.4295432458697766E-2</v>
      </c>
      <c r="BP221" s="18"/>
      <c r="BQ221" s="127" t="s">
        <v>283</v>
      </c>
      <c r="BR221" s="26" t="s">
        <v>281</v>
      </c>
      <c r="BS221" s="178">
        <f>+O221/12</f>
        <v>2.4295432458697766E-2</v>
      </c>
      <c r="BT221" s="18"/>
      <c r="BU221" s="127" t="s">
        <v>283</v>
      </c>
      <c r="BV221" s="26" t="s">
        <v>281</v>
      </c>
      <c r="BW221" s="178">
        <f>+O221/12</f>
        <v>2.4295432458697766E-2</v>
      </c>
      <c r="BX221" s="18"/>
      <c r="BY221" s="127" t="s">
        <v>283</v>
      </c>
      <c r="BZ221" s="26" t="s">
        <v>281</v>
      </c>
      <c r="CA221" s="178">
        <f>+O221/12</f>
        <v>2.4295432458697766E-2</v>
      </c>
      <c r="CB221" s="18"/>
      <c r="CC221" s="127" t="s">
        <v>283</v>
      </c>
      <c r="CD221" s="26" t="s">
        <v>281</v>
      </c>
      <c r="CE221" s="178">
        <f>+O221/12</f>
        <v>2.4295432458697766E-2</v>
      </c>
      <c r="CF221" s="18"/>
      <c r="CG221" s="127" t="s">
        <v>283</v>
      </c>
      <c r="CH221" s="26" t="s">
        <v>281</v>
      </c>
      <c r="CI221" s="178">
        <f>+O221/12</f>
        <v>2.4295432458697766E-2</v>
      </c>
      <c r="CJ221" s="18"/>
      <c r="CK221" s="127" t="s">
        <v>283</v>
      </c>
      <c r="CL221" s="179">
        <f t="shared" si="208"/>
        <v>0.29154518950437314</v>
      </c>
      <c r="CM221" s="179">
        <f t="shared" si="209"/>
        <v>0</v>
      </c>
    </row>
    <row r="222" spans="1:91" ht="57" customHeight="1" x14ac:dyDescent="0.25">
      <c r="A222" s="12" t="s">
        <v>135</v>
      </c>
      <c r="B222" s="14" t="s">
        <v>13</v>
      </c>
      <c r="C222" s="12" t="s">
        <v>1644</v>
      </c>
      <c r="D222" s="12" t="s">
        <v>9</v>
      </c>
      <c r="E222" s="12" t="s">
        <v>9</v>
      </c>
      <c r="F222" s="12" t="s">
        <v>9</v>
      </c>
      <c r="G222" s="26" t="s">
        <v>9</v>
      </c>
      <c r="H222" s="26" t="s">
        <v>9</v>
      </c>
      <c r="I222" s="14" t="s">
        <v>9</v>
      </c>
      <c r="J222" s="26" t="s">
        <v>9</v>
      </c>
      <c r="K222" s="26" t="s">
        <v>9</v>
      </c>
      <c r="L222" s="26" t="s">
        <v>9</v>
      </c>
      <c r="M222" s="26" t="s">
        <v>9</v>
      </c>
      <c r="N222" s="148" t="s">
        <v>494</v>
      </c>
      <c r="O222" s="255">
        <v>0.29154518950437319</v>
      </c>
      <c r="P222" s="12" t="s">
        <v>9</v>
      </c>
      <c r="Q222" s="12" t="s">
        <v>152</v>
      </c>
      <c r="R222" s="146" t="s">
        <v>608</v>
      </c>
      <c r="S222" s="170" t="s">
        <v>142</v>
      </c>
      <c r="T222" s="177" t="s">
        <v>853</v>
      </c>
      <c r="U222" s="15" t="s">
        <v>592</v>
      </c>
      <c r="V222" s="25"/>
      <c r="W222" s="25"/>
      <c r="X222" s="25"/>
      <c r="Y222" s="25"/>
      <c r="Z222" s="25"/>
      <c r="AA222" s="25"/>
      <c r="AB222" s="25"/>
      <c r="AC222" s="25"/>
      <c r="AD222" s="25"/>
      <c r="AE222" s="25"/>
      <c r="AF222" s="25"/>
      <c r="AG222" s="25"/>
      <c r="AH222" s="25"/>
      <c r="AI222" s="25"/>
      <c r="AJ222" s="25"/>
      <c r="AK222" s="25"/>
      <c r="AL222" s="25"/>
      <c r="AM222" s="25"/>
      <c r="AN222" s="158">
        <v>45689</v>
      </c>
      <c r="AO222" s="165">
        <v>45716</v>
      </c>
      <c r="AP222" s="26" t="s">
        <v>281</v>
      </c>
      <c r="AQ222" s="178">
        <f>+O222/2</f>
        <v>0.1457725947521866</v>
      </c>
      <c r="AR222" s="178"/>
      <c r="AS222" s="127" t="s">
        <v>283</v>
      </c>
      <c r="AT222" s="26" t="s">
        <v>281</v>
      </c>
      <c r="AU222" s="178">
        <f>+O222/2</f>
        <v>0.1457725947521866</v>
      </c>
      <c r="AV222" s="18"/>
      <c r="AW222" s="127" t="s">
        <v>283</v>
      </c>
      <c r="AX222" s="180" t="s">
        <v>281</v>
      </c>
      <c r="AY222" s="182"/>
      <c r="AZ222" s="183"/>
      <c r="BA222" s="171" t="s">
        <v>283</v>
      </c>
      <c r="BB222" s="180" t="s">
        <v>281</v>
      </c>
      <c r="BC222" s="182"/>
      <c r="BD222" s="183"/>
      <c r="BE222" s="171" t="s">
        <v>283</v>
      </c>
      <c r="BF222" s="180" t="s">
        <v>281</v>
      </c>
      <c r="BG222" s="182"/>
      <c r="BH222" s="183"/>
      <c r="BI222" s="171" t="s">
        <v>283</v>
      </c>
      <c r="BJ222" s="180" t="s">
        <v>281</v>
      </c>
      <c r="BK222" s="182"/>
      <c r="BL222" s="183"/>
      <c r="BM222" s="171" t="s">
        <v>283</v>
      </c>
      <c r="BN222" s="180" t="s">
        <v>281</v>
      </c>
      <c r="BO222" s="182"/>
      <c r="BP222" s="183"/>
      <c r="BQ222" s="171" t="s">
        <v>283</v>
      </c>
      <c r="BR222" s="180" t="s">
        <v>281</v>
      </c>
      <c r="BS222" s="182"/>
      <c r="BT222" s="183"/>
      <c r="BU222" s="171" t="s">
        <v>283</v>
      </c>
      <c r="BV222" s="180" t="s">
        <v>281</v>
      </c>
      <c r="BW222" s="182"/>
      <c r="BX222" s="183"/>
      <c r="BY222" s="171" t="s">
        <v>283</v>
      </c>
      <c r="BZ222" s="180" t="s">
        <v>281</v>
      </c>
      <c r="CA222" s="182"/>
      <c r="CB222" s="183"/>
      <c r="CC222" s="171" t="s">
        <v>283</v>
      </c>
      <c r="CD222" s="180" t="s">
        <v>281</v>
      </c>
      <c r="CE222" s="182"/>
      <c r="CF222" s="183"/>
      <c r="CG222" s="171" t="s">
        <v>283</v>
      </c>
      <c r="CH222" s="180" t="s">
        <v>281</v>
      </c>
      <c r="CI222" s="182"/>
      <c r="CJ222" s="183"/>
      <c r="CK222" s="171" t="s">
        <v>283</v>
      </c>
      <c r="CL222" s="179">
        <f t="shared" si="208"/>
        <v>0.29154518950437319</v>
      </c>
      <c r="CM222" s="179">
        <f t="shared" si="209"/>
        <v>0</v>
      </c>
    </row>
    <row r="223" spans="1:91" ht="57" customHeight="1" x14ac:dyDescent="0.25">
      <c r="A223" s="12" t="s">
        <v>135</v>
      </c>
      <c r="B223" s="14" t="s">
        <v>13</v>
      </c>
      <c r="C223" s="12" t="s">
        <v>1644</v>
      </c>
      <c r="D223" s="12" t="s">
        <v>9</v>
      </c>
      <c r="E223" s="12" t="s">
        <v>9</v>
      </c>
      <c r="F223" s="12" t="s">
        <v>9</v>
      </c>
      <c r="G223" s="26" t="s">
        <v>9</v>
      </c>
      <c r="H223" s="26" t="s">
        <v>9</v>
      </c>
      <c r="I223" s="14" t="s">
        <v>9</v>
      </c>
      <c r="J223" s="26" t="s">
        <v>9</v>
      </c>
      <c r="K223" s="26" t="s">
        <v>9</v>
      </c>
      <c r="L223" s="26" t="s">
        <v>9</v>
      </c>
      <c r="M223" s="26" t="s">
        <v>9</v>
      </c>
      <c r="N223" s="148" t="s">
        <v>495</v>
      </c>
      <c r="O223" s="255">
        <v>0.29154518950437319</v>
      </c>
      <c r="P223" s="12" t="s">
        <v>9</v>
      </c>
      <c r="Q223" s="12" t="s">
        <v>152</v>
      </c>
      <c r="R223" s="146" t="s">
        <v>612</v>
      </c>
      <c r="S223" s="170" t="s">
        <v>142</v>
      </c>
      <c r="T223" s="177" t="s">
        <v>853</v>
      </c>
      <c r="U223" s="15" t="s">
        <v>592</v>
      </c>
      <c r="V223" s="25"/>
      <c r="W223" s="25"/>
      <c r="X223" s="25"/>
      <c r="Y223" s="25"/>
      <c r="Z223" s="25"/>
      <c r="AA223" s="25"/>
      <c r="AB223" s="25"/>
      <c r="AC223" s="25"/>
      <c r="AD223" s="25"/>
      <c r="AE223" s="25"/>
      <c r="AF223" s="25"/>
      <c r="AG223" s="25"/>
      <c r="AH223" s="25"/>
      <c r="AI223" s="25"/>
      <c r="AJ223" s="25"/>
      <c r="AK223" s="25"/>
      <c r="AL223" s="25"/>
      <c r="AM223" s="25"/>
      <c r="AN223" s="156">
        <v>45992</v>
      </c>
      <c r="AO223" s="157">
        <v>46018</v>
      </c>
      <c r="AP223" s="26" t="s">
        <v>281</v>
      </c>
      <c r="AQ223" s="178">
        <f>+O223/12</f>
        <v>2.4295432458697766E-2</v>
      </c>
      <c r="AR223" s="178"/>
      <c r="AS223" s="127" t="s">
        <v>283</v>
      </c>
      <c r="AT223" s="26" t="s">
        <v>281</v>
      </c>
      <c r="AU223" s="178">
        <f>+O223/12</f>
        <v>2.4295432458697766E-2</v>
      </c>
      <c r="AV223" s="18"/>
      <c r="AW223" s="127" t="s">
        <v>283</v>
      </c>
      <c r="AX223" s="26" t="s">
        <v>281</v>
      </c>
      <c r="AY223" s="178">
        <f>+O223/12</f>
        <v>2.4295432458697766E-2</v>
      </c>
      <c r="AZ223" s="18"/>
      <c r="BA223" s="127" t="s">
        <v>283</v>
      </c>
      <c r="BB223" s="26" t="s">
        <v>281</v>
      </c>
      <c r="BC223" s="178">
        <f>+O223/12</f>
        <v>2.4295432458697766E-2</v>
      </c>
      <c r="BD223" s="18"/>
      <c r="BE223" s="127" t="s">
        <v>283</v>
      </c>
      <c r="BF223" s="26" t="s">
        <v>281</v>
      </c>
      <c r="BG223" s="178">
        <f>+O223/12</f>
        <v>2.4295432458697766E-2</v>
      </c>
      <c r="BH223" s="18"/>
      <c r="BI223" s="127" t="s">
        <v>283</v>
      </c>
      <c r="BJ223" s="26" t="s">
        <v>281</v>
      </c>
      <c r="BK223" s="178">
        <f>+O223/12</f>
        <v>2.4295432458697766E-2</v>
      </c>
      <c r="BL223" s="18"/>
      <c r="BM223" s="127" t="s">
        <v>283</v>
      </c>
      <c r="BN223" s="26" t="s">
        <v>281</v>
      </c>
      <c r="BO223" s="178">
        <f>+O223/12</f>
        <v>2.4295432458697766E-2</v>
      </c>
      <c r="BP223" s="18"/>
      <c r="BQ223" s="127" t="s">
        <v>283</v>
      </c>
      <c r="BR223" s="26" t="s">
        <v>281</v>
      </c>
      <c r="BS223" s="178">
        <f>+O223/12</f>
        <v>2.4295432458697766E-2</v>
      </c>
      <c r="BT223" s="18"/>
      <c r="BU223" s="127" t="s">
        <v>283</v>
      </c>
      <c r="BV223" s="26" t="s">
        <v>281</v>
      </c>
      <c r="BW223" s="178">
        <f>+O223/12</f>
        <v>2.4295432458697766E-2</v>
      </c>
      <c r="BX223" s="18"/>
      <c r="BY223" s="127" t="s">
        <v>283</v>
      </c>
      <c r="BZ223" s="26" t="s">
        <v>281</v>
      </c>
      <c r="CA223" s="178">
        <f>+O223/12</f>
        <v>2.4295432458697766E-2</v>
      </c>
      <c r="CB223" s="18"/>
      <c r="CC223" s="127" t="s">
        <v>283</v>
      </c>
      <c r="CD223" s="26" t="s">
        <v>281</v>
      </c>
      <c r="CE223" s="178">
        <f>+O223/12</f>
        <v>2.4295432458697766E-2</v>
      </c>
      <c r="CF223" s="18"/>
      <c r="CG223" s="127" t="s">
        <v>283</v>
      </c>
      <c r="CH223" s="26" t="s">
        <v>281</v>
      </c>
      <c r="CI223" s="178">
        <f>+O223/12</f>
        <v>2.4295432458697766E-2</v>
      </c>
      <c r="CJ223" s="18"/>
      <c r="CK223" s="127" t="s">
        <v>283</v>
      </c>
      <c r="CL223" s="179">
        <f t="shared" si="208"/>
        <v>0.29154518950437314</v>
      </c>
      <c r="CM223" s="179">
        <f t="shared" si="209"/>
        <v>0</v>
      </c>
    </row>
    <row r="224" spans="1:91" ht="57" customHeight="1" x14ac:dyDescent="0.25">
      <c r="A224" s="12" t="s">
        <v>135</v>
      </c>
      <c r="B224" s="14" t="s">
        <v>13</v>
      </c>
      <c r="C224" s="12" t="s">
        <v>1644</v>
      </c>
      <c r="D224" s="12" t="s">
        <v>9</v>
      </c>
      <c r="E224" s="12" t="s">
        <v>9</v>
      </c>
      <c r="F224" s="12" t="s">
        <v>9</v>
      </c>
      <c r="G224" s="26" t="s">
        <v>9</v>
      </c>
      <c r="H224" s="26" t="s">
        <v>9</v>
      </c>
      <c r="I224" s="14" t="s">
        <v>9</v>
      </c>
      <c r="J224" s="26" t="s">
        <v>9</v>
      </c>
      <c r="K224" s="26" t="s">
        <v>9</v>
      </c>
      <c r="L224" s="26" t="s">
        <v>9</v>
      </c>
      <c r="M224" s="26" t="s">
        <v>9</v>
      </c>
      <c r="N224" s="148" t="s">
        <v>496</v>
      </c>
      <c r="O224" s="255">
        <v>0.29154518950437319</v>
      </c>
      <c r="P224" s="12" t="s">
        <v>9</v>
      </c>
      <c r="Q224" s="12" t="s">
        <v>152</v>
      </c>
      <c r="R224" s="146" t="s">
        <v>613</v>
      </c>
      <c r="S224" s="170" t="s">
        <v>142</v>
      </c>
      <c r="T224" s="177" t="s">
        <v>853</v>
      </c>
      <c r="U224" s="15" t="s">
        <v>592</v>
      </c>
      <c r="V224" s="25"/>
      <c r="W224" s="25"/>
      <c r="X224" s="25"/>
      <c r="Y224" s="25"/>
      <c r="Z224" s="25"/>
      <c r="AA224" s="25"/>
      <c r="AB224" s="25"/>
      <c r="AC224" s="25"/>
      <c r="AD224" s="25"/>
      <c r="AE224" s="25"/>
      <c r="AF224" s="25"/>
      <c r="AG224" s="25"/>
      <c r="AH224" s="25"/>
      <c r="AI224" s="25"/>
      <c r="AJ224" s="25"/>
      <c r="AK224" s="25"/>
      <c r="AL224" s="25"/>
      <c r="AM224" s="25"/>
      <c r="AN224" s="164">
        <v>45870</v>
      </c>
      <c r="AO224" s="164">
        <v>45900</v>
      </c>
      <c r="AP224" s="26" t="s">
        <v>281</v>
      </c>
      <c r="AQ224" s="178">
        <f t="shared" ref="AQ224:AQ225" si="220">+O224/8</f>
        <v>3.6443148688046649E-2</v>
      </c>
      <c r="AR224" s="178"/>
      <c r="AS224" s="127" t="s">
        <v>283</v>
      </c>
      <c r="AT224" s="26" t="s">
        <v>281</v>
      </c>
      <c r="AU224" s="178">
        <f t="shared" ref="AU224:AU225" si="221">+O224/8</f>
        <v>3.6443148688046649E-2</v>
      </c>
      <c r="AV224" s="18"/>
      <c r="AW224" s="127" t="s">
        <v>283</v>
      </c>
      <c r="AX224" s="26" t="s">
        <v>281</v>
      </c>
      <c r="AY224" s="178">
        <f t="shared" ref="AY224:AY225" si="222">+O224/8</f>
        <v>3.6443148688046649E-2</v>
      </c>
      <c r="AZ224" s="18"/>
      <c r="BA224" s="127" t="s">
        <v>283</v>
      </c>
      <c r="BB224" s="26" t="s">
        <v>281</v>
      </c>
      <c r="BC224" s="178">
        <f t="shared" ref="BC224:BC225" si="223">+O224/8</f>
        <v>3.6443148688046649E-2</v>
      </c>
      <c r="BD224" s="18"/>
      <c r="BE224" s="127" t="s">
        <v>283</v>
      </c>
      <c r="BF224" s="26" t="s">
        <v>281</v>
      </c>
      <c r="BG224" s="178">
        <f t="shared" ref="BG224:BG225" si="224">+O224/8</f>
        <v>3.6443148688046649E-2</v>
      </c>
      <c r="BH224" s="18"/>
      <c r="BI224" s="127" t="s">
        <v>283</v>
      </c>
      <c r="BJ224" s="26" t="s">
        <v>281</v>
      </c>
      <c r="BK224" s="178">
        <f t="shared" ref="BK224:BK225" si="225">+O224/8</f>
        <v>3.6443148688046649E-2</v>
      </c>
      <c r="BL224" s="18"/>
      <c r="BM224" s="127" t="s">
        <v>283</v>
      </c>
      <c r="BN224" s="26" t="s">
        <v>281</v>
      </c>
      <c r="BO224" s="178">
        <f t="shared" ref="BO224:BO225" si="226">+O224/8</f>
        <v>3.6443148688046649E-2</v>
      </c>
      <c r="BP224" s="18"/>
      <c r="BQ224" s="127" t="s">
        <v>283</v>
      </c>
      <c r="BR224" s="26" t="s">
        <v>281</v>
      </c>
      <c r="BS224" s="178">
        <f t="shared" ref="BS224:BS225" si="227">+O224/8</f>
        <v>3.6443148688046649E-2</v>
      </c>
      <c r="BT224" s="18"/>
      <c r="BU224" s="127" t="s">
        <v>283</v>
      </c>
      <c r="BV224" s="180" t="s">
        <v>281</v>
      </c>
      <c r="BW224" s="182"/>
      <c r="BX224" s="183"/>
      <c r="BY224" s="171" t="s">
        <v>283</v>
      </c>
      <c r="BZ224" s="180" t="s">
        <v>281</v>
      </c>
      <c r="CA224" s="182"/>
      <c r="CB224" s="183"/>
      <c r="CC224" s="171" t="s">
        <v>283</v>
      </c>
      <c r="CD224" s="180" t="s">
        <v>281</v>
      </c>
      <c r="CE224" s="182"/>
      <c r="CF224" s="183"/>
      <c r="CG224" s="171" t="s">
        <v>283</v>
      </c>
      <c r="CH224" s="180" t="s">
        <v>281</v>
      </c>
      <c r="CI224" s="182"/>
      <c r="CJ224" s="183"/>
      <c r="CK224" s="171" t="s">
        <v>283</v>
      </c>
      <c r="CL224" s="179">
        <f t="shared" si="208"/>
        <v>0.29154518950437319</v>
      </c>
      <c r="CM224" s="179">
        <f t="shared" si="209"/>
        <v>0</v>
      </c>
    </row>
    <row r="225" spans="1:91" ht="57" customHeight="1" x14ac:dyDescent="0.25">
      <c r="A225" s="12" t="s">
        <v>135</v>
      </c>
      <c r="B225" s="14" t="s">
        <v>13</v>
      </c>
      <c r="C225" s="12" t="s">
        <v>1644</v>
      </c>
      <c r="D225" s="12" t="s">
        <v>9</v>
      </c>
      <c r="E225" s="12" t="s">
        <v>9</v>
      </c>
      <c r="F225" s="12" t="s">
        <v>9</v>
      </c>
      <c r="G225" s="26" t="s">
        <v>9</v>
      </c>
      <c r="H225" s="26" t="s">
        <v>9</v>
      </c>
      <c r="I225" s="14" t="s">
        <v>9</v>
      </c>
      <c r="J225" s="26" t="s">
        <v>9</v>
      </c>
      <c r="K225" s="26" t="s">
        <v>9</v>
      </c>
      <c r="L225" s="26" t="s">
        <v>9</v>
      </c>
      <c r="M225" s="26" t="s">
        <v>9</v>
      </c>
      <c r="N225" s="148" t="s">
        <v>497</v>
      </c>
      <c r="O225" s="255">
        <v>0.29154518950437319</v>
      </c>
      <c r="P225" s="12" t="s">
        <v>9</v>
      </c>
      <c r="Q225" s="12" t="s">
        <v>152</v>
      </c>
      <c r="R225" s="146" t="s">
        <v>614</v>
      </c>
      <c r="S225" s="170" t="s">
        <v>142</v>
      </c>
      <c r="T225" s="177" t="s">
        <v>853</v>
      </c>
      <c r="U225" s="15" t="s">
        <v>592</v>
      </c>
      <c r="V225" s="25"/>
      <c r="W225" s="25"/>
      <c r="X225" s="25"/>
      <c r="Y225" s="25"/>
      <c r="Z225" s="25"/>
      <c r="AA225" s="25"/>
      <c r="AB225" s="25"/>
      <c r="AC225" s="25"/>
      <c r="AD225" s="25"/>
      <c r="AE225" s="25"/>
      <c r="AF225" s="25"/>
      <c r="AG225" s="25"/>
      <c r="AH225" s="25"/>
      <c r="AI225" s="25"/>
      <c r="AJ225" s="25"/>
      <c r="AK225" s="25"/>
      <c r="AL225" s="25"/>
      <c r="AM225" s="25"/>
      <c r="AN225" s="164">
        <v>45689</v>
      </c>
      <c r="AO225" s="164">
        <v>45900</v>
      </c>
      <c r="AP225" s="26" t="s">
        <v>281</v>
      </c>
      <c r="AQ225" s="178">
        <f t="shared" si="220"/>
        <v>3.6443148688046649E-2</v>
      </c>
      <c r="AR225" s="178"/>
      <c r="AS225" s="127" t="s">
        <v>283</v>
      </c>
      <c r="AT225" s="26" t="s">
        <v>281</v>
      </c>
      <c r="AU225" s="178">
        <f t="shared" si="221"/>
        <v>3.6443148688046649E-2</v>
      </c>
      <c r="AV225" s="18"/>
      <c r="AW225" s="127" t="s">
        <v>283</v>
      </c>
      <c r="AX225" s="26" t="s">
        <v>281</v>
      </c>
      <c r="AY225" s="178">
        <f t="shared" si="222"/>
        <v>3.6443148688046649E-2</v>
      </c>
      <c r="AZ225" s="18"/>
      <c r="BA225" s="127" t="s">
        <v>283</v>
      </c>
      <c r="BB225" s="26" t="s">
        <v>281</v>
      </c>
      <c r="BC225" s="178">
        <f t="shared" si="223"/>
        <v>3.6443148688046649E-2</v>
      </c>
      <c r="BD225" s="18"/>
      <c r="BE225" s="127" t="s">
        <v>283</v>
      </c>
      <c r="BF225" s="26" t="s">
        <v>281</v>
      </c>
      <c r="BG225" s="178">
        <f t="shared" si="224"/>
        <v>3.6443148688046649E-2</v>
      </c>
      <c r="BH225" s="18"/>
      <c r="BI225" s="127" t="s">
        <v>283</v>
      </c>
      <c r="BJ225" s="26" t="s">
        <v>281</v>
      </c>
      <c r="BK225" s="178">
        <f t="shared" si="225"/>
        <v>3.6443148688046649E-2</v>
      </c>
      <c r="BL225" s="18"/>
      <c r="BM225" s="127" t="s">
        <v>283</v>
      </c>
      <c r="BN225" s="26" t="s">
        <v>281</v>
      </c>
      <c r="BO225" s="178">
        <f t="shared" si="226"/>
        <v>3.6443148688046649E-2</v>
      </c>
      <c r="BP225" s="18"/>
      <c r="BQ225" s="127" t="s">
        <v>283</v>
      </c>
      <c r="BR225" s="26" t="s">
        <v>281</v>
      </c>
      <c r="BS225" s="178">
        <f t="shared" si="227"/>
        <v>3.6443148688046649E-2</v>
      </c>
      <c r="BT225" s="18"/>
      <c r="BU225" s="127" t="s">
        <v>283</v>
      </c>
      <c r="BV225" s="180" t="s">
        <v>281</v>
      </c>
      <c r="BW225" s="182"/>
      <c r="BX225" s="183"/>
      <c r="BY225" s="171" t="s">
        <v>283</v>
      </c>
      <c r="BZ225" s="180" t="s">
        <v>281</v>
      </c>
      <c r="CA225" s="182"/>
      <c r="CB225" s="183"/>
      <c r="CC225" s="171" t="s">
        <v>283</v>
      </c>
      <c r="CD225" s="180" t="s">
        <v>281</v>
      </c>
      <c r="CE225" s="182"/>
      <c r="CF225" s="183"/>
      <c r="CG225" s="171" t="s">
        <v>283</v>
      </c>
      <c r="CH225" s="180" t="s">
        <v>281</v>
      </c>
      <c r="CI225" s="182"/>
      <c r="CJ225" s="183"/>
      <c r="CK225" s="171" t="s">
        <v>283</v>
      </c>
      <c r="CL225" s="179">
        <f t="shared" si="208"/>
        <v>0.29154518950437319</v>
      </c>
      <c r="CM225" s="179">
        <f t="shared" si="209"/>
        <v>0</v>
      </c>
    </row>
    <row r="226" spans="1:91" ht="57" customHeight="1" x14ac:dyDescent="0.25">
      <c r="A226" s="12" t="s">
        <v>135</v>
      </c>
      <c r="B226" s="14" t="s">
        <v>13</v>
      </c>
      <c r="C226" s="12" t="s">
        <v>1644</v>
      </c>
      <c r="D226" s="12" t="s">
        <v>9</v>
      </c>
      <c r="E226" s="12" t="s">
        <v>9</v>
      </c>
      <c r="F226" s="12" t="s">
        <v>9</v>
      </c>
      <c r="G226" s="26" t="s">
        <v>9</v>
      </c>
      <c r="H226" s="26" t="s">
        <v>9</v>
      </c>
      <c r="I226" s="14" t="s">
        <v>9</v>
      </c>
      <c r="J226" s="26" t="s">
        <v>9</v>
      </c>
      <c r="K226" s="26" t="s">
        <v>9</v>
      </c>
      <c r="L226" s="26" t="s">
        <v>9</v>
      </c>
      <c r="M226" s="26" t="s">
        <v>9</v>
      </c>
      <c r="N226" s="148" t="s">
        <v>498</v>
      </c>
      <c r="O226" s="255">
        <v>0.29154518950437319</v>
      </c>
      <c r="P226" s="12" t="s">
        <v>9</v>
      </c>
      <c r="Q226" s="12" t="s">
        <v>152</v>
      </c>
      <c r="R226" s="146" t="s">
        <v>615</v>
      </c>
      <c r="S226" s="170" t="s">
        <v>142</v>
      </c>
      <c r="T226" s="177" t="s">
        <v>853</v>
      </c>
      <c r="U226" s="15" t="s">
        <v>592</v>
      </c>
      <c r="V226" s="25"/>
      <c r="W226" s="25"/>
      <c r="X226" s="25"/>
      <c r="Y226" s="25"/>
      <c r="Z226" s="25"/>
      <c r="AA226" s="25"/>
      <c r="AB226" s="25"/>
      <c r="AC226" s="25"/>
      <c r="AD226" s="25"/>
      <c r="AE226" s="25"/>
      <c r="AF226" s="25"/>
      <c r="AG226" s="25"/>
      <c r="AH226" s="25"/>
      <c r="AI226" s="25"/>
      <c r="AJ226" s="25"/>
      <c r="AK226" s="25"/>
      <c r="AL226" s="25"/>
      <c r="AM226" s="25"/>
      <c r="AN226" s="164">
        <v>45797</v>
      </c>
      <c r="AO226" s="158">
        <v>45930</v>
      </c>
      <c r="AP226" s="26" t="s">
        <v>281</v>
      </c>
      <c r="AQ226" s="178">
        <f>+O226/9</f>
        <v>3.2393909944930355E-2</v>
      </c>
      <c r="AR226" s="178"/>
      <c r="AS226" s="127" t="s">
        <v>283</v>
      </c>
      <c r="AT226" s="26" t="s">
        <v>281</v>
      </c>
      <c r="AU226" s="178">
        <f>+O226/9</f>
        <v>3.2393909944930355E-2</v>
      </c>
      <c r="AV226" s="18"/>
      <c r="AW226" s="127" t="s">
        <v>283</v>
      </c>
      <c r="AX226" s="26" t="s">
        <v>281</v>
      </c>
      <c r="AY226" s="178">
        <f>+O226/9</f>
        <v>3.2393909944930355E-2</v>
      </c>
      <c r="AZ226" s="18"/>
      <c r="BA226" s="127" t="s">
        <v>283</v>
      </c>
      <c r="BB226" s="26" t="s">
        <v>281</v>
      </c>
      <c r="BC226" s="178">
        <f>+O226/9</f>
        <v>3.2393909944930355E-2</v>
      </c>
      <c r="BD226" s="18"/>
      <c r="BE226" s="127" t="s">
        <v>283</v>
      </c>
      <c r="BF226" s="26" t="s">
        <v>281</v>
      </c>
      <c r="BG226" s="178">
        <f>+O226/9</f>
        <v>3.2393909944930355E-2</v>
      </c>
      <c r="BH226" s="18"/>
      <c r="BI226" s="127" t="s">
        <v>283</v>
      </c>
      <c r="BJ226" s="26" t="s">
        <v>281</v>
      </c>
      <c r="BK226" s="178">
        <f>+O226/9</f>
        <v>3.2393909944930355E-2</v>
      </c>
      <c r="BL226" s="18"/>
      <c r="BM226" s="127" t="s">
        <v>283</v>
      </c>
      <c r="BN226" s="26" t="s">
        <v>281</v>
      </c>
      <c r="BO226" s="178">
        <f>+O226/9</f>
        <v>3.2393909944930355E-2</v>
      </c>
      <c r="BP226" s="18"/>
      <c r="BQ226" s="127" t="s">
        <v>283</v>
      </c>
      <c r="BR226" s="26" t="s">
        <v>281</v>
      </c>
      <c r="BS226" s="178">
        <f>+O226/9</f>
        <v>3.2393909944930355E-2</v>
      </c>
      <c r="BT226" s="18"/>
      <c r="BU226" s="127" t="s">
        <v>283</v>
      </c>
      <c r="BV226" s="26" t="s">
        <v>281</v>
      </c>
      <c r="BW226" s="178">
        <f>+O226/9</f>
        <v>3.2393909944930355E-2</v>
      </c>
      <c r="BX226" s="18"/>
      <c r="BY226" s="127" t="s">
        <v>283</v>
      </c>
      <c r="BZ226" s="180" t="s">
        <v>281</v>
      </c>
      <c r="CA226" s="182"/>
      <c r="CB226" s="183"/>
      <c r="CC226" s="171" t="s">
        <v>283</v>
      </c>
      <c r="CD226" s="180" t="s">
        <v>281</v>
      </c>
      <c r="CE226" s="182"/>
      <c r="CF226" s="183"/>
      <c r="CG226" s="171" t="s">
        <v>283</v>
      </c>
      <c r="CH226" s="180" t="s">
        <v>281</v>
      </c>
      <c r="CI226" s="182"/>
      <c r="CJ226" s="183"/>
      <c r="CK226" s="171" t="s">
        <v>283</v>
      </c>
      <c r="CL226" s="179">
        <f t="shared" si="208"/>
        <v>0.29154518950437319</v>
      </c>
      <c r="CM226" s="179">
        <f t="shared" si="209"/>
        <v>0</v>
      </c>
    </row>
    <row r="227" spans="1:91" ht="57" customHeight="1" x14ac:dyDescent="0.25">
      <c r="A227" s="12" t="s">
        <v>135</v>
      </c>
      <c r="B227" s="14" t="s">
        <v>13</v>
      </c>
      <c r="C227" s="12" t="s">
        <v>1644</v>
      </c>
      <c r="D227" s="12" t="s">
        <v>9</v>
      </c>
      <c r="E227" s="12" t="s">
        <v>9</v>
      </c>
      <c r="F227" s="12" t="s">
        <v>9</v>
      </c>
      <c r="G227" s="26" t="s">
        <v>9</v>
      </c>
      <c r="H227" s="26" t="s">
        <v>9</v>
      </c>
      <c r="I227" s="14" t="s">
        <v>9</v>
      </c>
      <c r="J227" s="26" t="s">
        <v>9</v>
      </c>
      <c r="K227" s="26" t="s">
        <v>9</v>
      </c>
      <c r="L227" s="26" t="s">
        <v>9</v>
      </c>
      <c r="M227" s="26" t="s">
        <v>9</v>
      </c>
      <c r="N227" s="148" t="s">
        <v>499</v>
      </c>
      <c r="O227" s="255">
        <v>0.29154518950437319</v>
      </c>
      <c r="P227" s="12" t="s">
        <v>9</v>
      </c>
      <c r="Q227" s="12" t="s">
        <v>152</v>
      </c>
      <c r="R227" s="146" t="s">
        <v>616</v>
      </c>
      <c r="S227" s="170" t="s">
        <v>142</v>
      </c>
      <c r="T227" s="177" t="s">
        <v>853</v>
      </c>
      <c r="U227" s="15" t="s">
        <v>592</v>
      </c>
      <c r="V227" s="25"/>
      <c r="W227" s="25"/>
      <c r="X227" s="25"/>
      <c r="Y227" s="25"/>
      <c r="Z227" s="25"/>
      <c r="AA227" s="25"/>
      <c r="AB227" s="25"/>
      <c r="AC227" s="25"/>
      <c r="AD227" s="25"/>
      <c r="AE227" s="25"/>
      <c r="AF227" s="25"/>
      <c r="AG227" s="25"/>
      <c r="AH227" s="25"/>
      <c r="AI227" s="25"/>
      <c r="AJ227" s="25"/>
      <c r="AK227" s="25"/>
      <c r="AL227" s="25"/>
      <c r="AM227" s="25"/>
      <c r="AN227" s="164">
        <v>45717</v>
      </c>
      <c r="AO227" s="158">
        <v>45746</v>
      </c>
      <c r="AP227" s="26" t="s">
        <v>281</v>
      </c>
      <c r="AQ227" s="178">
        <f>+O227/3</f>
        <v>9.7181729834791064E-2</v>
      </c>
      <c r="AR227" s="178"/>
      <c r="AS227" s="127" t="s">
        <v>283</v>
      </c>
      <c r="AT227" s="26" t="s">
        <v>281</v>
      </c>
      <c r="AU227" s="178">
        <f>+O227/3</f>
        <v>9.7181729834791064E-2</v>
      </c>
      <c r="AV227" s="18"/>
      <c r="AW227" s="127" t="s">
        <v>283</v>
      </c>
      <c r="AX227" s="26" t="s">
        <v>281</v>
      </c>
      <c r="AY227" s="178">
        <f>+O227/3</f>
        <v>9.7181729834791064E-2</v>
      </c>
      <c r="AZ227" s="18"/>
      <c r="BA227" s="127" t="s">
        <v>283</v>
      </c>
      <c r="BB227" s="180" t="s">
        <v>281</v>
      </c>
      <c r="BC227" s="182"/>
      <c r="BD227" s="183"/>
      <c r="BE227" s="171" t="s">
        <v>283</v>
      </c>
      <c r="BF227" s="180" t="s">
        <v>281</v>
      </c>
      <c r="BG227" s="182"/>
      <c r="BH227" s="183"/>
      <c r="BI227" s="171" t="s">
        <v>283</v>
      </c>
      <c r="BJ227" s="180" t="s">
        <v>281</v>
      </c>
      <c r="BK227" s="182"/>
      <c r="BL227" s="183"/>
      <c r="BM227" s="171" t="s">
        <v>283</v>
      </c>
      <c r="BN227" s="180" t="s">
        <v>281</v>
      </c>
      <c r="BO227" s="182"/>
      <c r="BP227" s="183"/>
      <c r="BQ227" s="171" t="s">
        <v>283</v>
      </c>
      <c r="BR227" s="180" t="s">
        <v>281</v>
      </c>
      <c r="BS227" s="182"/>
      <c r="BT227" s="183"/>
      <c r="BU227" s="171" t="s">
        <v>283</v>
      </c>
      <c r="BV227" s="180" t="s">
        <v>281</v>
      </c>
      <c r="BW227" s="182"/>
      <c r="BX227" s="183"/>
      <c r="BY227" s="171" t="s">
        <v>283</v>
      </c>
      <c r="BZ227" s="180" t="s">
        <v>281</v>
      </c>
      <c r="CA227" s="182"/>
      <c r="CB227" s="183"/>
      <c r="CC227" s="171" t="s">
        <v>283</v>
      </c>
      <c r="CD227" s="180" t="s">
        <v>281</v>
      </c>
      <c r="CE227" s="182"/>
      <c r="CF227" s="183"/>
      <c r="CG227" s="171" t="s">
        <v>283</v>
      </c>
      <c r="CH227" s="180" t="s">
        <v>281</v>
      </c>
      <c r="CI227" s="182"/>
      <c r="CJ227" s="183"/>
      <c r="CK227" s="171" t="s">
        <v>283</v>
      </c>
      <c r="CL227" s="179">
        <f t="shared" si="208"/>
        <v>0.29154518950437319</v>
      </c>
      <c r="CM227" s="179">
        <f t="shared" si="209"/>
        <v>0</v>
      </c>
    </row>
    <row r="228" spans="1:91" ht="57" customHeight="1" x14ac:dyDescent="0.25">
      <c r="A228" s="12" t="s">
        <v>135</v>
      </c>
      <c r="B228" s="14" t="s">
        <v>13</v>
      </c>
      <c r="C228" s="12" t="s">
        <v>1644</v>
      </c>
      <c r="D228" s="12" t="s">
        <v>9</v>
      </c>
      <c r="E228" s="12" t="s">
        <v>9</v>
      </c>
      <c r="F228" s="12" t="s">
        <v>9</v>
      </c>
      <c r="G228" s="26" t="s">
        <v>9</v>
      </c>
      <c r="H228" s="26" t="s">
        <v>9</v>
      </c>
      <c r="I228" s="14" t="s">
        <v>9</v>
      </c>
      <c r="J228" s="26" t="s">
        <v>9</v>
      </c>
      <c r="K228" s="26" t="s">
        <v>9</v>
      </c>
      <c r="L228" s="26" t="s">
        <v>9</v>
      </c>
      <c r="M228" s="26" t="s">
        <v>9</v>
      </c>
      <c r="N228" s="148" t="s">
        <v>500</v>
      </c>
      <c r="O228" s="255">
        <v>0.29154518950437319</v>
      </c>
      <c r="P228" s="12" t="s">
        <v>9</v>
      </c>
      <c r="Q228" s="12" t="s">
        <v>152</v>
      </c>
      <c r="R228" s="146" t="s">
        <v>617</v>
      </c>
      <c r="S228" s="170" t="s">
        <v>142</v>
      </c>
      <c r="T228" s="177" t="s">
        <v>853</v>
      </c>
      <c r="U228" s="15" t="s">
        <v>592</v>
      </c>
      <c r="V228" s="25"/>
      <c r="W228" s="25"/>
      <c r="X228" s="25"/>
      <c r="Y228" s="25"/>
      <c r="Z228" s="25"/>
      <c r="AA228" s="25"/>
      <c r="AB228" s="25"/>
      <c r="AC228" s="25"/>
      <c r="AD228" s="25"/>
      <c r="AE228" s="25"/>
      <c r="AF228" s="25"/>
      <c r="AG228" s="25"/>
      <c r="AH228" s="25"/>
      <c r="AI228" s="25"/>
      <c r="AJ228" s="25"/>
      <c r="AK228" s="25"/>
      <c r="AL228" s="25"/>
      <c r="AM228" s="25"/>
      <c r="AN228" s="164">
        <v>45962</v>
      </c>
      <c r="AO228" s="158">
        <v>46006</v>
      </c>
      <c r="AP228" s="26" t="s">
        <v>281</v>
      </c>
      <c r="AQ228" s="178">
        <f t="shared" ref="AQ228:AQ230" si="228">+O228/12</f>
        <v>2.4295432458697766E-2</v>
      </c>
      <c r="AR228" s="178"/>
      <c r="AS228" s="127" t="s">
        <v>283</v>
      </c>
      <c r="AT228" s="26" t="s">
        <v>281</v>
      </c>
      <c r="AU228" s="178">
        <f t="shared" ref="AU228:AU230" si="229">+O228/12</f>
        <v>2.4295432458697766E-2</v>
      </c>
      <c r="AV228" s="18"/>
      <c r="AW228" s="127" t="s">
        <v>283</v>
      </c>
      <c r="AX228" s="26" t="s">
        <v>281</v>
      </c>
      <c r="AY228" s="178">
        <f t="shared" ref="AY228:AY230" si="230">+O228/12</f>
        <v>2.4295432458697766E-2</v>
      </c>
      <c r="AZ228" s="18"/>
      <c r="BA228" s="127" t="s">
        <v>283</v>
      </c>
      <c r="BB228" s="26" t="s">
        <v>281</v>
      </c>
      <c r="BC228" s="178">
        <f t="shared" ref="BC228:BC230" si="231">+O228/12</f>
        <v>2.4295432458697766E-2</v>
      </c>
      <c r="BD228" s="18"/>
      <c r="BE228" s="127" t="s">
        <v>283</v>
      </c>
      <c r="BF228" s="26" t="s">
        <v>281</v>
      </c>
      <c r="BG228" s="178">
        <f t="shared" ref="BG228:BG230" si="232">+O228/12</f>
        <v>2.4295432458697766E-2</v>
      </c>
      <c r="BH228" s="18"/>
      <c r="BI228" s="127" t="s">
        <v>283</v>
      </c>
      <c r="BJ228" s="26" t="s">
        <v>281</v>
      </c>
      <c r="BK228" s="178">
        <f t="shared" ref="BK228:BK230" si="233">+O228/12</f>
        <v>2.4295432458697766E-2</v>
      </c>
      <c r="BL228" s="18"/>
      <c r="BM228" s="127" t="s">
        <v>283</v>
      </c>
      <c r="BN228" s="26" t="s">
        <v>281</v>
      </c>
      <c r="BO228" s="178">
        <f t="shared" ref="BO228:BO230" si="234">+O228/12</f>
        <v>2.4295432458697766E-2</v>
      </c>
      <c r="BP228" s="18"/>
      <c r="BQ228" s="127" t="s">
        <v>283</v>
      </c>
      <c r="BR228" s="26" t="s">
        <v>281</v>
      </c>
      <c r="BS228" s="178">
        <f t="shared" ref="BS228:BS230" si="235">+O228/12</f>
        <v>2.4295432458697766E-2</v>
      </c>
      <c r="BT228" s="18"/>
      <c r="BU228" s="127" t="s">
        <v>283</v>
      </c>
      <c r="BV228" s="26" t="s">
        <v>281</v>
      </c>
      <c r="BW228" s="178">
        <f t="shared" ref="BW228:BW230" si="236">+O228/12</f>
        <v>2.4295432458697766E-2</v>
      </c>
      <c r="BX228" s="18"/>
      <c r="BY228" s="127" t="s">
        <v>283</v>
      </c>
      <c r="BZ228" s="26" t="s">
        <v>281</v>
      </c>
      <c r="CA228" s="178">
        <f t="shared" ref="CA228:CA230" si="237">+O228/12</f>
        <v>2.4295432458697766E-2</v>
      </c>
      <c r="CB228" s="18"/>
      <c r="CC228" s="127" t="s">
        <v>283</v>
      </c>
      <c r="CD228" s="26" t="s">
        <v>281</v>
      </c>
      <c r="CE228" s="178">
        <f t="shared" ref="CE228:CE230" si="238">+O228/12</f>
        <v>2.4295432458697766E-2</v>
      </c>
      <c r="CF228" s="18"/>
      <c r="CG228" s="127" t="s">
        <v>283</v>
      </c>
      <c r="CH228" s="26" t="s">
        <v>281</v>
      </c>
      <c r="CI228" s="178">
        <f t="shared" ref="CI228:CI230" si="239">+O228/12</f>
        <v>2.4295432458697766E-2</v>
      </c>
      <c r="CJ228" s="18"/>
      <c r="CK228" s="127" t="s">
        <v>283</v>
      </c>
      <c r="CL228" s="179">
        <f t="shared" si="208"/>
        <v>0.29154518950437314</v>
      </c>
      <c r="CM228" s="179">
        <f t="shared" si="209"/>
        <v>0</v>
      </c>
    </row>
    <row r="229" spans="1:91" ht="57" customHeight="1" x14ac:dyDescent="0.25">
      <c r="A229" s="12" t="s">
        <v>135</v>
      </c>
      <c r="B229" s="14" t="s">
        <v>13</v>
      </c>
      <c r="C229" s="12" t="s">
        <v>1644</v>
      </c>
      <c r="D229" s="12" t="s">
        <v>9</v>
      </c>
      <c r="E229" s="12" t="s">
        <v>9</v>
      </c>
      <c r="F229" s="12" t="s">
        <v>9</v>
      </c>
      <c r="G229" s="26" t="s">
        <v>9</v>
      </c>
      <c r="H229" s="26" t="s">
        <v>9</v>
      </c>
      <c r="I229" s="14" t="s">
        <v>9</v>
      </c>
      <c r="J229" s="26" t="s">
        <v>9</v>
      </c>
      <c r="K229" s="26" t="s">
        <v>9</v>
      </c>
      <c r="L229" s="26" t="s">
        <v>9</v>
      </c>
      <c r="M229" s="26" t="s">
        <v>9</v>
      </c>
      <c r="N229" s="148" t="s">
        <v>501</v>
      </c>
      <c r="O229" s="255">
        <v>0.29154518950437319</v>
      </c>
      <c r="P229" s="12" t="s">
        <v>9</v>
      </c>
      <c r="Q229" s="12" t="s">
        <v>152</v>
      </c>
      <c r="R229" s="146" t="s">
        <v>618</v>
      </c>
      <c r="S229" s="170" t="s">
        <v>142</v>
      </c>
      <c r="T229" s="177" t="s">
        <v>853</v>
      </c>
      <c r="U229" s="15" t="s">
        <v>592</v>
      </c>
      <c r="V229" s="25"/>
      <c r="W229" s="25"/>
      <c r="X229" s="25"/>
      <c r="Y229" s="25"/>
      <c r="Z229" s="25"/>
      <c r="AA229" s="25"/>
      <c r="AB229" s="25"/>
      <c r="AC229" s="25"/>
      <c r="AD229" s="25"/>
      <c r="AE229" s="25"/>
      <c r="AF229" s="25"/>
      <c r="AG229" s="25"/>
      <c r="AH229" s="25"/>
      <c r="AI229" s="25"/>
      <c r="AJ229" s="25"/>
      <c r="AK229" s="25"/>
      <c r="AL229" s="25"/>
      <c r="AM229" s="25"/>
      <c r="AN229" s="164">
        <v>45689</v>
      </c>
      <c r="AO229" s="158">
        <v>46022</v>
      </c>
      <c r="AP229" s="26" t="s">
        <v>281</v>
      </c>
      <c r="AQ229" s="178">
        <f t="shared" si="228"/>
        <v>2.4295432458697766E-2</v>
      </c>
      <c r="AR229" s="178"/>
      <c r="AS229" s="127" t="s">
        <v>283</v>
      </c>
      <c r="AT229" s="26" t="s">
        <v>281</v>
      </c>
      <c r="AU229" s="178">
        <f t="shared" si="229"/>
        <v>2.4295432458697766E-2</v>
      </c>
      <c r="AV229" s="18"/>
      <c r="AW229" s="127" t="s">
        <v>283</v>
      </c>
      <c r="AX229" s="26" t="s">
        <v>281</v>
      </c>
      <c r="AY229" s="178">
        <f t="shared" si="230"/>
        <v>2.4295432458697766E-2</v>
      </c>
      <c r="AZ229" s="18"/>
      <c r="BA229" s="127" t="s">
        <v>283</v>
      </c>
      <c r="BB229" s="26" t="s">
        <v>281</v>
      </c>
      <c r="BC229" s="178">
        <f t="shared" si="231"/>
        <v>2.4295432458697766E-2</v>
      </c>
      <c r="BD229" s="18"/>
      <c r="BE229" s="127" t="s">
        <v>283</v>
      </c>
      <c r="BF229" s="26" t="s">
        <v>281</v>
      </c>
      <c r="BG229" s="178">
        <f t="shared" si="232"/>
        <v>2.4295432458697766E-2</v>
      </c>
      <c r="BH229" s="18"/>
      <c r="BI229" s="127" t="s">
        <v>283</v>
      </c>
      <c r="BJ229" s="26" t="s">
        <v>281</v>
      </c>
      <c r="BK229" s="178">
        <f t="shared" si="233"/>
        <v>2.4295432458697766E-2</v>
      </c>
      <c r="BL229" s="18"/>
      <c r="BM229" s="127" t="s">
        <v>283</v>
      </c>
      <c r="BN229" s="26" t="s">
        <v>281</v>
      </c>
      <c r="BO229" s="178">
        <f t="shared" si="234"/>
        <v>2.4295432458697766E-2</v>
      </c>
      <c r="BP229" s="18"/>
      <c r="BQ229" s="127" t="s">
        <v>283</v>
      </c>
      <c r="BR229" s="26" t="s">
        <v>281</v>
      </c>
      <c r="BS229" s="178">
        <f t="shared" si="235"/>
        <v>2.4295432458697766E-2</v>
      </c>
      <c r="BT229" s="18"/>
      <c r="BU229" s="127" t="s">
        <v>283</v>
      </c>
      <c r="BV229" s="26" t="s">
        <v>281</v>
      </c>
      <c r="BW229" s="178">
        <f t="shared" si="236"/>
        <v>2.4295432458697766E-2</v>
      </c>
      <c r="BX229" s="18"/>
      <c r="BY229" s="127" t="s">
        <v>283</v>
      </c>
      <c r="BZ229" s="26" t="s">
        <v>281</v>
      </c>
      <c r="CA229" s="178">
        <f t="shared" si="237"/>
        <v>2.4295432458697766E-2</v>
      </c>
      <c r="CB229" s="18"/>
      <c r="CC229" s="127" t="s">
        <v>283</v>
      </c>
      <c r="CD229" s="26" t="s">
        <v>281</v>
      </c>
      <c r="CE229" s="178">
        <f t="shared" si="238"/>
        <v>2.4295432458697766E-2</v>
      </c>
      <c r="CF229" s="18"/>
      <c r="CG229" s="127" t="s">
        <v>283</v>
      </c>
      <c r="CH229" s="26" t="s">
        <v>281</v>
      </c>
      <c r="CI229" s="178">
        <f t="shared" si="239"/>
        <v>2.4295432458697766E-2</v>
      </c>
      <c r="CJ229" s="18"/>
      <c r="CK229" s="127" t="s">
        <v>283</v>
      </c>
      <c r="CL229" s="179">
        <f t="shared" si="208"/>
        <v>0.29154518950437314</v>
      </c>
      <c r="CM229" s="179">
        <f t="shared" si="209"/>
        <v>0</v>
      </c>
    </row>
    <row r="230" spans="1:91" ht="57" customHeight="1" x14ac:dyDescent="0.25">
      <c r="A230" s="12" t="s">
        <v>135</v>
      </c>
      <c r="B230" s="14" t="s">
        <v>13</v>
      </c>
      <c r="C230" s="12" t="s">
        <v>1644</v>
      </c>
      <c r="D230" s="12" t="s">
        <v>9</v>
      </c>
      <c r="E230" s="12" t="s">
        <v>9</v>
      </c>
      <c r="F230" s="12" t="s">
        <v>9</v>
      </c>
      <c r="G230" s="26" t="s">
        <v>9</v>
      </c>
      <c r="H230" s="26" t="s">
        <v>9</v>
      </c>
      <c r="I230" s="14" t="s">
        <v>9</v>
      </c>
      <c r="J230" s="26" t="s">
        <v>9</v>
      </c>
      <c r="K230" s="26" t="s">
        <v>9</v>
      </c>
      <c r="L230" s="26" t="s">
        <v>9</v>
      </c>
      <c r="M230" s="26" t="s">
        <v>9</v>
      </c>
      <c r="N230" s="148" t="s">
        <v>502</v>
      </c>
      <c r="O230" s="255">
        <v>0.29154518950437319</v>
      </c>
      <c r="P230" s="12" t="s">
        <v>9</v>
      </c>
      <c r="Q230" s="12" t="s">
        <v>152</v>
      </c>
      <c r="R230" s="146" t="s">
        <v>619</v>
      </c>
      <c r="S230" s="170" t="s">
        <v>142</v>
      </c>
      <c r="T230" s="177" t="s">
        <v>853</v>
      </c>
      <c r="U230" s="15" t="s">
        <v>592</v>
      </c>
      <c r="V230" s="25"/>
      <c r="W230" s="25"/>
      <c r="X230" s="25"/>
      <c r="Y230" s="25"/>
      <c r="Z230" s="25"/>
      <c r="AA230" s="25"/>
      <c r="AB230" s="25"/>
      <c r="AC230" s="25"/>
      <c r="AD230" s="25"/>
      <c r="AE230" s="25"/>
      <c r="AF230" s="25"/>
      <c r="AG230" s="25"/>
      <c r="AH230" s="25"/>
      <c r="AI230" s="25"/>
      <c r="AJ230" s="25"/>
      <c r="AK230" s="25"/>
      <c r="AL230" s="25"/>
      <c r="AM230" s="25"/>
      <c r="AN230" s="164">
        <v>45992</v>
      </c>
      <c r="AO230" s="158">
        <v>46022</v>
      </c>
      <c r="AP230" s="26" t="s">
        <v>281</v>
      </c>
      <c r="AQ230" s="178">
        <f t="shared" si="228"/>
        <v>2.4295432458697766E-2</v>
      </c>
      <c r="AR230" s="178"/>
      <c r="AS230" s="127" t="s">
        <v>283</v>
      </c>
      <c r="AT230" s="26" t="s">
        <v>281</v>
      </c>
      <c r="AU230" s="178">
        <f t="shared" si="229"/>
        <v>2.4295432458697766E-2</v>
      </c>
      <c r="AV230" s="18"/>
      <c r="AW230" s="127" t="s">
        <v>283</v>
      </c>
      <c r="AX230" s="26" t="s">
        <v>281</v>
      </c>
      <c r="AY230" s="178">
        <f t="shared" si="230"/>
        <v>2.4295432458697766E-2</v>
      </c>
      <c r="AZ230" s="18"/>
      <c r="BA230" s="127" t="s">
        <v>283</v>
      </c>
      <c r="BB230" s="26" t="s">
        <v>281</v>
      </c>
      <c r="BC230" s="178">
        <f t="shared" si="231"/>
        <v>2.4295432458697766E-2</v>
      </c>
      <c r="BD230" s="18"/>
      <c r="BE230" s="127" t="s">
        <v>283</v>
      </c>
      <c r="BF230" s="26" t="s">
        <v>281</v>
      </c>
      <c r="BG230" s="178">
        <f t="shared" si="232"/>
        <v>2.4295432458697766E-2</v>
      </c>
      <c r="BH230" s="18"/>
      <c r="BI230" s="127" t="s">
        <v>283</v>
      </c>
      <c r="BJ230" s="26" t="s">
        <v>281</v>
      </c>
      <c r="BK230" s="178">
        <f t="shared" si="233"/>
        <v>2.4295432458697766E-2</v>
      </c>
      <c r="BL230" s="18"/>
      <c r="BM230" s="127" t="s">
        <v>283</v>
      </c>
      <c r="BN230" s="26" t="s">
        <v>281</v>
      </c>
      <c r="BO230" s="178">
        <f t="shared" si="234"/>
        <v>2.4295432458697766E-2</v>
      </c>
      <c r="BP230" s="18"/>
      <c r="BQ230" s="127" t="s">
        <v>283</v>
      </c>
      <c r="BR230" s="26" t="s">
        <v>281</v>
      </c>
      <c r="BS230" s="178">
        <f t="shared" si="235"/>
        <v>2.4295432458697766E-2</v>
      </c>
      <c r="BT230" s="18"/>
      <c r="BU230" s="127" t="s">
        <v>283</v>
      </c>
      <c r="BV230" s="26" t="s">
        <v>281</v>
      </c>
      <c r="BW230" s="178">
        <f t="shared" si="236"/>
        <v>2.4295432458697766E-2</v>
      </c>
      <c r="BX230" s="18"/>
      <c r="BY230" s="127" t="s">
        <v>283</v>
      </c>
      <c r="BZ230" s="26" t="s">
        <v>281</v>
      </c>
      <c r="CA230" s="178">
        <f t="shared" si="237"/>
        <v>2.4295432458697766E-2</v>
      </c>
      <c r="CB230" s="18"/>
      <c r="CC230" s="127" t="s">
        <v>283</v>
      </c>
      <c r="CD230" s="26" t="s">
        <v>281</v>
      </c>
      <c r="CE230" s="178">
        <f t="shared" si="238"/>
        <v>2.4295432458697766E-2</v>
      </c>
      <c r="CF230" s="18"/>
      <c r="CG230" s="127" t="s">
        <v>283</v>
      </c>
      <c r="CH230" s="26" t="s">
        <v>281</v>
      </c>
      <c r="CI230" s="178">
        <f t="shared" si="239"/>
        <v>2.4295432458697766E-2</v>
      </c>
      <c r="CJ230" s="18"/>
      <c r="CK230" s="127" t="s">
        <v>283</v>
      </c>
      <c r="CL230" s="179">
        <f t="shared" si="208"/>
        <v>0.29154518950437314</v>
      </c>
      <c r="CM230" s="179">
        <f t="shared" si="209"/>
        <v>0</v>
      </c>
    </row>
    <row r="231" spans="1:91" ht="57" customHeight="1" x14ac:dyDescent="0.25">
      <c r="A231" s="12" t="s">
        <v>135</v>
      </c>
      <c r="B231" s="14" t="s">
        <v>13</v>
      </c>
      <c r="C231" s="12" t="s">
        <v>1644</v>
      </c>
      <c r="D231" s="12" t="s">
        <v>9</v>
      </c>
      <c r="E231" s="12" t="s">
        <v>9</v>
      </c>
      <c r="F231" s="12" t="s">
        <v>9</v>
      </c>
      <c r="G231" s="26" t="s">
        <v>9</v>
      </c>
      <c r="H231" s="26" t="s">
        <v>9</v>
      </c>
      <c r="I231" s="14" t="s">
        <v>9</v>
      </c>
      <c r="J231" s="26" t="s">
        <v>9</v>
      </c>
      <c r="K231" s="26" t="s">
        <v>9</v>
      </c>
      <c r="L231" s="26" t="s">
        <v>9</v>
      </c>
      <c r="M231" s="26" t="s">
        <v>9</v>
      </c>
      <c r="N231" s="148" t="s">
        <v>503</v>
      </c>
      <c r="O231" s="255">
        <v>0.29154518950437319</v>
      </c>
      <c r="P231" s="12" t="s">
        <v>9</v>
      </c>
      <c r="Q231" s="12" t="s">
        <v>152</v>
      </c>
      <c r="R231" s="146" t="s">
        <v>620</v>
      </c>
      <c r="S231" s="170" t="s">
        <v>142</v>
      </c>
      <c r="T231" s="177" t="s">
        <v>853</v>
      </c>
      <c r="U231" s="15" t="s">
        <v>592</v>
      </c>
      <c r="V231" s="25"/>
      <c r="W231" s="25"/>
      <c r="X231" s="25"/>
      <c r="Y231" s="25"/>
      <c r="Z231" s="25"/>
      <c r="AA231" s="25"/>
      <c r="AB231" s="25"/>
      <c r="AC231" s="25"/>
      <c r="AD231" s="25"/>
      <c r="AE231" s="25"/>
      <c r="AF231" s="25"/>
      <c r="AG231" s="25"/>
      <c r="AH231" s="25"/>
      <c r="AI231" s="25"/>
      <c r="AJ231" s="25"/>
      <c r="AK231" s="25"/>
      <c r="AL231" s="25"/>
      <c r="AM231" s="25"/>
      <c r="AN231" s="164">
        <v>45778</v>
      </c>
      <c r="AO231" s="158">
        <v>45960</v>
      </c>
      <c r="AP231" s="26" t="s">
        <v>281</v>
      </c>
      <c r="AQ231" s="178">
        <f>+O231/10</f>
        <v>2.915451895043732E-2</v>
      </c>
      <c r="AR231" s="178"/>
      <c r="AS231" s="127" t="s">
        <v>283</v>
      </c>
      <c r="AT231" s="26" t="s">
        <v>281</v>
      </c>
      <c r="AU231" s="178">
        <f>+O231/10</f>
        <v>2.915451895043732E-2</v>
      </c>
      <c r="AV231" s="18"/>
      <c r="AW231" s="127" t="s">
        <v>283</v>
      </c>
      <c r="AX231" s="26" t="s">
        <v>281</v>
      </c>
      <c r="AY231" s="178">
        <f>+O231/10</f>
        <v>2.915451895043732E-2</v>
      </c>
      <c r="AZ231" s="18"/>
      <c r="BA231" s="127" t="s">
        <v>283</v>
      </c>
      <c r="BB231" s="26" t="s">
        <v>281</v>
      </c>
      <c r="BC231" s="178">
        <f>+O231/10</f>
        <v>2.915451895043732E-2</v>
      </c>
      <c r="BD231" s="18"/>
      <c r="BE231" s="127" t="s">
        <v>283</v>
      </c>
      <c r="BF231" s="26" t="s">
        <v>281</v>
      </c>
      <c r="BG231" s="178">
        <f>+O231/10</f>
        <v>2.915451895043732E-2</v>
      </c>
      <c r="BH231" s="18"/>
      <c r="BI231" s="127" t="s">
        <v>283</v>
      </c>
      <c r="BJ231" s="26" t="s">
        <v>281</v>
      </c>
      <c r="BK231" s="178">
        <f>+O231/10</f>
        <v>2.915451895043732E-2</v>
      </c>
      <c r="BL231" s="18"/>
      <c r="BM231" s="127" t="s">
        <v>283</v>
      </c>
      <c r="BN231" s="26" t="s">
        <v>281</v>
      </c>
      <c r="BO231" s="178">
        <f>+O231/10</f>
        <v>2.915451895043732E-2</v>
      </c>
      <c r="BP231" s="18"/>
      <c r="BQ231" s="127" t="s">
        <v>283</v>
      </c>
      <c r="BR231" s="26" t="s">
        <v>281</v>
      </c>
      <c r="BS231" s="178">
        <f>+O231/10</f>
        <v>2.915451895043732E-2</v>
      </c>
      <c r="BT231" s="18"/>
      <c r="BU231" s="127" t="s">
        <v>283</v>
      </c>
      <c r="BV231" s="26" t="s">
        <v>281</v>
      </c>
      <c r="BW231" s="178">
        <f>+O231/10</f>
        <v>2.915451895043732E-2</v>
      </c>
      <c r="BX231" s="18"/>
      <c r="BY231" s="127" t="s">
        <v>283</v>
      </c>
      <c r="BZ231" s="26" t="s">
        <v>281</v>
      </c>
      <c r="CA231" s="178">
        <f>+O231/10</f>
        <v>2.915451895043732E-2</v>
      </c>
      <c r="CB231" s="18"/>
      <c r="CC231" s="127" t="s">
        <v>283</v>
      </c>
      <c r="CD231" s="180" t="s">
        <v>281</v>
      </c>
      <c r="CE231" s="182"/>
      <c r="CF231" s="183"/>
      <c r="CG231" s="171" t="s">
        <v>283</v>
      </c>
      <c r="CH231" s="180" t="s">
        <v>281</v>
      </c>
      <c r="CI231" s="182"/>
      <c r="CJ231" s="183"/>
      <c r="CK231" s="171" t="s">
        <v>283</v>
      </c>
      <c r="CL231" s="179">
        <f t="shared" si="208"/>
        <v>0.29154518950437319</v>
      </c>
      <c r="CM231" s="179">
        <f t="shared" si="209"/>
        <v>0</v>
      </c>
    </row>
    <row r="232" spans="1:91" ht="57" customHeight="1" x14ac:dyDescent="0.25">
      <c r="A232" s="12" t="s">
        <v>135</v>
      </c>
      <c r="B232" s="14" t="s">
        <v>13</v>
      </c>
      <c r="C232" s="12" t="s">
        <v>1644</v>
      </c>
      <c r="D232" s="12" t="s">
        <v>9</v>
      </c>
      <c r="E232" s="12" t="s">
        <v>9</v>
      </c>
      <c r="F232" s="12" t="s">
        <v>9</v>
      </c>
      <c r="G232" s="26" t="s">
        <v>9</v>
      </c>
      <c r="H232" s="26" t="s">
        <v>9</v>
      </c>
      <c r="I232" s="14" t="s">
        <v>9</v>
      </c>
      <c r="J232" s="26" t="s">
        <v>9</v>
      </c>
      <c r="K232" s="26" t="s">
        <v>9</v>
      </c>
      <c r="L232" s="26" t="s">
        <v>9</v>
      </c>
      <c r="M232" s="26" t="s">
        <v>9</v>
      </c>
      <c r="N232" s="405" t="s">
        <v>504</v>
      </c>
      <c r="O232" s="255">
        <v>0.29154518950437319</v>
      </c>
      <c r="P232" s="12" t="s">
        <v>9</v>
      </c>
      <c r="Q232" s="12" t="s">
        <v>152</v>
      </c>
      <c r="R232" s="146" t="s">
        <v>621</v>
      </c>
      <c r="S232" s="170" t="s">
        <v>142</v>
      </c>
      <c r="T232" s="177" t="s">
        <v>853</v>
      </c>
      <c r="U232" s="15" t="s">
        <v>592</v>
      </c>
      <c r="V232" s="25"/>
      <c r="W232" s="25"/>
      <c r="X232" s="25"/>
      <c r="Y232" s="25"/>
      <c r="Z232" s="25"/>
      <c r="AA232" s="25"/>
      <c r="AB232" s="25"/>
      <c r="AC232" s="25"/>
      <c r="AD232" s="25"/>
      <c r="AE232" s="25"/>
      <c r="AF232" s="25"/>
      <c r="AG232" s="25"/>
      <c r="AH232" s="25"/>
      <c r="AI232" s="25"/>
      <c r="AJ232" s="25"/>
      <c r="AK232" s="25"/>
      <c r="AL232" s="25"/>
      <c r="AM232" s="25"/>
      <c r="AN232" s="164">
        <v>45680</v>
      </c>
      <c r="AO232" s="158">
        <v>46018</v>
      </c>
      <c r="AP232" s="26" t="s">
        <v>281</v>
      </c>
      <c r="AQ232" s="178">
        <f>+O232/12</f>
        <v>2.4295432458697766E-2</v>
      </c>
      <c r="AR232" s="178"/>
      <c r="AS232" s="127" t="s">
        <v>283</v>
      </c>
      <c r="AT232" s="26" t="s">
        <v>281</v>
      </c>
      <c r="AU232" s="178">
        <f>+O232/12</f>
        <v>2.4295432458697766E-2</v>
      </c>
      <c r="AV232" s="18"/>
      <c r="AW232" s="127" t="s">
        <v>283</v>
      </c>
      <c r="AX232" s="26" t="s">
        <v>281</v>
      </c>
      <c r="AY232" s="178">
        <f>+O232/12</f>
        <v>2.4295432458697766E-2</v>
      </c>
      <c r="AZ232" s="18"/>
      <c r="BA232" s="127" t="s">
        <v>283</v>
      </c>
      <c r="BB232" s="26" t="s">
        <v>281</v>
      </c>
      <c r="BC232" s="178">
        <f>+O232/12</f>
        <v>2.4295432458697766E-2</v>
      </c>
      <c r="BD232" s="18"/>
      <c r="BE232" s="127" t="s">
        <v>283</v>
      </c>
      <c r="BF232" s="26" t="s">
        <v>281</v>
      </c>
      <c r="BG232" s="178">
        <f>+O232/12</f>
        <v>2.4295432458697766E-2</v>
      </c>
      <c r="BH232" s="18"/>
      <c r="BI232" s="127" t="s">
        <v>283</v>
      </c>
      <c r="BJ232" s="26" t="s">
        <v>281</v>
      </c>
      <c r="BK232" s="178">
        <f>+O232/12</f>
        <v>2.4295432458697766E-2</v>
      </c>
      <c r="BL232" s="18"/>
      <c r="BM232" s="127" t="s">
        <v>283</v>
      </c>
      <c r="BN232" s="26" t="s">
        <v>281</v>
      </c>
      <c r="BO232" s="178">
        <f>+O232/12</f>
        <v>2.4295432458697766E-2</v>
      </c>
      <c r="BP232" s="18"/>
      <c r="BQ232" s="127" t="s">
        <v>283</v>
      </c>
      <c r="BR232" s="26" t="s">
        <v>281</v>
      </c>
      <c r="BS232" s="178">
        <f>+O232/12</f>
        <v>2.4295432458697766E-2</v>
      </c>
      <c r="BT232" s="18"/>
      <c r="BU232" s="127" t="s">
        <v>283</v>
      </c>
      <c r="BV232" s="26" t="s">
        <v>281</v>
      </c>
      <c r="BW232" s="178">
        <f>+O232/12</f>
        <v>2.4295432458697766E-2</v>
      </c>
      <c r="BX232" s="18"/>
      <c r="BY232" s="127" t="s">
        <v>283</v>
      </c>
      <c r="BZ232" s="26" t="s">
        <v>281</v>
      </c>
      <c r="CA232" s="178">
        <f>+O232/12</f>
        <v>2.4295432458697766E-2</v>
      </c>
      <c r="CB232" s="18"/>
      <c r="CC232" s="127" t="s">
        <v>283</v>
      </c>
      <c r="CD232" s="26" t="s">
        <v>281</v>
      </c>
      <c r="CE232" s="178">
        <f>+O232/12</f>
        <v>2.4295432458697766E-2</v>
      </c>
      <c r="CF232" s="18"/>
      <c r="CG232" s="127" t="s">
        <v>283</v>
      </c>
      <c r="CH232" s="26" t="s">
        <v>281</v>
      </c>
      <c r="CI232" s="178">
        <f>+O232/12</f>
        <v>2.4295432458697766E-2</v>
      </c>
      <c r="CJ232" s="18"/>
      <c r="CK232" s="127" t="s">
        <v>283</v>
      </c>
      <c r="CL232" s="179">
        <f t="shared" si="208"/>
        <v>0.29154518950437314</v>
      </c>
      <c r="CM232" s="181">
        <f t="shared" si="209"/>
        <v>0</v>
      </c>
    </row>
    <row r="233" spans="1:91" ht="57" customHeight="1" x14ac:dyDescent="0.25">
      <c r="A233" s="12" t="s">
        <v>135</v>
      </c>
      <c r="B233" s="14" t="s">
        <v>13</v>
      </c>
      <c r="C233" s="12" t="s">
        <v>1644</v>
      </c>
      <c r="D233" s="12" t="s">
        <v>9</v>
      </c>
      <c r="E233" s="12" t="s">
        <v>9</v>
      </c>
      <c r="F233" s="12" t="s">
        <v>9</v>
      </c>
      <c r="G233" s="26" t="s">
        <v>9</v>
      </c>
      <c r="H233" s="26" t="s">
        <v>9</v>
      </c>
      <c r="I233" s="14" t="s">
        <v>9</v>
      </c>
      <c r="J233" s="26" t="s">
        <v>9</v>
      </c>
      <c r="K233" s="26" t="s">
        <v>9</v>
      </c>
      <c r="L233" s="26" t="s">
        <v>9</v>
      </c>
      <c r="M233" s="26" t="s">
        <v>9</v>
      </c>
      <c r="N233" s="148" t="s">
        <v>505</v>
      </c>
      <c r="O233" s="255">
        <v>0.29154518950437319</v>
      </c>
      <c r="P233" s="12" t="s">
        <v>9</v>
      </c>
      <c r="Q233" s="12" t="s">
        <v>152</v>
      </c>
      <c r="R233" s="146" t="s">
        <v>622</v>
      </c>
      <c r="S233" s="170" t="s">
        <v>142</v>
      </c>
      <c r="T233" s="177" t="s">
        <v>853</v>
      </c>
      <c r="U233" s="15" t="s">
        <v>592</v>
      </c>
      <c r="V233" s="25"/>
      <c r="W233" s="25"/>
      <c r="X233" s="25"/>
      <c r="Y233" s="25"/>
      <c r="Z233" s="25"/>
      <c r="AA233" s="25"/>
      <c r="AB233" s="25"/>
      <c r="AC233" s="25"/>
      <c r="AD233" s="25"/>
      <c r="AE233" s="25"/>
      <c r="AF233" s="25"/>
      <c r="AG233" s="25"/>
      <c r="AH233" s="25"/>
      <c r="AI233" s="25"/>
      <c r="AJ233" s="25"/>
      <c r="AK233" s="25"/>
      <c r="AL233" s="25"/>
      <c r="AM233" s="25"/>
      <c r="AN233" s="164">
        <v>45689</v>
      </c>
      <c r="AO233" s="158">
        <v>45960</v>
      </c>
      <c r="AP233" s="26" t="s">
        <v>281</v>
      </c>
      <c r="AQ233" s="178">
        <f>+O233/10</f>
        <v>2.915451895043732E-2</v>
      </c>
      <c r="AR233" s="178"/>
      <c r="AS233" s="127" t="s">
        <v>283</v>
      </c>
      <c r="AT233" s="26" t="s">
        <v>281</v>
      </c>
      <c r="AU233" s="178">
        <f>+O233/10</f>
        <v>2.915451895043732E-2</v>
      </c>
      <c r="AV233" s="18"/>
      <c r="AW233" s="127" t="s">
        <v>283</v>
      </c>
      <c r="AX233" s="26" t="s">
        <v>281</v>
      </c>
      <c r="AY233" s="178">
        <f>+O233/10</f>
        <v>2.915451895043732E-2</v>
      </c>
      <c r="AZ233" s="18"/>
      <c r="BA233" s="127" t="s">
        <v>283</v>
      </c>
      <c r="BB233" s="26" t="s">
        <v>281</v>
      </c>
      <c r="BC233" s="178">
        <f>+O233/10</f>
        <v>2.915451895043732E-2</v>
      </c>
      <c r="BD233" s="18"/>
      <c r="BE233" s="127" t="s">
        <v>283</v>
      </c>
      <c r="BF233" s="26" t="s">
        <v>281</v>
      </c>
      <c r="BG233" s="178">
        <f>+O233/10</f>
        <v>2.915451895043732E-2</v>
      </c>
      <c r="BH233" s="18"/>
      <c r="BI233" s="127" t="s">
        <v>283</v>
      </c>
      <c r="BJ233" s="26" t="s">
        <v>281</v>
      </c>
      <c r="BK233" s="178">
        <f>+O233/10</f>
        <v>2.915451895043732E-2</v>
      </c>
      <c r="BL233" s="18"/>
      <c r="BM233" s="127" t="s">
        <v>283</v>
      </c>
      <c r="BN233" s="26" t="s">
        <v>281</v>
      </c>
      <c r="BO233" s="178">
        <f>+O233/10</f>
        <v>2.915451895043732E-2</v>
      </c>
      <c r="BP233" s="18"/>
      <c r="BQ233" s="127" t="s">
        <v>283</v>
      </c>
      <c r="BR233" s="26" t="s">
        <v>281</v>
      </c>
      <c r="BS233" s="178">
        <f>+O233/10</f>
        <v>2.915451895043732E-2</v>
      </c>
      <c r="BT233" s="18"/>
      <c r="BU233" s="127" t="s">
        <v>283</v>
      </c>
      <c r="BV233" s="26" t="s">
        <v>281</v>
      </c>
      <c r="BW233" s="178">
        <f>+O233/10</f>
        <v>2.915451895043732E-2</v>
      </c>
      <c r="BX233" s="18"/>
      <c r="BY233" s="127" t="s">
        <v>283</v>
      </c>
      <c r="BZ233" s="26" t="s">
        <v>281</v>
      </c>
      <c r="CA233" s="178">
        <f>+O233/10</f>
        <v>2.915451895043732E-2</v>
      </c>
      <c r="CB233" s="18"/>
      <c r="CC233" s="127" t="s">
        <v>283</v>
      </c>
      <c r="CD233" s="180" t="s">
        <v>281</v>
      </c>
      <c r="CE233" s="182"/>
      <c r="CF233" s="183"/>
      <c r="CG233" s="171" t="s">
        <v>283</v>
      </c>
      <c r="CH233" s="180" t="s">
        <v>281</v>
      </c>
      <c r="CI233" s="182"/>
      <c r="CJ233" s="183"/>
      <c r="CK233" s="171" t="s">
        <v>283</v>
      </c>
      <c r="CL233" s="179">
        <f t="shared" si="208"/>
        <v>0.29154518950437319</v>
      </c>
      <c r="CM233" s="179">
        <f t="shared" si="209"/>
        <v>0</v>
      </c>
    </row>
    <row r="234" spans="1:91" ht="57" customHeight="1" x14ac:dyDescent="0.25">
      <c r="A234" s="12" t="s">
        <v>135</v>
      </c>
      <c r="B234" s="14" t="s">
        <v>13</v>
      </c>
      <c r="C234" s="12" t="s">
        <v>1644</v>
      </c>
      <c r="D234" s="12" t="s">
        <v>9</v>
      </c>
      <c r="E234" s="12" t="s">
        <v>9</v>
      </c>
      <c r="F234" s="12" t="s">
        <v>9</v>
      </c>
      <c r="G234" s="26" t="s">
        <v>9</v>
      </c>
      <c r="H234" s="26" t="s">
        <v>9</v>
      </c>
      <c r="I234" s="14" t="s">
        <v>9</v>
      </c>
      <c r="J234" s="26" t="s">
        <v>9</v>
      </c>
      <c r="K234" s="26" t="s">
        <v>9</v>
      </c>
      <c r="L234" s="26" t="s">
        <v>9</v>
      </c>
      <c r="M234" s="26" t="s">
        <v>9</v>
      </c>
      <c r="N234" s="148" t="s">
        <v>506</v>
      </c>
      <c r="O234" s="255">
        <v>0.29154518950437319</v>
      </c>
      <c r="P234" s="12" t="s">
        <v>9</v>
      </c>
      <c r="Q234" s="12" t="s">
        <v>152</v>
      </c>
      <c r="R234" s="146" t="s">
        <v>623</v>
      </c>
      <c r="S234" s="170" t="s">
        <v>142</v>
      </c>
      <c r="T234" s="177" t="s">
        <v>853</v>
      </c>
      <c r="U234" s="15" t="s">
        <v>592</v>
      </c>
      <c r="V234" s="25"/>
      <c r="W234" s="25"/>
      <c r="X234" s="25"/>
      <c r="Y234" s="25"/>
      <c r="Z234" s="25"/>
      <c r="AA234" s="25"/>
      <c r="AB234" s="25"/>
      <c r="AC234" s="25"/>
      <c r="AD234" s="25"/>
      <c r="AE234" s="25"/>
      <c r="AF234" s="25"/>
      <c r="AG234" s="25"/>
      <c r="AH234" s="25"/>
      <c r="AI234" s="25"/>
      <c r="AJ234" s="25"/>
      <c r="AK234" s="25"/>
      <c r="AL234" s="25"/>
      <c r="AM234" s="25"/>
      <c r="AN234" s="164">
        <v>45689</v>
      </c>
      <c r="AO234" s="158">
        <v>45716</v>
      </c>
      <c r="AP234" s="26" t="s">
        <v>281</v>
      </c>
      <c r="AQ234" s="178">
        <f>+O234/2</f>
        <v>0.1457725947521866</v>
      </c>
      <c r="AR234" s="178"/>
      <c r="AS234" s="127" t="s">
        <v>283</v>
      </c>
      <c r="AT234" s="26" t="s">
        <v>281</v>
      </c>
      <c r="AU234" s="178">
        <f>+O234/2</f>
        <v>0.1457725947521866</v>
      </c>
      <c r="AV234" s="18"/>
      <c r="AW234" s="127" t="s">
        <v>283</v>
      </c>
      <c r="AX234" s="180" t="s">
        <v>281</v>
      </c>
      <c r="AY234" s="182"/>
      <c r="AZ234" s="183"/>
      <c r="BA234" s="171" t="s">
        <v>283</v>
      </c>
      <c r="BB234" s="180" t="s">
        <v>281</v>
      </c>
      <c r="BC234" s="182"/>
      <c r="BD234" s="183"/>
      <c r="BE234" s="171" t="s">
        <v>283</v>
      </c>
      <c r="BF234" s="180" t="s">
        <v>281</v>
      </c>
      <c r="BG234" s="182"/>
      <c r="BH234" s="183"/>
      <c r="BI234" s="171" t="s">
        <v>283</v>
      </c>
      <c r="BJ234" s="180" t="s">
        <v>281</v>
      </c>
      <c r="BK234" s="182"/>
      <c r="BL234" s="183"/>
      <c r="BM234" s="171" t="s">
        <v>283</v>
      </c>
      <c r="BN234" s="180" t="s">
        <v>281</v>
      </c>
      <c r="BO234" s="182"/>
      <c r="BP234" s="183"/>
      <c r="BQ234" s="171" t="s">
        <v>283</v>
      </c>
      <c r="BR234" s="180" t="s">
        <v>281</v>
      </c>
      <c r="BS234" s="182"/>
      <c r="BT234" s="183"/>
      <c r="BU234" s="171" t="s">
        <v>283</v>
      </c>
      <c r="BV234" s="180" t="s">
        <v>281</v>
      </c>
      <c r="BW234" s="182"/>
      <c r="BX234" s="183"/>
      <c r="BY234" s="171" t="s">
        <v>283</v>
      </c>
      <c r="BZ234" s="180" t="s">
        <v>281</v>
      </c>
      <c r="CA234" s="182"/>
      <c r="CB234" s="183"/>
      <c r="CC234" s="171" t="s">
        <v>283</v>
      </c>
      <c r="CD234" s="180" t="s">
        <v>281</v>
      </c>
      <c r="CE234" s="182"/>
      <c r="CF234" s="183"/>
      <c r="CG234" s="171" t="s">
        <v>283</v>
      </c>
      <c r="CH234" s="180" t="s">
        <v>281</v>
      </c>
      <c r="CI234" s="182"/>
      <c r="CJ234" s="183"/>
      <c r="CK234" s="171" t="s">
        <v>283</v>
      </c>
      <c r="CL234" s="179">
        <f t="shared" si="208"/>
        <v>0.29154518950437319</v>
      </c>
      <c r="CM234" s="179">
        <f t="shared" si="209"/>
        <v>0</v>
      </c>
    </row>
    <row r="235" spans="1:91" ht="57" customHeight="1" x14ac:dyDescent="0.25">
      <c r="A235" s="12" t="s">
        <v>135</v>
      </c>
      <c r="B235" s="14" t="s">
        <v>13</v>
      </c>
      <c r="C235" s="12" t="s">
        <v>1644</v>
      </c>
      <c r="D235" s="12" t="s">
        <v>9</v>
      </c>
      <c r="E235" s="12" t="s">
        <v>9</v>
      </c>
      <c r="F235" s="12" t="s">
        <v>9</v>
      </c>
      <c r="G235" s="26" t="s">
        <v>9</v>
      </c>
      <c r="H235" s="26" t="s">
        <v>9</v>
      </c>
      <c r="I235" s="14" t="s">
        <v>9</v>
      </c>
      <c r="J235" s="26" t="s">
        <v>9</v>
      </c>
      <c r="K235" s="26" t="s">
        <v>9</v>
      </c>
      <c r="L235" s="26" t="s">
        <v>9</v>
      </c>
      <c r="M235" s="26" t="s">
        <v>9</v>
      </c>
      <c r="N235" s="148" t="s">
        <v>507</v>
      </c>
      <c r="O235" s="255">
        <v>0.29154518950437319</v>
      </c>
      <c r="P235" s="12" t="s">
        <v>9</v>
      </c>
      <c r="Q235" s="12" t="s">
        <v>152</v>
      </c>
      <c r="R235" s="146" t="s">
        <v>624</v>
      </c>
      <c r="S235" s="170" t="s">
        <v>142</v>
      </c>
      <c r="T235" s="177" t="s">
        <v>853</v>
      </c>
      <c r="U235" s="15" t="s">
        <v>592</v>
      </c>
      <c r="V235" s="25"/>
      <c r="W235" s="25"/>
      <c r="X235" s="25"/>
      <c r="Y235" s="25"/>
      <c r="Z235" s="25"/>
      <c r="AA235" s="25"/>
      <c r="AB235" s="25"/>
      <c r="AC235" s="25"/>
      <c r="AD235" s="25"/>
      <c r="AE235" s="25"/>
      <c r="AF235" s="25"/>
      <c r="AG235" s="25"/>
      <c r="AH235" s="25"/>
      <c r="AI235" s="25"/>
      <c r="AJ235" s="25"/>
      <c r="AK235" s="25"/>
      <c r="AL235" s="25"/>
      <c r="AM235" s="25"/>
      <c r="AN235" s="164">
        <v>45992</v>
      </c>
      <c r="AO235" s="158">
        <v>46021</v>
      </c>
      <c r="AP235" s="26" t="s">
        <v>281</v>
      </c>
      <c r="AQ235" s="178">
        <f>+O235/12</f>
        <v>2.4295432458697766E-2</v>
      </c>
      <c r="AR235" s="178"/>
      <c r="AS235" s="127" t="s">
        <v>283</v>
      </c>
      <c r="AT235" s="26" t="s">
        <v>281</v>
      </c>
      <c r="AU235" s="178">
        <f>+O235/12</f>
        <v>2.4295432458697766E-2</v>
      </c>
      <c r="AV235" s="18"/>
      <c r="AW235" s="127" t="s">
        <v>283</v>
      </c>
      <c r="AX235" s="26" t="s">
        <v>281</v>
      </c>
      <c r="AY235" s="178">
        <f>+O235/12</f>
        <v>2.4295432458697766E-2</v>
      </c>
      <c r="AZ235" s="18"/>
      <c r="BA235" s="127" t="s">
        <v>283</v>
      </c>
      <c r="BB235" s="26" t="s">
        <v>281</v>
      </c>
      <c r="BC235" s="178">
        <f>+O235/12</f>
        <v>2.4295432458697766E-2</v>
      </c>
      <c r="BD235" s="18"/>
      <c r="BE235" s="127" t="s">
        <v>283</v>
      </c>
      <c r="BF235" s="26" t="s">
        <v>281</v>
      </c>
      <c r="BG235" s="178">
        <f>+O235/12</f>
        <v>2.4295432458697766E-2</v>
      </c>
      <c r="BH235" s="18"/>
      <c r="BI235" s="127" t="s">
        <v>283</v>
      </c>
      <c r="BJ235" s="26" t="s">
        <v>281</v>
      </c>
      <c r="BK235" s="178">
        <f>+O235/12</f>
        <v>2.4295432458697766E-2</v>
      </c>
      <c r="BL235" s="18"/>
      <c r="BM235" s="127" t="s">
        <v>283</v>
      </c>
      <c r="BN235" s="26" t="s">
        <v>281</v>
      </c>
      <c r="BO235" s="178">
        <f>+O235/12</f>
        <v>2.4295432458697766E-2</v>
      </c>
      <c r="BP235" s="18"/>
      <c r="BQ235" s="127" t="s">
        <v>283</v>
      </c>
      <c r="BR235" s="26" t="s">
        <v>281</v>
      </c>
      <c r="BS235" s="178">
        <f>+O235/12</f>
        <v>2.4295432458697766E-2</v>
      </c>
      <c r="BT235" s="18"/>
      <c r="BU235" s="127" t="s">
        <v>283</v>
      </c>
      <c r="BV235" s="26" t="s">
        <v>281</v>
      </c>
      <c r="BW235" s="178">
        <f>+O235/12</f>
        <v>2.4295432458697766E-2</v>
      </c>
      <c r="BX235" s="18"/>
      <c r="BY235" s="127" t="s">
        <v>283</v>
      </c>
      <c r="BZ235" s="26" t="s">
        <v>281</v>
      </c>
      <c r="CA235" s="178">
        <f>+O235/12</f>
        <v>2.4295432458697766E-2</v>
      </c>
      <c r="CB235" s="18"/>
      <c r="CC235" s="127" t="s">
        <v>283</v>
      </c>
      <c r="CD235" s="26" t="s">
        <v>281</v>
      </c>
      <c r="CE235" s="178">
        <f>+O235/12</f>
        <v>2.4295432458697766E-2</v>
      </c>
      <c r="CF235" s="18"/>
      <c r="CG235" s="127" t="s">
        <v>283</v>
      </c>
      <c r="CH235" s="26" t="s">
        <v>281</v>
      </c>
      <c r="CI235" s="178">
        <f>+O235/12</f>
        <v>2.4295432458697766E-2</v>
      </c>
      <c r="CJ235" s="18"/>
      <c r="CK235" s="127" t="s">
        <v>283</v>
      </c>
      <c r="CL235" s="179">
        <f t="shared" si="208"/>
        <v>0.29154518950437314</v>
      </c>
      <c r="CM235" s="179">
        <f t="shared" si="209"/>
        <v>0</v>
      </c>
    </row>
    <row r="236" spans="1:91" ht="57" customHeight="1" x14ac:dyDescent="0.25">
      <c r="A236" s="12" t="s">
        <v>135</v>
      </c>
      <c r="B236" s="14" t="s">
        <v>13</v>
      </c>
      <c r="C236" s="12" t="s">
        <v>1644</v>
      </c>
      <c r="D236" s="12" t="s">
        <v>9</v>
      </c>
      <c r="E236" s="12" t="s">
        <v>9</v>
      </c>
      <c r="F236" s="12" t="s">
        <v>9</v>
      </c>
      <c r="G236" s="26" t="s">
        <v>9</v>
      </c>
      <c r="H236" s="26" t="s">
        <v>9</v>
      </c>
      <c r="I236" s="14" t="s">
        <v>9</v>
      </c>
      <c r="J236" s="26" t="s">
        <v>9</v>
      </c>
      <c r="K236" s="26" t="s">
        <v>9</v>
      </c>
      <c r="L236" s="26" t="s">
        <v>9</v>
      </c>
      <c r="M236" s="26" t="s">
        <v>9</v>
      </c>
      <c r="N236" s="148" t="s">
        <v>508</v>
      </c>
      <c r="O236" s="255">
        <v>0.29154518950437319</v>
      </c>
      <c r="P236" s="12" t="s">
        <v>9</v>
      </c>
      <c r="Q236" s="12" t="s">
        <v>152</v>
      </c>
      <c r="R236" s="146" t="s">
        <v>625</v>
      </c>
      <c r="S236" s="170" t="s">
        <v>142</v>
      </c>
      <c r="T236" s="177" t="s">
        <v>853</v>
      </c>
      <c r="U236" s="15" t="s">
        <v>592</v>
      </c>
      <c r="V236" s="25"/>
      <c r="W236" s="25"/>
      <c r="X236" s="25"/>
      <c r="Y236" s="25"/>
      <c r="Z236" s="25"/>
      <c r="AA236" s="25"/>
      <c r="AB236" s="25"/>
      <c r="AC236" s="25"/>
      <c r="AD236" s="25"/>
      <c r="AE236" s="25"/>
      <c r="AF236" s="25"/>
      <c r="AG236" s="25"/>
      <c r="AH236" s="25"/>
      <c r="AI236" s="25"/>
      <c r="AJ236" s="25"/>
      <c r="AK236" s="25"/>
      <c r="AL236" s="25"/>
      <c r="AM236" s="25"/>
      <c r="AN236" s="164">
        <v>45792</v>
      </c>
      <c r="AO236" s="158">
        <v>45899</v>
      </c>
      <c r="AP236" s="26" t="s">
        <v>281</v>
      </c>
      <c r="AQ236" s="178">
        <f>+O236/8</f>
        <v>3.6443148688046649E-2</v>
      </c>
      <c r="AR236" s="178"/>
      <c r="AS236" s="127" t="s">
        <v>283</v>
      </c>
      <c r="AT236" s="26" t="s">
        <v>281</v>
      </c>
      <c r="AU236" s="178">
        <f>+O236/8</f>
        <v>3.6443148688046649E-2</v>
      </c>
      <c r="AV236" s="18"/>
      <c r="AW236" s="127" t="s">
        <v>283</v>
      </c>
      <c r="AX236" s="26" t="s">
        <v>281</v>
      </c>
      <c r="AY236" s="178">
        <f>+O236/8</f>
        <v>3.6443148688046649E-2</v>
      </c>
      <c r="AZ236" s="18"/>
      <c r="BA236" s="127" t="s">
        <v>283</v>
      </c>
      <c r="BB236" s="26" t="s">
        <v>281</v>
      </c>
      <c r="BC236" s="178">
        <f>+O236/8</f>
        <v>3.6443148688046649E-2</v>
      </c>
      <c r="BD236" s="18"/>
      <c r="BE236" s="127" t="s">
        <v>283</v>
      </c>
      <c r="BF236" s="26" t="s">
        <v>281</v>
      </c>
      <c r="BG236" s="178">
        <f>+O236/8</f>
        <v>3.6443148688046649E-2</v>
      </c>
      <c r="BH236" s="18"/>
      <c r="BI236" s="127" t="s">
        <v>283</v>
      </c>
      <c r="BJ236" s="26" t="s">
        <v>281</v>
      </c>
      <c r="BK236" s="178">
        <f>+O236/8</f>
        <v>3.6443148688046649E-2</v>
      </c>
      <c r="BL236" s="18"/>
      <c r="BM236" s="127" t="s">
        <v>283</v>
      </c>
      <c r="BN236" s="26" t="s">
        <v>281</v>
      </c>
      <c r="BO236" s="178">
        <f>+O236/8</f>
        <v>3.6443148688046649E-2</v>
      </c>
      <c r="BP236" s="18"/>
      <c r="BQ236" s="127" t="s">
        <v>283</v>
      </c>
      <c r="BR236" s="26" t="s">
        <v>281</v>
      </c>
      <c r="BS236" s="178">
        <f>+O236/8</f>
        <v>3.6443148688046649E-2</v>
      </c>
      <c r="BT236" s="18"/>
      <c r="BU236" s="127" t="s">
        <v>283</v>
      </c>
      <c r="BV236" s="180" t="s">
        <v>281</v>
      </c>
      <c r="BW236" s="182"/>
      <c r="BX236" s="183"/>
      <c r="BY236" s="171" t="s">
        <v>283</v>
      </c>
      <c r="BZ236" s="180" t="s">
        <v>281</v>
      </c>
      <c r="CA236" s="182"/>
      <c r="CB236" s="183"/>
      <c r="CC236" s="171" t="s">
        <v>283</v>
      </c>
      <c r="CD236" s="180" t="s">
        <v>281</v>
      </c>
      <c r="CE236" s="182"/>
      <c r="CF236" s="183"/>
      <c r="CG236" s="171" t="s">
        <v>283</v>
      </c>
      <c r="CH236" s="180" t="s">
        <v>281</v>
      </c>
      <c r="CI236" s="182"/>
      <c r="CJ236" s="183"/>
      <c r="CK236" s="171" t="s">
        <v>283</v>
      </c>
      <c r="CL236" s="179">
        <f t="shared" si="208"/>
        <v>0.29154518950437319</v>
      </c>
      <c r="CM236" s="179">
        <f t="shared" si="209"/>
        <v>0</v>
      </c>
    </row>
    <row r="237" spans="1:91" ht="57" customHeight="1" x14ac:dyDescent="0.25">
      <c r="A237" s="12" t="s">
        <v>135</v>
      </c>
      <c r="B237" s="14" t="s">
        <v>13</v>
      </c>
      <c r="C237" s="12" t="s">
        <v>1644</v>
      </c>
      <c r="D237" s="12" t="s">
        <v>9</v>
      </c>
      <c r="E237" s="12" t="s">
        <v>9</v>
      </c>
      <c r="F237" s="12" t="s">
        <v>9</v>
      </c>
      <c r="G237" s="26" t="s">
        <v>9</v>
      </c>
      <c r="H237" s="26" t="s">
        <v>9</v>
      </c>
      <c r="I237" s="14" t="s">
        <v>9</v>
      </c>
      <c r="J237" s="26" t="s">
        <v>9</v>
      </c>
      <c r="K237" s="26" t="s">
        <v>9</v>
      </c>
      <c r="L237" s="26" t="s">
        <v>9</v>
      </c>
      <c r="M237" s="26" t="s">
        <v>9</v>
      </c>
      <c r="N237" s="148" t="s">
        <v>509</v>
      </c>
      <c r="O237" s="255">
        <v>0.29154518950437319</v>
      </c>
      <c r="P237" s="12" t="s">
        <v>9</v>
      </c>
      <c r="Q237" s="12" t="s">
        <v>152</v>
      </c>
      <c r="R237" s="146" t="s">
        <v>626</v>
      </c>
      <c r="S237" s="170" t="s">
        <v>142</v>
      </c>
      <c r="T237" s="177" t="s">
        <v>853</v>
      </c>
      <c r="U237" s="15" t="s">
        <v>592</v>
      </c>
      <c r="V237" s="25"/>
      <c r="W237" s="25"/>
      <c r="X237" s="25"/>
      <c r="Y237" s="25"/>
      <c r="Z237" s="25"/>
      <c r="AA237" s="25"/>
      <c r="AB237" s="25"/>
      <c r="AC237" s="25"/>
      <c r="AD237" s="25"/>
      <c r="AE237" s="25"/>
      <c r="AF237" s="25"/>
      <c r="AG237" s="25"/>
      <c r="AH237" s="25"/>
      <c r="AI237" s="25"/>
      <c r="AJ237" s="25"/>
      <c r="AK237" s="25"/>
      <c r="AL237" s="25"/>
      <c r="AM237" s="25"/>
      <c r="AN237" s="164">
        <v>414611</v>
      </c>
      <c r="AO237" s="158">
        <v>45746</v>
      </c>
      <c r="AP237" s="26" t="s">
        <v>281</v>
      </c>
      <c r="AQ237" s="178">
        <f>+O237/3</f>
        <v>9.7181729834791064E-2</v>
      </c>
      <c r="AR237" s="178"/>
      <c r="AS237" s="127" t="s">
        <v>283</v>
      </c>
      <c r="AT237" s="26" t="s">
        <v>281</v>
      </c>
      <c r="AU237" s="178">
        <f>+O237/3</f>
        <v>9.7181729834791064E-2</v>
      </c>
      <c r="AV237" s="18"/>
      <c r="AW237" s="127" t="s">
        <v>283</v>
      </c>
      <c r="AX237" s="26" t="s">
        <v>281</v>
      </c>
      <c r="AY237" s="178">
        <f>+O237/3</f>
        <v>9.7181729834791064E-2</v>
      </c>
      <c r="AZ237" s="18"/>
      <c r="BA237" s="127" t="s">
        <v>283</v>
      </c>
      <c r="BB237" s="180" t="s">
        <v>281</v>
      </c>
      <c r="BC237" s="182"/>
      <c r="BD237" s="183"/>
      <c r="BE237" s="171" t="s">
        <v>283</v>
      </c>
      <c r="BF237" s="180" t="s">
        <v>281</v>
      </c>
      <c r="BG237" s="182"/>
      <c r="BH237" s="183"/>
      <c r="BI237" s="171" t="s">
        <v>283</v>
      </c>
      <c r="BJ237" s="180" t="s">
        <v>281</v>
      </c>
      <c r="BK237" s="182"/>
      <c r="BL237" s="183"/>
      <c r="BM237" s="171" t="s">
        <v>283</v>
      </c>
      <c r="BN237" s="180" t="s">
        <v>281</v>
      </c>
      <c r="BO237" s="182"/>
      <c r="BP237" s="183"/>
      <c r="BQ237" s="171" t="s">
        <v>283</v>
      </c>
      <c r="BR237" s="180" t="s">
        <v>281</v>
      </c>
      <c r="BS237" s="182"/>
      <c r="BT237" s="183"/>
      <c r="BU237" s="171" t="s">
        <v>283</v>
      </c>
      <c r="BV237" s="180" t="s">
        <v>281</v>
      </c>
      <c r="BW237" s="182"/>
      <c r="BX237" s="183"/>
      <c r="BY237" s="171" t="s">
        <v>283</v>
      </c>
      <c r="BZ237" s="180" t="s">
        <v>281</v>
      </c>
      <c r="CA237" s="182"/>
      <c r="CB237" s="183"/>
      <c r="CC237" s="171" t="s">
        <v>283</v>
      </c>
      <c r="CD237" s="180" t="s">
        <v>281</v>
      </c>
      <c r="CE237" s="182"/>
      <c r="CF237" s="183"/>
      <c r="CG237" s="171" t="s">
        <v>283</v>
      </c>
      <c r="CH237" s="180" t="s">
        <v>281</v>
      </c>
      <c r="CI237" s="182"/>
      <c r="CJ237" s="183"/>
      <c r="CK237" s="171" t="s">
        <v>283</v>
      </c>
      <c r="CL237" s="179">
        <f t="shared" si="208"/>
        <v>0.29154518950437319</v>
      </c>
      <c r="CM237" s="179">
        <f t="shared" si="209"/>
        <v>0</v>
      </c>
    </row>
    <row r="238" spans="1:91" ht="57" customHeight="1" x14ac:dyDescent="0.25">
      <c r="A238" s="12" t="s">
        <v>135</v>
      </c>
      <c r="B238" s="14" t="s">
        <v>13</v>
      </c>
      <c r="C238" s="12" t="s">
        <v>1644</v>
      </c>
      <c r="D238" s="12" t="s">
        <v>9</v>
      </c>
      <c r="E238" s="12" t="s">
        <v>9</v>
      </c>
      <c r="F238" s="12" t="s">
        <v>9</v>
      </c>
      <c r="G238" s="26" t="s">
        <v>9</v>
      </c>
      <c r="H238" s="26" t="s">
        <v>9</v>
      </c>
      <c r="I238" s="14" t="s">
        <v>9</v>
      </c>
      <c r="J238" s="26" t="s">
        <v>9</v>
      </c>
      <c r="K238" s="26" t="s">
        <v>9</v>
      </c>
      <c r="L238" s="26" t="s">
        <v>9</v>
      </c>
      <c r="M238" s="26" t="s">
        <v>9</v>
      </c>
      <c r="N238" s="148" t="s">
        <v>510</v>
      </c>
      <c r="O238" s="255">
        <v>0.29154518950437319</v>
      </c>
      <c r="P238" s="12" t="s">
        <v>9</v>
      </c>
      <c r="Q238" s="12" t="s">
        <v>152</v>
      </c>
      <c r="R238" s="146" t="s">
        <v>627</v>
      </c>
      <c r="S238" s="170" t="s">
        <v>142</v>
      </c>
      <c r="T238" s="177" t="s">
        <v>853</v>
      </c>
      <c r="U238" s="15" t="s">
        <v>592</v>
      </c>
      <c r="V238" s="25"/>
      <c r="W238" s="25"/>
      <c r="X238" s="25"/>
      <c r="Y238" s="25"/>
      <c r="Z238" s="25"/>
      <c r="AA238" s="25"/>
      <c r="AB238" s="25"/>
      <c r="AC238" s="25"/>
      <c r="AD238" s="25"/>
      <c r="AE238" s="25"/>
      <c r="AF238" s="25"/>
      <c r="AG238" s="25"/>
      <c r="AH238" s="25"/>
      <c r="AI238" s="25"/>
      <c r="AJ238" s="25"/>
      <c r="AK238" s="25"/>
      <c r="AL238" s="25"/>
      <c r="AM238" s="25"/>
      <c r="AN238" s="164">
        <v>45659</v>
      </c>
      <c r="AO238" s="158">
        <v>46021</v>
      </c>
      <c r="AP238" s="26" t="s">
        <v>281</v>
      </c>
      <c r="AQ238" s="178">
        <f>+O238/12</f>
        <v>2.4295432458697766E-2</v>
      </c>
      <c r="AR238" s="178"/>
      <c r="AS238" s="127" t="s">
        <v>283</v>
      </c>
      <c r="AT238" s="26" t="s">
        <v>281</v>
      </c>
      <c r="AU238" s="178">
        <f>+O238/12</f>
        <v>2.4295432458697766E-2</v>
      </c>
      <c r="AV238" s="18"/>
      <c r="AW238" s="127" t="s">
        <v>283</v>
      </c>
      <c r="AX238" s="26" t="s">
        <v>281</v>
      </c>
      <c r="AY238" s="178">
        <f>+O238/12</f>
        <v>2.4295432458697766E-2</v>
      </c>
      <c r="AZ238" s="18"/>
      <c r="BA238" s="127" t="s">
        <v>283</v>
      </c>
      <c r="BB238" s="26" t="s">
        <v>281</v>
      </c>
      <c r="BC238" s="178">
        <f>+O238/12</f>
        <v>2.4295432458697766E-2</v>
      </c>
      <c r="BD238" s="18"/>
      <c r="BE238" s="127" t="s">
        <v>283</v>
      </c>
      <c r="BF238" s="26" t="s">
        <v>281</v>
      </c>
      <c r="BG238" s="178">
        <f>+O238/12</f>
        <v>2.4295432458697766E-2</v>
      </c>
      <c r="BH238" s="18"/>
      <c r="BI238" s="127" t="s">
        <v>283</v>
      </c>
      <c r="BJ238" s="26" t="s">
        <v>281</v>
      </c>
      <c r="BK238" s="178">
        <f>+O238/12</f>
        <v>2.4295432458697766E-2</v>
      </c>
      <c r="BL238" s="18"/>
      <c r="BM238" s="127" t="s">
        <v>283</v>
      </c>
      <c r="BN238" s="26" t="s">
        <v>281</v>
      </c>
      <c r="BO238" s="178">
        <f>+O238/12</f>
        <v>2.4295432458697766E-2</v>
      </c>
      <c r="BP238" s="18"/>
      <c r="BQ238" s="127" t="s">
        <v>283</v>
      </c>
      <c r="BR238" s="26" t="s">
        <v>281</v>
      </c>
      <c r="BS238" s="178">
        <f>+O238/12</f>
        <v>2.4295432458697766E-2</v>
      </c>
      <c r="BT238" s="18"/>
      <c r="BU238" s="127" t="s">
        <v>283</v>
      </c>
      <c r="BV238" s="26" t="s">
        <v>281</v>
      </c>
      <c r="BW238" s="178">
        <f>+O238/12</f>
        <v>2.4295432458697766E-2</v>
      </c>
      <c r="BX238" s="18"/>
      <c r="BY238" s="127" t="s">
        <v>283</v>
      </c>
      <c r="BZ238" s="26" t="s">
        <v>281</v>
      </c>
      <c r="CA238" s="178">
        <f>+O238/12</f>
        <v>2.4295432458697766E-2</v>
      </c>
      <c r="CB238" s="18"/>
      <c r="CC238" s="127" t="s">
        <v>283</v>
      </c>
      <c r="CD238" s="26" t="s">
        <v>281</v>
      </c>
      <c r="CE238" s="178">
        <f>+O238/12</f>
        <v>2.4295432458697766E-2</v>
      </c>
      <c r="CF238" s="18"/>
      <c r="CG238" s="127" t="s">
        <v>283</v>
      </c>
      <c r="CH238" s="26" t="s">
        <v>281</v>
      </c>
      <c r="CI238" s="178">
        <f>+O238/12</f>
        <v>2.4295432458697766E-2</v>
      </c>
      <c r="CJ238" s="18"/>
      <c r="CK238" s="127" t="s">
        <v>283</v>
      </c>
      <c r="CL238" s="179">
        <f t="shared" si="208"/>
        <v>0.29154518950437314</v>
      </c>
      <c r="CM238" s="179">
        <f t="shared" si="209"/>
        <v>0</v>
      </c>
    </row>
    <row r="239" spans="1:91" ht="57" customHeight="1" x14ac:dyDescent="0.25">
      <c r="A239" s="12" t="s">
        <v>135</v>
      </c>
      <c r="B239" s="14" t="s">
        <v>13</v>
      </c>
      <c r="C239" s="12" t="s">
        <v>1644</v>
      </c>
      <c r="D239" s="12" t="s">
        <v>9</v>
      </c>
      <c r="E239" s="12" t="s">
        <v>9</v>
      </c>
      <c r="F239" s="12" t="s">
        <v>9</v>
      </c>
      <c r="G239" s="26" t="s">
        <v>9</v>
      </c>
      <c r="H239" s="26" t="s">
        <v>9</v>
      </c>
      <c r="I239" s="14" t="s">
        <v>9</v>
      </c>
      <c r="J239" s="26" t="s">
        <v>9</v>
      </c>
      <c r="K239" s="26" t="s">
        <v>9</v>
      </c>
      <c r="L239" s="26" t="s">
        <v>9</v>
      </c>
      <c r="M239" s="26" t="s">
        <v>9</v>
      </c>
      <c r="N239" s="148" t="s">
        <v>511</v>
      </c>
      <c r="O239" s="255">
        <v>0.29154518950437319</v>
      </c>
      <c r="P239" s="12" t="s">
        <v>9</v>
      </c>
      <c r="Q239" s="12" t="s">
        <v>152</v>
      </c>
      <c r="R239" s="146" t="s">
        <v>628</v>
      </c>
      <c r="S239" s="170" t="s">
        <v>142</v>
      </c>
      <c r="T239" s="177" t="s">
        <v>853</v>
      </c>
      <c r="U239" s="15" t="s">
        <v>592</v>
      </c>
      <c r="V239" s="25"/>
      <c r="W239" s="25"/>
      <c r="X239" s="25"/>
      <c r="Y239" s="25"/>
      <c r="Z239" s="25"/>
      <c r="AA239" s="25"/>
      <c r="AB239" s="25"/>
      <c r="AC239" s="25"/>
      <c r="AD239" s="25"/>
      <c r="AE239" s="25"/>
      <c r="AF239" s="25"/>
      <c r="AG239" s="25"/>
      <c r="AH239" s="25"/>
      <c r="AI239" s="25"/>
      <c r="AJ239" s="25"/>
      <c r="AK239" s="25"/>
      <c r="AL239" s="25"/>
      <c r="AM239" s="25"/>
      <c r="AN239" s="164">
        <v>45689</v>
      </c>
      <c r="AO239" s="158">
        <v>45716</v>
      </c>
      <c r="AP239" s="26" t="s">
        <v>281</v>
      </c>
      <c r="AQ239" s="178">
        <f>+O239/2</f>
        <v>0.1457725947521866</v>
      </c>
      <c r="AR239" s="178"/>
      <c r="AS239" s="127" t="s">
        <v>283</v>
      </c>
      <c r="AT239" s="26" t="s">
        <v>281</v>
      </c>
      <c r="AU239" s="178">
        <f>+O239/2</f>
        <v>0.1457725947521866</v>
      </c>
      <c r="AV239" s="18"/>
      <c r="AW239" s="127" t="s">
        <v>283</v>
      </c>
      <c r="AX239" s="180" t="s">
        <v>281</v>
      </c>
      <c r="AY239" s="182"/>
      <c r="AZ239" s="183"/>
      <c r="BA239" s="171" t="s">
        <v>283</v>
      </c>
      <c r="BB239" s="180" t="s">
        <v>281</v>
      </c>
      <c r="BC239" s="182"/>
      <c r="BD239" s="183"/>
      <c r="BE239" s="171" t="s">
        <v>283</v>
      </c>
      <c r="BF239" s="180" t="s">
        <v>281</v>
      </c>
      <c r="BG239" s="182"/>
      <c r="BH239" s="183"/>
      <c r="BI239" s="171" t="s">
        <v>283</v>
      </c>
      <c r="BJ239" s="180" t="s">
        <v>281</v>
      </c>
      <c r="BK239" s="182"/>
      <c r="BL239" s="183"/>
      <c r="BM239" s="171" t="s">
        <v>283</v>
      </c>
      <c r="BN239" s="180" t="s">
        <v>281</v>
      </c>
      <c r="BO239" s="182"/>
      <c r="BP239" s="183"/>
      <c r="BQ239" s="171" t="s">
        <v>283</v>
      </c>
      <c r="BR239" s="180" t="s">
        <v>281</v>
      </c>
      <c r="BS239" s="182"/>
      <c r="BT239" s="183"/>
      <c r="BU239" s="171" t="s">
        <v>283</v>
      </c>
      <c r="BV239" s="180" t="s">
        <v>281</v>
      </c>
      <c r="BW239" s="182"/>
      <c r="BX239" s="183"/>
      <c r="BY239" s="171" t="s">
        <v>283</v>
      </c>
      <c r="BZ239" s="180" t="s">
        <v>281</v>
      </c>
      <c r="CA239" s="182"/>
      <c r="CB239" s="183"/>
      <c r="CC239" s="171" t="s">
        <v>283</v>
      </c>
      <c r="CD239" s="180" t="s">
        <v>281</v>
      </c>
      <c r="CE239" s="182"/>
      <c r="CF239" s="183"/>
      <c r="CG239" s="171" t="s">
        <v>283</v>
      </c>
      <c r="CH239" s="180" t="s">
        <v>281</v>
      </c>
      <c r="CI239" s="182"/>
      <c r="CJ239" s="183"/>
      <c r="CK239" s="171" t="s">
        <v>283</v>
      </c>
      <c r="CL239" s="179">
        <f t="shared" si="208"/>
        <v>0.29154518950437319</v>
      </c>
      <c r="CM239" s="179">
        <f t="shared" si="209"/>
        <v>0</v>
      </c>
    </row>
    <row r="240" spans="1:91" ht="57" customHeight="1" x14ac:dyDescent="0.25">
      <c r="A240" s="12" t="s">
        <v>135</v>
      </c>
      <c r="B240" s="14" t="s">
        <v>13</v>
      </c>
      <c r="C240" s="12" t="s">
        <v>1644</v>
      </c>
      <c r="D240" s="12" t="s">
        <v>9</v>
      </c>
      <c r="E240" s="12" t="s">
        <v>9</v>
      </c>
      <c r="F240" s="12" t="s">
        <v>9</v>
      </c>
      <c r="G240" s="26" t="s">
        <v>9</v>
      </c>
      <c r="H240" s="26" t="s">
        <v>9</v>
      </c>
      <c r="I240" s="14" t="s">
        <v>9</v>
      </c>
      <c r="J240" s="26" t="s">
        <v>9</v>
      </c>
      <c r="K240" s="26" t="s">
        <v>9</v>
      </c>
      <c r="L240" s="26" t="s">
        <v>9</v>
      </c>
      <c r="M240" s="26" t="s">
        <v>9</v>
      </c>
      <c r="N240" s="148" t="s">
        <v>512</v>
      </c>
      <c r="O240" s="255">
        <v>0.29154518950437319</v>
      </c>
      <c r="P240" s="12" t="s">
        <v>9</v>
      </c>
      <c r="Q240" s="12" t="s">
        <v>152</v>
      </c>
      <c r="R240" s="146" t="s">
        <v>629</v>
      </c>
      <c r="S240" s="170" t="s">
        <v>142</v>
      </c>
      <c r="T240" s="177" t="s">
        <v>853</v>
      </c>
      <c r="U240" s="15" t="s">
        <v>592</v>
      </c>
      <c r="V240" s="25"/>
      <c r="W240" s="25"/>
      <c r="X240" s="25"/>
      <c r="Y240" s="25"/>
      <c r="Z240" s="25"/>
      <c r="AA240" s="25"/>
      <c r="AB240" s="25"/>
      <c r="AC240" s="25"/>
      <c r="AD240" s="25"/>
      <c r="AE240" s="25"/>
      <c r="AF240" s="25"/>
      <c r="AG240" s="25"/>
      <c r="AH240" s="25"/>
      <c r="AI240" s="25"/>
      <c r="AJ240" s="25"/>
      <c r="AK240" s="25"/>
      <c r="AL240" s="25"/>
      <c r="AM240" s="25"/>
      <c r="AN240" s="158">
        <v>45748</v>
      </c>
      <c r="AO240" s="158">
        <v>45868</v>
      </c>
      <c r="AP240" s="26" t="s">
        <v>281</v>
      </c>
      <c r="AQ240" s="178">
        <f>+O240/7</f>
        <v>4.1649312786339029E-2</v>
      </c>
      <c r="AR240" s="178"/>
      <c r="AS240" s="127" t="s">
        <v>283</v>
      </c>
      <c r="AT240" s="26" t="s">
        <v>281</v>
      </c>
      <c r="AU240" s="178">
        <f>+O240/7</f>
        <v>4.1649312786339029E-2</v>
      </c>
      <c r="AV240" s="18"/>
      <c r="AW240" s="127" t="s">
        <v>283</v>
      </c>
      <c r="AX240" s="26" t="s">
        <v>281</v>
      </c>
      <c r="AY240" s="178">
        <f>+O240/7</f>
        <v>4.1649312786339029E-2</v>
      </c>
      <c r="AZ240" s="18"/>
      <c r="BA240" s="127" t="s">
        <v>283</v>
      </c>
      <c r="BB240" s="26" t="s">
        <v>281</v>
      </c>
      <c r="BC240" s="178">
        <f>+O240/7</f>
        <v>4.1649312786339029E-2</v>
      </c>
      <c r="BD240" s="18"/>
      <c r="BE240" s="127" t="s">
        <v>283</v>
      </c>
      <c r="BF240" s="26" t="s">
        <v>281</v>
      </c>
      <c r="BG240" s="178">
        <f>+O240/7</f>
        <v>4.1649312786339029E-2</v>
      </c>
      <c r="BH240" s="18"/>
      <c r="BI240" s="127" t="s">
        <v>283</v>
      </c>
      <c r="BJ240" s="26" t="s">
        <v>281</v>
      </c>
      <c r="BK240" s="178">
        <f>+O240/7</f>
        <v>4.1649312786339029E-2</v>
      </c>
      <c r="BL240" s="18"/>
      <c r="BM240" s="127" t="s">
        <v>283</v>
      </c>
      <c r="BN240" s="26" t="s">
        <v>281</v>
      </c>
      <c r="BO240" s="178">
        <f>+O240/7</f>
        <v>4.1649312786339029E-2</v>
      </c>
      <c r="BP240" s="18"/>
      <c r="BQ240" s="171" t="s">
        <v>283</v>
      </c>
      <c r="BR240" s="180" t="s">
        <v>281</v>
      </c>
      <c r="BS240" s="182"/>
      <c r="BT240" s="183"/>
      <c r="BU240" s="171" t="s">
        <v>283</v>
      </c>
      <c r="BV240" s="180" t="s">
        <v>281</v>
      </c>
      <c r="BW240" s="182"/>
      <c r="BX240" s="183"/>
      <c r="BY240" s="171" t="s">
        <v>283</v>
      </c>
      <c r="BZ240" s="180" t="s">
        <v>281</v>
      </c>
      <c r="CA240" s="182"/>
      <c r="CB240" s="183"/>
      <c r="CC240" s="171" t="s">
        <v>283</v>
      </c>
      <c r="CD240" s="180" t="s">
        <v>281</v>
      </c>
      <c r="CE240" s="182"/>
      <c r="CF240" s="183"/>
      <c r="CG240" s="171" t="s">
        <v>283</v>
      </c>
      <c r="CH240" s="180" t="s">
        <v>281</v>
      </c>
      <c r="CI240" s="182"/>
      <c r="CJ240" s="183"/>
      <c r="CK240" s="171" t="s">
        <v>283</v>
      </c>
      <c r="CL240" s="179">
        <f t="shared" si="208"/>
        <v>0.29154518950437325</v>
      </c>
      <c r="CM240" s="179">
        <f t="shared" si="209"/>
        <v>0</v>
      </c>
    </row>
    <row r="241" spans="1:91" ht="57" customHeight="1" x14ac:dyDescent="0.25">
      <c r="A241" s="12" t="s">
        <v>135</v>
      </c>
      <c r="B241" s="14" t="s">
        <v>13</v>
      </c>
      <c r="C241" s="12" t="s">
        <v>1644</v>
      </c>
      <c r="D241" s="12" t="s">
        <v>9</v>
      </c>
      <c r="E241" s="12" t="s">
        <v>9</v>
      </c>
      <c r="F241" s="12" t="s">
        <v>9</v>
      </c>
      <c r="G241" s="26" t="s">
        <v>9</v>
      </c>
      <c r="H241" s="26" t="s">
        <v>9</v>
      </c>
      <c r="I241" s="14" t="s">
        <v>9</v>
      </c>
      <c r="J241" s="26" t="s">
        <v>9</v>
      </c>
      <c r="K241" s="26" t="s">
        <v>9</v>
      </c>
      <c r="L241" s="26" t="s">
        <v>9</v>
      </c>
      <c r="M241" s="26" t="s">
        <v>9</v>
      </c>
      <c r="N241" s="148" t="s">
        <v>513</v>
      </c>
      <c r="O241" s="255">
        <v>0.29154518950437319</v>
      </c>
      <c r="P241" s="12" t="s">
        <v>9</v>
      </c>
      <c r="Q241" s="12" t="s">
        <v>152</v>
      </c>
      <c r="R241" s="146" t="s">
        <v>628</v>
      </c>
      <c r="S241" s="170" t="s">
        <v>142</v>
      </c>
      <c r="T241" s="177" t="s">
        <v>853</v>
      </c>
      <c r="U241" s="15" t="s">
        <v>592</v>
      </c>
      <c r="V241" s="25"/>
      <c r="W241" s="25"/>
      <c r="X241" s="25"/>
      <c r="Y241" s="25"/>
      <c r="Z241" s="25"/>
      <c r="AA241" s="25"/>
      <c r="AB241" s="25"/>
      <c r="AC241" s="25"/>
      <c r="AD241" s="25"/>
      <c r="AE241" s="25"/>
      <c r="AF241" s="25"/>
      <c r="AG241" s="25"/>
      <c r="AH241" s="25"/>
      <c r="AI241" s="25"/>
      <c r="AJ241" s="25"/>
      <c r="AK241" s="25"/>
      <c r="AL241" s="25"/>
      <c r="AM241" s="25"/>
      <c r="AN241" s="158">
        <v>45717</v>
      </c>
      <c r="AO241" s="158">
        <v>45960</v>
      </c>
      <c r="AP241" s="26" t="s">
        <v>281</v>
      </c>
      <c r="AQ241" s="178">
        <f>+O241/10</f>
        <v>2.915451895043732E-2</v>
      </c>
      <c r="AR241" s="178"/>
      <c r="AS241" s="127" t="s">
        <v>283</v>
      </c>
      <c r="AT241" s="26" t="s">
        <v>281</v>
      </c>
      <c r="AU241" s="178">
        <f>+O241/10</f>
        <v>2.915451895043732E-2</v>
      </c>
      <c r="AV241" s="18"/>
      <c r="AW241" s="127" t="s">
        <v>283</v>
      </c>
      <c r="AX241" s="26" t="s">
        <v>281</v>
      </c>
      <c r="AY241" s="178">
        <f>+O241/10</f>
        <v>2.915451895043732E-2</v>
      </c>
      <c r="AZ241" s="18"/>
      <c r="BA241" s="127" t="s">
        <v>283</v>
      </c>
      <c r="BB241" s="26" t="s">
        <v>281</v>
      </c>
      <c r="BC241" s="178">
        <f>+O241/10</f>
        <v>2.915451895043732E-2</v>
      </c>
      <c r="BD241" s="18"/>
      <c r="BE241" s="127" t="s">
        <v>283</v>
      </c>
      <c r="BF241" s="26" t="s">
        <v>281</v>
      </c>
      <c r="BG241" s="178">
        <f>+O241/10</f>
        <v>2.915451895043732E-2</v>
      </c>
      <c r="BH241" s="18"/>
      <c r="BI241" s="127" t="s">
        <v>283</v>
      </c>
      <c r="BJ241" s="26" t="s">
        <v>281</v>
      </c>
      <c r="BK241" s="178">
        <f>+O241/10</f>
        <v>2.915451895043732E-2</v>
      </c>
      <c r="BL241" s="18"/>
      <c r="BM241" s="127" t="s">
        <v>283</v>
      </c>
      <c r="BN241" s="26" t="s">
        <v>281</v>
      </c>
      <c r="BO241" s="178">
        <f>+O241/10</f>
        <v>2.915451895043732E-2</v>
      </c>
      <c r="BP241" s="18"/>
      <c r="BQ241" s="127" t="s">
        <v>283</v>
      </c>
      <c r="BR241" s="26" t="s">
        <v>281</v>
      </c>
      <c r="BS241" s="178">
        <f>+O241/10</f>
        <v>2.915451895043732E-2</v>
      </c>
      <c r="BT241" s="18"/>
      <c r="BU241" s="127" t="s">
        <v>283</v>
      </c>
      <c r="BV241" s="26" t="s">
        <v>281</v>
      </c>
      <c r="BW241" s="178">
        <f>+O241/10</f>
        <v>2.915451895043732E-2</v>
      </c>
      <c r="BX241" s="18"/>
      <c r="BY241" s="127" t="s">
        <v>283</v>
      </c>
      <c r="BZ241" s="26" t="s">
        <v>281</v>
      </c>
      <c r="CA241" s="178">
        <f>+O241/10</f>
        <v>2.915451895043732E-2</v>
      </c>
      <c r="CB241" s="18"/>
      <c r="CC241" s="127" t="s">
        <v>283</v>
      </c>
      <c r="CD241" s="180" t="s">
        <v>281</v>
      </c>
      <c r="CE241" s="182"/>
      <c r="CF241" s="183"/>
      <c r="CG241" s="171" t="s">
        <v>283</v>
      </c>
      <c r="CH241" s="180" t="s">
        <v>281</v>
      </c>
      <c r="CI241" s="182"/>
      <c r="CJ241" s="183"/>
      <c r="CK241" s="171" t="s">
        <v>283</v>
      </c>
      <c r="CL241" s="179">
        <f t="shared" si="208"/>
        <v>0.29154518950437319</v>
      </c>
      <c r="CM241" s="179">
        <f t="shared" si="209"/>
        <v>0</v>
      </c>
    </row>
    <row r="242" spans="1:91" ht="57" customHeight="1" x14ac:dyDescent="0.25">
      <c r="A242" s="12" t="s">
        <v>135</v>
      </c>
      <c r="B242" s="14" t="s">
        <v>13</v>
      </c>
      <c r="C242" s="12" t="s">
        <v>1644</v>
      </c>
      <c r="D242" s="12" t="s">
        <v>9</v>
      </c>
      <c r="E242" s="12" t="s">
        <v>9</v>
      </c>
      <c r="F242" s="12" t="s">
        <v>9</v>
      </c>
      <c r="G242" s="26" t="s">
        <v>9</v>
      </c>
      <c r="H242" s="26" t="s">
        <v>9</v>
      </c>
      <c r="I242" s="14" t="s">
        <v>9</v>
      </c>
      <c r="J242" s="26" t="s">
        <v>9</v>
      </c>
      <c r="K242" s="26" t="s">
        <v>9</v>
      </c>
      <c r="L242" s="26" t="s">
        <v>9</v>
      </c>
      <c r="M242" s="26" t="s">
        <v>9</v>
      </c>
      <c r="N242" s="148" t="s">
        <v>514</v>
      </c>
      <c r="O242" s="255">
        <v>0.29154518950437319</v>
      </c>
      <c r="P242" s="12" t="s">
        <v>9</v>
      </c>
      <c r="Q242" s="12" t="s">
        <v>152</v>
      </c>
      <c r="R242" s="146" t="s">
        <v>630</v>
      </c>
      <c r="S242" s="170" t="s">
        <v>142</v>
      </c>
      <c r="T242" s="177" t="s">
        <v>853</v>
      </c>
      <c r="U242" s="15" t="s">
        <v>592</v>
      </c>
      <c r="V242" s="25"/>
      <c r="W242" s="25"/>
      <c r="X242" s="25"/>
      <c r="Y242" s="25"/>
      <c r="Z242" s="25"/>
      <c r="AA242" s="25"/>
      <c r="AB242" s="25"/>
      <c r="AC242" s="25"/>
      <c r="AD242" s="25"/>
      <c r="AE242" s="25"/>
      <c r="AF242" s="25"/>
      <c r="AG242" s="25"/>
      <c r="AH242" s="25"/>
      <c r="AI242" s="25"/>
      <c r="AJ242" s="25"/>
      <c r="AK242" s="25"/>
      <c r="AL242" s="25"/>
      <c r="AM242" s="25"/>
      <c r="AN242" s="166">
        <v>45809</v>
      </c>
      <c r="AO242" s="166">
        <v>45991</v>
      </c>
      <c r="AP242" s="26" t="s">
        <v>281</v>
      </c>
      <c r="AQ242" s="178">
        <f>+O242/11</f>
        <v>2.6504108136761198E-2</v>
      </c>
      <c r="AR242" s="178"/>
      <c r="AS242" s="127" t="s">
        <v>283</v>
      </c>
      <c r="AT242" s="26" t="s">
        <v>281</v>
      </c>
      <c r="AU242" s="178">
        <f>+O241/11</f>
        <v>2.6504108136761198E-2</v>
      </c>
      <c r="AV242" s="18"/>
      <c r="AW242" s="127" t="s">
        <v>283</v>
      </c>
      <c r="AX242" s="26" t="s">
        <v>281</v>
      </c>
      <c r="AY242" s="178">
        <f>+O241/11</f>
        <v>2.6504108136761198E-2</v>
      </c>
      <c r="AZ242" s="18"/>
      <c r="BA242" s="127" t="s">
        <v>283</v>
      </c>
      <c r="BB242" s="26" t="s">
        <v>281</v>
      </c>
      <c r="BC242" s="178">
        <f>+O241/11</f>
        <v>2.6504108136761198E-2</v>
      </c>
      <c r="BD242" s="18"/>
      <c r="BE242" s="127" t="s">
        <v>283</v>
      </c>
      <c r="BF242" s="26" t="s">
        <v>281</v>
      </c>
      <c r="BG242" s="178">
        <f>+O241/11</f>
        <v>2.6504108136761198E-2</v>
      </c>
      <c r="BH242" s="18"/>
      <c r="BI242" s="127" t="s">
        <v>283</v>
      </c>
      <c r="BJ242" s="26" t="s">
        <v>281</v>
      </c>
      <c r="BK242" s="178">
        <f>+O241/11</f>
        <v>2.6504108136761198E-2</v>
      </c>
      <c r="BL242" s="18"/>
      <c r="BM242" s="127" t="s">
        <v>283</v>
      </c>
      <c r="BN242" s="26" t="s">
        <v>281</v>
      </c>
      <c r="BO242" s="178">
        <f>+O241/11</f>
        <v>2.6504108136761198E-2</v>
      </c>
      <c r="BP242" s="18"/>
      <c r="BQ242" s="127" t="s">
        <v>283</v>
      </c>
      <c r="BR242" s="26" t="s">
        <v>281</v>
      </c>
      <c r="BS242" s="178">
        <f>+O241/11</f>
        <v>2.6504108136761198E-2</v>
      </c>
      <c r="BT242" s="18"/>
      <c r="BU242" s="127" t="s">
        <v>283</v>
      </c>
      <c r="BV242" s="26" t="s">
        <v>281</v>
      </c>
      <c r="BW242" s="178">
        <f>+O241/11</f>
        <v>2.6504108136761198E-2</v>
      </c>
      <c r="BX242" s="18"/>
      <c r="BY242" s="127" t="s">
        <v>283</v>
      </c>
      <c r="BZ242" s="26" t="s">
        <v>281</v>
      </c>
      <c r="CA242" s="178">
        <f>+O241/11</f>
        <v>2.6504108136761198E-2</v>
      </c>
      <c r="CB242" s="18"/>
      <c r="CC242" s="127" t="s">
        <v>283</v>
      </c>
      <c r="CD242" s="26" t="s">
        <v>281</v>
      </c>
      <c r="CE242" s="178">
        <f>+O241/11</f>
        <v>2.6504108136761198E-2</v>
      </c>
      <c r="CF242" s="18"/>
      <c r="CG242" s="127" t="s">
        <v>283</v>
      </c>
      <c r="CH242" s="180" t="s">
        <v>281</v>
      </c>
      <c r="CI242" s="182"/>
      <c r="CJ242" s="183"/>
      <c r="CK242" s="171" t="s">
        <v>283</v>
      </c>
      <c r="CL242" s="179">
        <f t="shared" si="208"/>
        <v>0.29154518950437308</v>
      </c>
      <c r="CM242" s="179">
        <f t="shared" si="209"/>
        <v>0</v>
      </c>
    </row>
    <row r="243" spans="1:91" ht="57" customHeight="1" x14ac:dyDescent="0.25">
      <c r="A243" s="12" t="s">
        <v>135</v>
      </c>
      <c r="B243" s="14" t="s">
        <v>13</v>
      </c>
      <c r="C243" s="12" t="s">
        <v>1644</v>
      </c>
      <c r="D243" s="12" t="s">
        <v>9</v>
      </c>
      <c r="E243" s="12" t="s">
        <v>9</v>
      </c>
      <c r="F243" s="12" t="s">
        <v>9</v>
      </c>
      <c r="G243" s="26" t="s">
        <v>9</v>
      </c>
      <c r="H243" s="26" t="s">
        <v>9</v>
      </c>
      <c r="I243" s="14" t="s">
        <v>9</v>
      </c>
      <c r="J243" s="26" t="s">
        <v>9</v>
      </c>
      <c r="K243" s="26" t="s">
        <v>9</v>
      </c>
      <c r="L243" s="26" t="s">
        <v>9</v>
      </c>
      <c r="M243" s="26" t="s">
        <v>9</v>
      </c>
      <c r="N243" s="148" t="s">
        <v>515</v>
      </c>
      <c r="O243" s="255">
        <v>0.29154518950437319</v>
      </c>
      <c r="P243" s="12" t="s">
        <v>9</v>
      </c>
      <c r="Q243" s="12" t="s">
        <v>152</v>
      </c>
      <c r="R243" s="146" t="s">
        <v>629</v>
      </c>
      <c r="S243" s="170" t="s">
        <v>142</v>
      </c>
      <c r="T243" s="177" t="s">
        <v>853</v>
      </c>
      <c r="U243" s="15" t="s">
        <v>592</v>
      </c>
      <c r="V243" s="25"/>
      <c r="W243" s="25"/>
      <c r="X243" s="25"/>
      <c r="Y243" s="25"/>
      <c r="Z243" s="25"/>
      <c r="AA243" s="25"/>
      <c r="AB243" s="25"/>
      <c r="AC243" s="25"/>
      <c r="AD243" s="25"/>
      <c r="AE243" s="25"/>
      <c r="AF243" s="25"/>
      <c r="AG243" s="25"/>
      <c r="AH243" s="25"/>
      <c r="AI243" s="25"/>
      <c r="AJ243" s="25"/>
      <c r="AK243" s="25"/>
      <c r="AL243" s="25"/>
      <c r="AM243" s="25"/>
      <c r="AN243" s="166">
        <v>45717</v>
      </c>
      <c r="AO243" s="166">
        <v>45807</v>
      </c>
      <c r="AP243" s="26" t="s">
        <v>281</v>
      </c>
      <c r="AQ243" s="178">
        <f>+O243/5</f>
        <v>5.830903790087464E-2</v>
      </c>
      <c r="AR243" s="178"/>
      <c r="AS243" s="127" t="s">
        <v>283</v>
      </c>
      <c r="AT243" s="26" t="s">
        <v>281</v>
      </c>
      <c r="AU243" s="178">
        <f>+O243/5</f>
        <v>5.830903790087464E-2</v>
      </c>
      <c r="AV243" s="18"/>
      <c r="AW243" s="127" t="s">
        <v>283</v>
      </c>
      <c r="AX243" s="26" t="s">
        <v>281</v>
      </c>
      <c r="AY243" s="178">
        <f>+O243/5</f>
        <v>5.830903790087464E-2</v>
      </c>
      <c r="AZ243" s="18"/>
      <c r="BA243" s="127" t="s">
        <v>283</v>
      </c>
      <c r="BB243" s="26" t="s">
        <v>281</v>
      </c>
      <c r="BC243" s="178">
        <f>+O243/5</f>
        <v>5.830903790087464E-2</v>
      </c>
      <c r="BD243" s="18"/>
      <c r="BE243" s="127" t="s">
        <v>283</v>
      </c>
      <c r="BF243" s="26" t="s">
        <v>281</v>
      </c>
      <c r="BG243" s="178">
        <f>+O243/5</f>
        <v>5.830903790087464E-2</v>
      </c>
      <c r="BH243" s="18"/>
      <c r="BI243" s="127" t="s">
        <v>283</v>
      </c>
      <c r="BJ243" s="180" t="s">
        <v>281</v>
      </c>
      <c r="BK243" s="182"/>
      <c r="BL243" s="183"/>
      <c r="BM243" s="171" t="s">
        <v>283</v>
      </c>
      <c r="BN243" s="180" t="s">
        <v>281</v>
      </c>
      <c r="BO243" s="182"/>
      <c r="BP243" s="183"/>
      <c r="BQ243" s="171" t="s">
        <v>283</v>
      </c>
      <c r="BR243" s="180" t="s">
        <v>281</v>
      </c>
      <c r="BS243" s="182"/>
      <c r="BT243" s="183"/>
      <c r="BU243" s="171" t="s">
        <v>283</v>
      </c>
      <c r="BV243" s="180" t="s">
        <v>281</v>
      </c>
      <c r="BW243" s="182"/>
      <c r="BX243" s="183"/>
      <c r="BY243" s="171" t="s">
        <v>283</v>
      </c>
      <c r="BZ243" s="180" t="s">
        <v>281</v>
      </c>
      <c r="CA243" s="182"/>
      <c r="CB243" s="183"/>
      <c r="CC243" s="171" t="s">
        <v>283</v>
      </c>
      <c r="CD243" s="180" t="s">
        <v>281</v>
      </c>
      <c r="CE243" s="182"/>
      <c r="CF243" s="183"/>
      <c r="CG243" s="171" t="s">
        <v>283</v>
      </c>
      <c r="CH243" s="180" t="s">
        <v>281</v>
      </c>
      <c r="CI243" s="182"/>
      <c r="CJ243" s="183"/>
      <c r="CK243" s="171" t="s">
        <v>283</v>
      </c>
      <c r="CL243" s="179">
        <f t="shared" si="208"/>
        <v>0.29154518950437319</v>
      </c>
      <c r="CM243" s="179">
        <f t="shared" si="209"/>
        <v>0</v>
      </c>
    </row>
    <row r="244" spans="1:91" ht="57" customHeight="1" x14ac:dyDescent="0.25">
      <c r="A244" s="12" t="s">
        <v>135</v>
      </c>
      <c r="B244" s="14" t="s">
        <v>13</v>
      </c>
      <c r="C244" s="12" t="s">
        <v>1644</v>
      </c>
      <c r="D244" s="12" t="s">
        <v>9</v>
      </c>
      <c r="E244" s="12" t="s">
        <v>9</v>
      </c>
      <c r="F244" s="12" t="s">
        <v>9</v>
      </c>
      <c r="G244" s="26" t="s">
        <v>9</v>
      </c>
      <c r="H244" s="26" t="s">
        <v>9</v>
      </c>
      <c r="I244" s="14" t="s">
        <v>9</v>
      </c>
      <c r="J244" s="26" t="s">
        <v>9</v>
      </c>
      <c r="K244" s="26" t="s">
        <v>9</v>
      </c>
      <c r="L244" s="26" t="s">
        <v>9</v>
      </c>
      <c r="M244" s="26" t="s">
        <v>9</v>
      </c>
      <c r="N244" s="148" t="s">
        <v>516</v>
      </c>
      <c r="O244" s="255">
        <v>0.29154518950437319</v>
      </c>
      <c r="P244" s="12" t="s">
        <v>9</v>
      </c>
      <c r="Q244" s="12" t="s">
        <v>152</v>
      </c>
      <c r="R244" s="146" t="s">
        <v>631</v>
      </c>
      <c r="S244" s="170" t="s">
        <v>142</v>
      </c>
      <c r="T244" s="177" t="s">
        <v>853</v>
      </c>
      <c r="U244" s="15" t="s">
        <v>592</v>
      </c>
      <c r="V244" s="25"/>
      <c r="W244" s="25"/>
      <c r="X244" s="25"/>
      <c r="Y244" s="25"/>
      <c r="Z244" s="25"/>
      <c r="AA244" s="25"/>
      <c r="AB244" s="25"/>
      <c r="AC244" s="25"/>
      <c r="AD244" s="25"/>
      <c r="AE244" s="25"/>
      <c r="AF244" s="25"/>
      <c r="AG244" s="25"/>
      <c r="AH244" s="25"/>
      <c r="AI244" s="25"/>
      <c r="AJ244" s="25"/>
      <c r="AK244" s="25"/>
      <c r="AL244" s="25"/>
      <c r="AM244" s="25"/>
      <c r="AN244" s="158">
        <v>45901</v>
      </c>
      <c r="AO244" s="158">
        <v>45930</v>
      </c>
      <c r="AP244" s="26" t="s">
        <v>281</v>
      </c>
      <c r="AQ244" s="178">
        <f>+O244/9</f>
        <v>3.2393909944930355E-2</v>
      </c>
      <c r="AR244" s="178"/>
      <c r="AS244" s="127" t="s">
        <v>283</v>
      </c>
      <c r="AT244" s="26" t="s">
        <v>281</v>
      </c>
      <c r="AU244" s="178">
        <f>+O244/9</f>
        <v>3.2393909944930355E-2</v>
      </c>
      <c r="AV244" s="18"/>
      <c r="AW244" s="127" t="s">
        <v>283</v>
      </c>
      <c r="AX244" s="26" t="s">
        <v>281</v>
      </c>
      <c r="AY244" s="178">
        <f>+O244/9</f>
        <v>3.2393909944930355E-2</v>
      </c>
      <c r="AZ244" s="18"/>
      <c r="BA244" s="127" t="s">
        <v>283</v>
      </c>
      <c r="BB244" s="26" t="s">
        <v>281</v>
      </c>
      <c r="BC244" s="178">
        <f>+O244/9</f>
        <v>3.2393909944930355E-2</v>
      </c>
      <c r="BD244" s="18"/>
      <c r="BE244" s="127" t="s">
        <v>283</v>
      </c>
      <c r="BF244" s="26" t="s">
        <v>281</v>
      </c>
      <c r="BG244" s="178">
        <f>+O244/9</f>
        <v>3.2393909944930355E-2</v>
      </c>
      <c r="BH244" s="18"/>
      <c r="BI244" s="127" t="s">
        <v>283</v>
      </c>
      <c r="BJ244" s="26" t="s">
        <v>281</v>
      </c>
      <c r="BK244" s="178">
        <f>+O244/9</f>
        <v>3.2393909944930355E-2</v>
      </c>
      <c r="BL244" s="18"/>
      <c r="BM244" s="127" t="s">
        <v>283</v>
      </c>
      <c r="BN244" s="26" t="s">
        <v>281</v>
      </c>
      <c r="BO244" s="178">
        <f>+O244/9</f>
        <v>3.2393909944930355E-2</v>
      </c>
      <c r="BP244" s="18"/>
      <c r="BQ244" s="127" t="s">
        <v>283</v>
      </c>
      <c r="BR244" s="26" t="s">
        <v>281</v>
      </c>
      <c r="BS244" s="178">
        <f>+O244/9</f>
        <v>3.2393909944930355E-2</v>
      </c>
      <c r="BT244" s="18"/>
      <c r="BU244" s="127" t="s">
        <v>283</v>
      </c>
      <c r="BV244" s="26" t="s">
        <v>281</v>
      </c>
      <c r="BW244" s="178">
        <f>+O244/9</f>
        <v>3.2393909944930355E-2</v>
      </c>
      <c r="BX244" s="18"/>
      <c r="BY244" s="127" t="s">
        <v>283</v>
      </c>
      <c r="BZ244" s="180" t="s">
        <v>281</v>
      </c>
      <c r="CA244" s="182"/>
      <c r="CB244" s="183"/>
      <c r="CC244" s="171" t="s">
        <v>283</v>
      </c>
      <c r="CD244" s="180" t="s">
        <v>281</v>
      </c>
      <c r="CE244" s="182"/>
      <c r="CF244" s="183"/>
      <c r="CG244" s="171" t="s">
        <v>283</v>
      </c>
      <c r="CH244" s="180" t="s">
        <v>281</v>
      </c>
      <c r="CI244" s="182"/>
      <c r="CJ244" s="183"/>
      <c r="CK244" s="171" t="s">
        <v>283</v>
      </c>
      <c r="CL244" s="179">
        <f t="shared" si="208"/>
        <v>0.29154518950437319</v>
      </c>
      <c r="CM244" s="179">
        <f t="shared" si="209"/>
        <v>0</v>
      </c>
    </row>
    <row r="245" spans="1:91" ht="57" customHeight="1" x14ac:dyDescent="0.25">
      <c r="A245" s="12" t="s">
        <v>135</v>
      </c>
      <c r="B245" s="14" t="s">
        <v>13</v>
      </c>
      <c r="C245" s="12" t="s">
        <v>1644</v>
      </c>
      <c r="D245" s="12" t="s">
        <v>9</v>
      </c>
      <c r="E245" s="12" t="s">
        <v>9</v>
      </c>
      <c r="F245" s="12" t="s">
        <v>9</v>
      </c>
      <c r="G245" s="26" t="s">
        <v>9</v>
      </c>
      <c r="H245" s="26" t="s">
        <v>9</v>
      </c>
      <c r="I245" s="14" t="s">
        <v>9</v>
      </c>
      <c r="J245" s="26" t="s">
        <v>9</v>
      </c>
      <c r="K245" s="26" t="s">
        <v>9</v>
      </c>
      <c r="L245" s="26" t="s">
        <v>9</v>
      </c>
      <c r="M245" s="26" t="s">
        <v>9</v>
      </c>
      <c r="N245" s="148" t="s">
        <v>517</v>
      </c>
      <c r="O245" s="255">
        <v>0.29154518950437319</v>
      </c>
      <c r="P245" s="12" t="s">
        <v>9</v>
      </c>
      <c r="Q245" s="12" t="s">
        <v>152</v>
      </c>
      <c r="R245" s="146" t="s">
        <v>632</v>
      </c>
      <c r="S245" s="170" t="s">
        <v>142</v>
      </c>
      <c r="T245" s="177" t="s">
        <v>853</v>
      </c>
      <c r="U245" s="15" t="s">
        <v>592</v>
      </c>
      <c r="V245" s="25"/>
      <c r="W245" s="25"/>
      <c r="X245" s="25"/>
      <c r="Y245" s="25"/>
      <c r="Z245" s="25"/>
      <c r="AA245" s="25"/>
      <c r="AB245" s="25"/>
      <c r="AC245" s="25"/>
      <c r="AD245" s="25"/>
      <c r="AE245" s="25"/>
      <c r="AF245" s="25"/>
      <c r="AG245" s="25"/>
      <c r="AH245" s="25"/>
      <c r="AI245" s="25"/>
      <c r="AJ245" s="25"/>
      <c r="AK245" s="25"/>
      <c r="AL245" s="25"/>
      <c r="AM245" s="25"/>
      <c r="AN245" s="166">
        <v>45809</v>
      </c>
      <c r="AO245" s="158">
        <v>45838</v>
      </c>
      <c r="AP245" s="26" t="s">
        <v>281</v>
      </c>
      <c r="AQ245" s="178">
        <f>+O245/6</f>
        <v>4.8590864917395532E-2</v>
      </c>
      <c r="AR245" s="178"/>
      <c r="AS245" s="127" t="s">
        <v>283</v>
      </c>
      <c r="AT245" s="26" t="s">
        <v>281</v>
      </c>
      <c r="AU245" s="178">
        <f>+O245/6</f>
        <v>4.8590864917395532E-2</v>
      </c>
      <c r="AV245" s="18"/>
      <c r="AW245" s="127" t="s">
        <v>283</v>
      </c>
      <c r="AX245" s="26" t="s">
        <v>281</v>
      </c>
      <c r="AY245" s="178">
        <f>+O245/6</f>
        <v>4.8590864917395532E-2</v>
      </c>
      <c r="AZ245" s="18"/>
      <c r="BA245" s="127" t="s">
        <v>283</v>
      </c>
      <c r="BB245" s="26" t="s">
        <v>281</v>
      </c>
      <c r="BC245" s="178">
        <f>+O245/6</f>
        <v>4.8590864917395532E-2</v>
      </c>
      <c r="BD245" s="18"/>
      <c r="BE245" s="127" t="s">
        <v>283</v>
      </c>
      <c r="BF245" s="26" t="s">
        <v>281</v>
      </c>
      <c r="BG245" s="178">
        <f>+O245/6</f>
        <v>4.8590864917395532E-2</v>
      </c>
      <c r="BH245" s="18"/>
      <c r="BI245" s="127" t="s">
        <v>283</v>
      </c>
      <c r="BJ245" s="26" t="s">
        <v>281</v>
      </c>
      <c r="BK245" s="178">
        <f>+O245/6</f>
        <v>4.8590864917395532E-2</v>
      </c>
      <c r="BL245" s="18"/>
      <c r="BM245" s="127" t="s">
        <v>283</v>
      </c>
      <c r="BN245" s="180" t="s">
        <v>281</v>
      </c>
      <c r="BO245" s="182"/>
      <c r="BP245" s="183"/>
      <c r="BQ245" s="171" t="s">
        <v>283</v>
      </c>
      <c r="BR245" s="180" t="s">
        <v>281</v>
      </c>
      <c r="BS245" s="182"/>
      <c r="BT245" s="183"/>
      <c r="BU245" s="171" t="s">
        <v>283</v>
      </c>
      <c r="BV245" s="180" t="s">
        <v>281</v>
      </c>
      <c r="BW245" s="182"/>
      <c r="BX245" s="183"/>
      <c r="BY245" s="171" t="s">
        <v>283</v>
      </c>
      <c r="BZ245" s="180" t="s">
        <v>281</v>
      </c>
      <c r="CA245" s="182"/>
      <c r="CB245" s="183"/>
      <c r="CC245" s="171" t="s">
        <v>283</v>
      </c>
      <c r="CD245" s="180" t="s">
        <v>281</v>
      </c>
      <c r="CE245" s="182"/>
      <c r="CF245" s="183"/>
      <c r="CG245" s="171" t="s">
        <v>283</v>
      </c>
      <c r="CH245" s="180" t="s">
        <v>281</v>
      </c>
      <c r="CI245" s="182"/>
      <c r="CJ245" s="183"/>
      <c r="CK245" s="171" t="s">
        <v>283</v>
      </c>
      <c r="CL245" s="179">
        <f t="shared" si="208"/>
        <v>0.29154518950437319</v>
      </c>
      <c r="CM245" s="179">
        <f t="shared" si="209"/>
        <v>0</v>
      </c>
    </row>
    <row r="246" spans="1:91" ht="57" customHeight="1" x14ac:dyDescent="0.25">
      <c r="A246" s="12" t="s">
        <v>135</v>
      </c>
      <c r="B246" s="14" t="s">
        <v>13</v>
      </c>
      <c r="C246" s="12" t="s">
        <v>1644</v>
      </c>
      <c r="D246" s="12" t="s">
        <v>9</v>
      </c>
      <c r="E246" s="12" t="s">
        <v>9</v>
      </c>
      <c r="F246" s="12" t="s">
        <v>9</v>
      </c>
      <c r="G246" s="26" t="s">
        <v>9</v>
      </c>
      <c r="H246" s="26" t="s">
        <v>9</v>
      </c>
      <c r="I246" s="14" t="s">
        <v>9</v>
      </c>
      <c r="J246" s="26" t="s">
        <v>9</v>
      </c>
      <c r="K246" s="26" t="s">
        <v>9</v>
      </c>
      <c r="L246" s="26" t="s">
        <v>9</v>
      </c>
      <c r="M246" s="26" t="s">
        <v>9</v>
      </c>
      <c r="N246" s="148" t="s">
        <v>518</v>
      </c>
      <c r="O246" s="255">
        <v>0.29154518950437319</v>
      </c>
      <c r="P246" s="12" t="s">
        <v>9</v>
      </c>
      <c r="Q246" s="12" t="s">
        <v>152</v>
      </c>
      <c r="R246" s="146" t="s">
        <v>630</v>
      </c>
      <c r="S246" s="170" t="s">
        <v>142</v>
      </c>
      <c r="T246" s="177" t="s">
        <v>853</v>
      </c>
      <c r="U246" s="15" t="s">
        <v>592</v>
      </c>
      <c r="V246" s="25"/>
      <c r="W246" s="25"/>
      <c r="X246" s="25"/>
      <c r="Y246" s="25"/>
      <c r="Z246" s="25"/>
      <c r="AA246" s="25"/>
      <c r="AB246" s="25"/>
      <c r="AC246" s="25"/>
      <c r="AD246" s="25"/>
      <c r="AE246" s="25"/>
      <c r="AF246" s="25"/>
      <c r="AG246" s="25"/>
      <c r="AH246" s="25"/>
      <c r="AI246" s="25"/>
      <c r="AJ246" s="25"/>
      <c r="AK246" s="25"/>
      <c r="AL246" s="25"/>
      <c r="AM246" s="25"/>
      <c r="AN246" s="158">
        <v>45778</v>
      </c>
      <c r="AO246" s="158">
        <v>45991</v>
      </c>
      <c r="AP246" s="26" t="s">
        <v>281</v>
      </c>
      <c r="AQ246" s="178">
        <f>+O246/11</f>
        <v>2.6504108136761198E-2</v>
      </c>
      <c r="AR246" s="178"/>
      <c r="AS246" s="127" t="s">
        <v>283</v>
      </c>
      <c r="AT246" s="26" t="s">
        <v>281</v>
      </c>
      <c r="AU246" s="178">
        <f>+O245/11</f>
        <v>2.6504108136761198E-2</v>
      </c>
      <c r="AV246" s="18"/>
      <c r="AW246" s="127" t="s">
        <v>283</v>
      </c>
      <c r="AX246" s="26" t="s">
        <v>281</v>
      </c>
      <c r="AY246" s="178">
        <f>+O245/11</f>
        <v>2.6504108136761198E-2</v>
      </c>
      <c r="AZ246" s="18"/>
      <c r="BA246" s="127" t="s">
        <v>283</v>
      </c>
      <c r="BB246" s="26" t="s">
        <v>281</v>
      </c>
      <c r="BC246" s="178">
        <f>+O245/11</f>
        <v>2.6504108136761198E-2</v>
      </c>
      <c r="BD246" s="18"/>
      <c r="BE246" s="127" t="s">
        <v>283</v>
      </c>
      <c r="BF246" s="26" t="s">
        <v>281</v>
      </c>
      <c r="BG246" s="178">
        <f>+O245/11</f>
        <v>2.6504108136761198E-2</v>
      </c>
      <c r="BH246" s="18"/>
      <c r="BI246" s="127" t="s">
        <v>283</v>
      </c>
      <c r="BJ246" s="26" t="s">
        <v>281</v>
      </c>
      <c r="BK246" s="178">
        <f>+O245/11</f>
        <v>2.6504108136761198E-2</v>
      </c>
      <c r="BL246" s="18"/>
      <c r="BM246" s="127" t="s">
        <v>283</v>
      </c>
      <c r="BN246" s="26" t="s">
        <v>281</v>
      </c>
      <c r="BO246" s="178">
        <f>+O245/11</f>
        <v>2.6504108136761198E-2</v>
      </c>
      <c r="BP246" s="18"/>
      <c r="BQ246" s="127" t="s">
        <v>283</v>
      </c>
      <c r="BR246" s="26" t="s">
        <v>281</v>
      </c>
      <c r="BS246" s="178">
        <f>+O245/11</f>
        <v>2.6504108136761198E-2</v>
      </c>
      <c r="BT246" s="18"/>
      <c r="BU246" s="127" t="s">
        <v>283</v>
      </c>
      <c r="BV246" s="26" t="s">
        <v>281</v>
      </c>
      <c r="BW246" s="178">
        <f>+O245/11</f>
        <v>2.6504108136761198E-2</v>
      </c>
      <c r="BX246" s="18"/>
      <c r="BY246" s="127" t="s">
        <v>283</v>
      </c>
      <c r="BZ246" s="26" t="s">
        <v>281</v>
      </c>
      <c r="CA246" s="178">
        <f>+O245/11</f>
        <v>2.6504108136761198E-2</v>
      </c>
      <c r="CB246" s="18"/>
      <c r="CC246" s="127" t="s">
        <v>283</v>
      </c>
      <c r="CD246" s="26" t="s">
        <v>281</v>
      </c>
      <c r="CE246" s="178">
        <f>+O245/11</f>
        <v>2.6504108136761198E-2</v>
      </c>
      <c r="CF246" s="18"/>
      <c r="CG246" s="127" t="s">
        <v>283</v>
      </c>
      <c r="CH246" s="180" t="s">
        <v>281</v>
      </c>
      <c r="CI246" s="182"/>
      <c r="CJ246" s="183"/>
      <c r="CK246" s="171" t="s">
        <v>283</v>
      </c>
      <c r="CL246" s="179">
        <f t="shared" si="208"/>
        <v>0.29154518950437308</v>
      </c>
      <c r="CM246" s="179">
        <f t="shared" si="209"/>
        <v>0</v>
      </c>
    </row>
    <row r="247" spans="1:91" ht="57" customHeight="1" x14ac:dyDescent="0.25">
      <c r="A247" s="12" t="s">
        <v>135</v>
      </c>
      <c r="B247" s="14" t="s">
        <v>13</v>
      </c>
      <c r="C247" s="12" t="s">
        <v>1644</v>
      </c>
      <c r="D247" s="12" t="s">
        <v>9</v>
      </c>
      <c r="E247" s="12" t="s">
        <v>9</v>
      </c>
      <c r="F247" s="12" t="s">
        <v>9</v>
      </c>
      <c r="G247" s="26" t="s">
        <v>9</v>
      </c>
      <c r="H247" s="26" t="s">
        <v>9</v>
      </c>
      <c r="I247" s="14" t="s">
        <v>9</v>
      </c>
      <c r="J247" s="26" t="s">
        <v>9</v>
      </c>
      <c r="K247" s="26" t="s">
        <v>9</v>
      </c>
      <c r="L247" s="26" t="s">
        <v>9</v>
      </c>
      <c r="M247" s="26" t="s">
        <v>9</v>
      </c>
      <c r="N247" s="148" t="s">
        <v>519</v>
      </c>
      <c r="O247" s="255">
        <v>0.29154518950437319</v>
      </c>
      <c r="P247" s="12" t="s">
        <v>9</v>
      </c>
      <c r="Q247" s="12" t="s">
        <v>152</v>
      </c>
      <c r="R247" s="146" t="s">
        <v>629</v>
      </c>
      <c r="S247" s="170" t="s">
        <v>142</v>
      </c>
      <c r="T247" s="177" t="s">
        <v>853</v>
      </c>
      <c r="U247" s="15" t="s">
        <v>592</v>
      </c>
      <c r="V247" s="25"/>
      <c r="W247" s="25"/>
      <c r="X247" s="25"/>
      <c r="Y247" s="25"/>
      <c r="Z247" s="25"/>
      <c r="AA247" s="25"/>
      <c r="AB247" s="25"/>
      <c r="AC247" s="25"/>
      <c r="AD247" s="25"/>
      <c r="AE247" s="25"/>
      <c r="AF247" s="25"/>
      <c r="AG247" s="25"/>
      <c r="AH247" s="25"/>
      <c r="AI247" s="25"/>
      <c r="AJ247" s="25"/>
      <c r="AK247" s="25"/>
      <c r="AL247" s="25"/>
      <c r="AM247" s="25"/>
      <c r="AN247" s="158">
        <v>45748</v>
      </c>
      <c r="AO247" s="158">
        <v>45899</v>
      </c>
      <c r="AP247" s="26" t="s">
        <v>281</v>
      </c>
      <c r="AQ247" s="178">
        <f>+O247/8</f>
        <v>3.6443148688046649E-2</v>
      </c>
      <c r="AR247" s="178"/>
      <c r="AS247" s="127" t="s">
        <v>283</v>
      </c>
      <c r="AT247" s="26" t="s">
        <v>281</v>
      </c>
      <c r="AU247" s="178">
        <f>+O247/8</f>
        <v>3.6443148688046649E-2</v>
      </c>
      <c r="AV247" s="18"/>
      <c r="AW247" s="127" t="s">
        <v>283</v>
      </c>
      <c r="AX247" s="26" t="s">
        <v>281</v>
      </c>
      <c r="AY247" s="178">
        <f>+O247/8</f>
        <v>3.6443148688046649E-2</v>
      </c>
      <c r="AZ247" s="18"/>
      <c r="BA247" s="127" t="s">
        <v>283</v>
      </c>
      <c r="BB247" s="26" t="s">
        <v>281</v>
      </c>
      <c r="BC247" s="178">
        <f>+O247/8</f>
        <v>3.6443148688046649E-2</v>
      </c>
      <c r="BD247" s="18"/>
      <c r="BE247" s="127" t="s">
        <v>283</v>
      </c>
      <c r="BF247" s="26" t="s">
        <v>281</v>
      </c>
      <c r="BG247" s="178">
        <f>+O247/8</f>
        <v>3.6443148688046649E-2</v>
      </c>
      <c r="BH247" s="18"/>
      <c r="BI247" s="127" t="s">
        <v>283</v>
      </c>
      <c r="BJ247" s="26" t="s">
        <v>281</v>
      </c>
      <c r="BK247" s="178">
        <f>+O247/8</f>
        <v>3.6443148688046649E-2</v>
      </c>
      <c r="BL247" s="18"/>
      <c r="BM247" s="127" t="s">
        <v>283</v>
      </c>
      <c r="BN247" s="26" t="s">
        <v>281</v>
      </c>
      <c r="BO247" s="178">
        <f>+O247/8</f>
        <v>3.6443148688046649E-2</v>
      </c>
      <c r="BP247" s="18"/>
      <c r="BQ247" s="127" t="s">
        <v>283</v>
      </c>
      <c r="BR247" s="26" t="s">
        <v>281</v>
      </c>
      <c r="BS247" s="178">
        <f>+O247/8</f>
        <v>3.6443148688046649E-2</v>
      </c>
      <c r="BT247" s="18"/>
      <c r="BU247" s="127" t="s">
        <v>283</v>
      </c>
      <c r="BV247" s="180" t="s">
        <v>281</v>
      </c>
      <c r="BW247" s="182"/>
      <c r="BX247" s="183"/>
      <c r="BY247" s="171" t="s">
        <v>283</v>
      </c>
      <c r="BZ247" s="180" t="s">
        <v>281</v>
      </c>
      <c r="CA247" s="182"/>
      <c r="CB247" s="183"/>
      <c r="CC247" s="171" t="s">
        <v>283</v>
      </c>
      <c r="CD247" s="180" t="s">
        <v>281</v>
      </c>
      <c r="CE247" s="182"/>
      <c r="CF247" s="183"/>
      <c r="CG247" s="171" t="s">
        <v>283</v>
      </c>
      <c r="CH247" s="180" t="s">
        <v>281</v>
      </c>
      <c r="CI247" s="182"/>
      <c r="CJ247" s="183"/>
      <c r="CK247" s="171" t="s">
        <v>283</v>
      </c>
      <c r="CL247" s="179">
        <f t="shared" si="208"/>
        <v>0.29154518950437319</v>
      </c>
      <c r="CM247" s="179">
        <f t="shared" si="209"/>
        <v>0</v>
      </c>
    </row>
    <row r="248" spans="1:91" ht="57" customHeight="1" x14ac:dyDescent="0.25">
      <c r="A248" s="12" t="s">
        <v>135</v>
      </c>
      <c r="B248" s="14" t="s">
        <v>13</v>
      </c>
      <c r="C248" s="12" t="s">
        <v>1644</v>
      </c>
      <c r="D248" s="12" t="s">
        <v>9</v>
      </c>
      <c r="E248" s="12" t="s">
        <v>9</v>
      </c>
      <c r="F248" s="12" t="s">
        <v>9</v>
      </c>
      <c r="G248" s="26" t="s">
        <v>9</v>
      </c>
      <c r="H248" s="26" t="s">
        <v>9</v>
      </c>
      <c r="I248" s="14" t="s">
        <v>9</v>
      </c>
      <c r="J248" s="26" t="s">
        <v>9</v>
      </c>
      <c r="K248" s="26" t="s">
        <v>9</v>
      </c>
      <c r="L248" s="26" t="s">
        <v>9</v>
      </c>
      <c r="M248" s="26" t="s">
        <v>9</v>
      </c>
      <c r="N248" s="148" t="s">
        <v>520</v>
      </c>
      <c r="O248" s="255">
        <v>0.29154518950437319</v>
      </c>
      <c r="P248" s="12" t="s">
        <v>9</v>
      </c>
      <c r="Q248" s="12" t="s">
        <v>152</v>
      </c>
      <c r="R248" s="146" t="s">
        <v>629</v>
      </c>
      <c r="S248" s="170" t="s">
        <v>142</v>
      </c>
      <c r="T248" s="177" t="s">
        <v>853</v>
      </c>
      <c r="U248" s="15" t="s">
        <v>592</v>
      </c>
      <c r="V248" s="25"/>
      <c r="W248" s="25"/>
      <c r="X248" s="25"/>
      <c r="Y248" s="25"/>
      <c r="Z248" s="25"/>
      <c r="AA248" s="25"/>
      <c r="AB248" s="25"/>
      <c r="AC248" s="25"/>
      <c r="AD248" s="25"/>
      <c r="AE248" s="25"/>
      <c r="AF248" s="25"/>
      <c r="AG248" s="25"/>
      <c r="AH248" s="25"/>
      <c r="AI248" s="25"/>
      <c r="AJ248" s="25"/>
      <c r="AK248" s="25"/>
      <c r="AL248" s="25"/>
      <c r="AM248" s="25"/>
      <c r="AN248" s="158">
        <v>45901</v>
      </c>
      <c r="AO248" s="158">
        <v>45991</v>
      </c>
      <c r="AP248" s="26" t="s">
        <v>281</v>
      </c>
      <c r="AQ248" s="178">
        <f>+O248/11</f>
        <v>2.6504108136761198E-2</v>
      </c>
      <c r="AR248" s="178"/>
      <c r="AS248" s="127" t="s">
        <v>283</v>
      </c>
      <c r="AT248" s="26" t="s">
        <v>281</v>
      </c>
      <c r="AU248" s="178">
        <f>+O247/11</f>
        <v>2.6504108136761198E-2</v>
      </c>
      <c r="AV248" s="18"/>
      <c r="AW248" s="127" t="s">
        <v>283</v>
      </c>
      <c r="AX248" s="26" t="s">
        <v>281</v>
      </c>
      <c r="AY248" s="178">
        <f>+O247/11</f>
        <v>2.6504108136761198E-2</v>
      </c>
      <c r="AZ248" s="18"/>
      <c r="BA248" s="127" t="s">
        <v>283</v>
      </c>
      <c r="BB248" s="26" t="s">
        <v>281</v>
      </c>
      <c r="BC248" s="178">
        <f>+O247/11</f>
        <v>2.6504108136761198E-2</v>
      </c>
      <c r="BD248" s="18"/>
      <c r="BE248" s="127" t="s">
        <v>283</v>
      </c>
      <c r="BF248" s="26" t="s">
        <v>281</v>
      </c>
      <c r="BG248" s="178">
        <f>+O247/11</f>
        <v>2.6504108136761198E-2</v>
      </c>
      <c r="BH248" s="18"/>
      <c r="BI248" s="127" t="s">
        <v>283</v>
      </c>
      <c r="BJ248" s="26" t="s">
        <v>281</v>
      </c>
      <c r="BK248" s="178">
        <f>+O247/11</f>
        <v>2.6504108136761198E-2</v>
      </c>
      <c r="BL248" s="18"/>
      <c r="BM248" s="127" t="s">
        <v>283</v>
      </c>
      <c r="BN248" s="26" t="s">
        <v>281</v>
      </c>
      <c r="BO248" s="178">
        <f>+O247/11</f>
        <v>2.6504108136761198E-2</v>
      </c>
      <c r="BP248" s="18"/>
      <c r="BQ248" s="127" t="s">
        <v>283</v>
      </c>
      <c r="BR248" s="26" t="s">
        <v>281</v>
      </c>
      <c r="BS248" s="178">
        <f>+O247/11</f>
        <v>2.6504108136761198E-2</v>
      </c>
      <c r="BT248" s="18"/>
      <c r="BU248" s="127" t="s">
        <v>283</v>
      </c>
      <c r="BV248" s="26" t="s">
        <v>281</v>
      </c>
      <c r="BW248" s="178">
        <f>+O247/11</f>
        <v>2.6504108136761198E-2</v>
      </c>
      <c r="BX248" s="18"/>
      <c r="BY248" s="127" t="s">
        <v>283</v>
      </c>
      <c r="BZ248" s="26" t="s">
        <v>281</v>
      </c>
      <c r="CA248" s="178">
        <f>+O247/11</f>
        <v>2.6504108136761198E-2</v>
      </c>
      <c r="CB248" s="18"/>
      <c r="CC248" s="127" t="s">
        <v>283</v>
      </c>
      <c r="CD248" s="26" t="s">
        <v>281</v>
      </c>
      <c r="CE248" s="178">
        <f>+O247/11</f>
        <v>2.6504108136761198E-2</v>
      </c>
      <c r="CF248" s="18"/>
      <c r="CG248" s="127" t="s">
        <v>283</v>
      </c>
      <c r="CH248" s="180" t="s">
        <v>281</v>
      </c>
      <c r="CI248" s="182"/>
      <c r="CJ248" s="183"/>
      <c r="CK248" s="171" t="s">
        <v>283</v>
      </c>
      <c r="CL248" s="179">
        <f t="shared" si="208"/>
        <v>0.29154518950437308</v>
      </c>
      <c r="CM248" s="179">
        <f t="shared" si="209"/>
        <v>0</v>
      </c>
    </row>
    <row r="249" spans="1:91" ht="57" customHeight="1" x14ac:dyDescent="0.25">
      <c r="A249" s="12" t="s">
        <v>135</v>
      </c>
      <c r="B249" s="14" t="s">
        <v>13</v>
      </c>
      <c r="C249" s="12" t="s">
        <v>1644</v>
      </c>
      <c r="D249" s="12" t="s">
        <v>9</v>
      </c>
      <c r="E249" s="12" t="s">
        <v>9</v>
      </c>
      <c r="F249" s="12" t="s">
        <v>9</v>
      </c>
      <c r="G249" s="26" t="s">
        <v>9</v>
      </c>
      <c r="H249" s="26" t="s">
        <v>9</v>
      </c>
      <c r="I249" s="14" t="s">
        <v>9</v>
      </c>
      <c r="J249" s="26" t="s">
        <v>9</v>
      </c>
      <c r="K249" s="26" t="s">
        <v>9</v>
      </c>
      <c r="L249" s="26" t="s">
        <v>9</v>
      </c>
      <c r="M249" s="26" t="s">
        <v>9</v>
      </c>
      <c r="N249" s="148" t="s">
        <v>521</v>
      </c>
      <c r="O249" s="255">
        <v>0.29154518950437319</v>
      </c>
      <c r="P249" s="12" t="s">
        <v>9</v>
      </c>
      <c r="Q249" s="12" t="s">
        <v>152</v>
      </c>
      <c r="R249" s="146" t="s">
        <v>629</v>
      </c>
      <c r="S249" s="170" t="s">
        <v>142</v>
      </c>
      <c r="T249" s="177" t="s">
        <v>853</v>
      </c>
      <c r="U249" s="15" t="s">
        <v>592</v>
      </c>
      <c r="V249" s="25"/>
      <c r="W249" s="25"/>
      <c r="X249" s="25"/>
      <c r="Y249" s="25"/>
      <c r="Z249" s="25"/>
      <c r="AA249" s="25"/>
      <c r="AB249" s="25"/>
      <c r="AC249" s="25"/>
      <c r="AD249" s="25"/>
      <c r="AE249" s="25"/>
      <c r="AF249" s="25"/>
      <c r="AG249" s="25"/>
      <c r="AH249" s="25"/>
      <c r="AI249" s="25"/>
      <c r="AJ249" s="25"/>
      <c r="AK249" s="25"/>
      <c r="AL249" s="25"/>
      <c r="AM249" s="25"/>
      <c r="AN249" s="158">
        <v>45748</v>
      </c>
      <c r="AO249" s="158">
        <v>45868</v>
      </c>
      <c r="AP249" s="26" t="s">
        <v>281</v>
      </c>
      <c r="AQ249" s="178">
        <f>+O249/7</f>
        <v>4.1649312786339029E-2</v>
      </c>
      <c r="AR249" s="178"/>
      <c r="AS249" s="127" t="s">
        <v>283</v>
      </c>
      <c r="AT249" s="26" t="s">
        <v>281</v>
      </c>
      <c r="AU249" s="178">
        <f>+O249/7</f>
        <v>4.1649312786339029E-2</v>
      </c>
      <c r="AV249" s="18"/>
      <c r="AW249" s="127" t="s">
        <v>283</v>
      </c>
      <c r="AX249" s="26" t="s">
        <v>281</v>
      </c>
      <c r="AY249" s="178">
        <f>+O249/7</f>
        <v>4.1649312786339029E-2</v>
      </c>
      <c r="AZ249" s="18"/>
      <c r="BA249" s="127" t="s">
        <v>283</v>
      </c>
      <c r="BB249" s="26" t="s">
        <v>281</v>
      </c>
      <c r="BC249" s="178">
        <f>+O249/7</f>
        <v>4.1649312786339029E-2</v>
      </c>
      <c r="BD249" s="18"/>
      <c r="BE249" s="127" t="s">
        <v>283</v>
      </c>
      <c r="BF249" s="26" t="s">
        <v>281</v>
      </c>
      <c r="BG249" s="178">
        <f>+O249/7</f>
        <v>4.1649312786339029E-2</v>
      </c>
      <c r="BH249" s="18"/>
      <c r="BI249" s="127" t="s">
        <v>283</v>
      </c>
      <c r="BJ249" s="26" t="s">
        <v>281</v>
      </c>
      <c r="BK249" s="178">
        <f>+O249/7</f>
        <v>4.1649312786339029E-2</v>
      </c>
      <c r="BL249" s="18"/>
      <c r="BM249" s="127" t="s">
        <v>283</v>
      </c>
      <c r="BN249" s="26" t="s">
        <v>281</v>
      </c>
      <c r="BO249" s="178">
        <f>+O249/7</f>
        <v>4.1649312786339029E-2</v>
      </c>
      <c r="BP249" s="18"/>
      <c r="BQ249" s="171" t="s">
        <v>283</v>
      </c>
      <c r="BR249" s="180" t="s">
        <v>281</v>
      </c>
      <c r="BS249" s="182"/>
      <c r="BT249" s="183"/>
      <c r="BU249" s="171" t="s">
        <v>283</v>
      </c>
      <c r="BV249" s="180" t="s">
        <v>281</v>
      </c>
      <c r="BW249" s="182"/>
      <c r="BX249" s="183"/>
      <c r="BY249" s="171" t="s">
        <v>283</v>
      </c>
      <c r="BZ249" s="180" t="s">
        <v>281</v>
      </c>
      <c r="CA249" s="182"/>
      <c r="CB249" s="183"/>
      <c r="CC249" s="171" t="s">
        <v>283</v>
      </c>
      <c r="CD249" s="180" t="s">
        <v>281</v>
      </c>
      <c r="CE249" s="182"/>
      <c r="CF249" s="183"/>
      <c r="CG249" s="171" t="s">
        <v>283</v>
      </c>
      <c r="CH249" s="180" t="s">
        <v>281</v>
      </c>
      <c r="CI249" s="182"/>
      <c r="CJ249" s="183"/>
      <c r="CK249" s="171" t="s">
        <v>283</v>
      </c>
      <c r="CL249" s="179">
        <f t="shared" si="208"/>
        <v>0.29154518950437325</v>
      </c>
      <c r="CM249" s="179">
        <f t="shared" si="209"/>
        <v>0</v>
      </c>
    </row>
    <row r="250" spans="1:91" ht="57" customHeight="1" x14ac:dyDescent="0.25">
      <c r="A250" s="12" t="s">
        <v>135</v>
      </c>
      <c r="B250" s="14" t="s">
        <v>13</v>
      </c>
      <c r="C250" s="12" t="s">
        <v>1644</v>
      </c>
      <c r="D250" s="12" t="s">
        <v>9</v>
      </c>
      <c r="E250" s="12" t="s">
        <v>9</v>
      </c>
      <c r="F250" s="12" t="s">
        <v>9</v>
      </c>
      <c r="G250" s="26" t="s">
        <v>9</v>
      </c>
      <c r="H250" s="26" t="s">
        <v>9</v>
      </c>
      <c r="I250" s="14" t="s">
        <v>9</v>
      </c>
      <c r="J250" s="26" t="s">
        <v>9</v>
      </c>
      <c r="K250" s="26" t="s">
        <v>9</v>
      </c>
      <c r="L250" s="26" t="s">
        <v>9</v>
      </c>
      <c r="M250" s="26" t="s">
        <v>9</v>
      </c>
      <c r="N250" s="148" t="s">
        <v>522</v>
      </c>
      <c r="O250" s="255">
        <v>0.29154518950437319</v>
      </c>
      <c r="P250" s="12" t="s">
        <v>9</v>
      </c>
      <c r="Q250" s="12" t="s">
        <v>152</v>
      </c>
      <c r="R250" s="146" t="s">
        <v>633</v>
      </c>
      <c r="S250" s="170" t="s">
        <v>142</v>
      </c>
      <c r="T250" s="177" t="s">
        <v>853</v>
      </c>
      <c r="U250" s="15" t="s">
        <v>592</v>
      </c>
      <c r="V250" s="25"/>
      <c r="W250" s="25"/>
      <c r="X250" s="25"/>
      <c r="Y250" s="25"/>
      <c r="Z250" s="25"/>
      <c r="AA250" s="25"/>
      <c r="AB250" s="25"/>
      <c r="AC250" s="25"/>
      <c r="AD250" s="25"/>
      <c r="AE250" s="25"/>
      <c r="AF250" s="25"/>
      <c r="AG250" s="25"/>
      <c r="AH250" s="25"/>
      <c r="AI250" s="25"/>
      <c r="AJ250" s="25"/>
      <c r="AK250" s="25"/>
      <c r="AL250" s="25"/>
      <c r="AM250" s="25"/>
      <c r="AN250" s="158">
        <v>45962</v>
      </c>
      <c r="AO250" s="158">
        <v>45991</v>
      </c>
      <c r="AP250" s="26" t="s">
        <v>281</v>
      </c>
      <c r="AQ250" s="178">
        <f t="shared" ref="AQ250:AQ251" si="240">+O250/11</f>
        <v>2.6504108136761198E-2</v>
      </c>
      <c r="AR250" s="178"/>
      <c r="AS250" s="127" t="s">
        <v>283</v>
      </c>
      <c r="AT250" s="26" t="s">
        <v>281</v>
      </c>
      <c r="AU250" s="178">
        <f t="shared" ref="AU250:AU251" si="241">+O249/11</f>
        <v>2.6504108136761198E-2</v>
      </c>
      <c r="AV250" s="18"/>
      <c r="AW250" s="127" t="s">
        <v>283</v>
      </c>
      <c r="AX250" s="26" t="s">
        <v>281</v>
      </c>
      <c r="AY250" s="178">
        <f t="shared" ref="AY250:AY251" si="242">+O249/11</f>
        <v>2.6504108136761198E-2</v>
      </c>
      <c r="AZ250" s="18"/>
      <c r="BA250" s="127" t="s">
        <v>283</v>
      </c>
      <c r="BB250" s="26" t="s">
        <v>281</v>
      </c>
      <c r="BC250" s="178">
        <f t="shared" ref="BC250:BC251" si="243">+O249/11</f>
        <v>2.6504108136761198E-2</v>
      </c>
      <c r="BD250" s="18"/>
      <c r="BE250" s="127" t="s">
        <v>283</v>
      </c>
      <c r="BF250" s="26" t="s">
        <v>281</v>
      </c>
      <c r="BG250" s="178">
        <f t="shared" ref="BG250:BG251" si="244">+O249/11</f>
        <v>2.6504108136761198E-2</v>
      </c>
      <c r="BH250" s="18"/>
      <c r="BI250" s="127" t="s">
        <v>283</v>
      </c>
      <c r="BJ250" s="26" t="s">
        <v>281</v>
      </c>
      <c r="BK250" s="178">
        <f t="shared" ref="BK250:BK251" si="245">+O249/11</f>
        <v>2.6504108136761198E-2</v>
      </c>
      <c r="BL250" s="18"/>
      <c r="BM250" s="127" t="s">
        <v>283</v>
      </c>
      <c r="BN250" s="26" t="s">
        <v>281</v>
      </c>
      <c r="BO250" s="178">
        <f t="shared" ref="BO250:BO251" si="246">+O249/11</f>
        <v>2.6504108136761198E-2</v>
      </c>
      <c r="BP250" s="18"/>
      <c r="BQ250" s="127" t="s">
        <v>283</v>
      </c>
      <c r="BR250" s="26" t="s">
        <v>281</v>
      </c>
      <c r="BS250" s="178">
        <f t="shared" ref="BS250:BS251" si="247">+O249/11</f>
        <v>2.6504108136761198E-2</v>
      </c>
      <c r="BT250" s="18"/>
      <c r="BU250" s="127" t="s">
        <v>283</v>
      </c>
      <c r="BV250" s="26" t="s">
        <v>281</v>
      </c>
      <c r="BW250" s="178">
        <f t="shared" ref="BW250:BW251" si="248">+O249/11</f>
        <v>2.6504108136761198E-2</v>
      </c>
      <c r="BX250" s="18"/>
      <c r="BY250" s="127" t="s">
        <v>283</v>
      </c>
      <c r="BZ250" s="26" t="s">
        <v>281</v>
      </c>
      <c r="CA250" s="178">
        <f t="shared" ref="CA250:CA251" si="249">+O249/11</f>
        <v>2.6504108136761198E-2</v>
      </c>
      <c r="CB250" s="18"/>
      <c r="CC250" s="127" t="s">
        <v>283</v>
      </c>
      <c r="CD250" s="26" t="s">
        <v>281</v>
      </c>
      <c r="CE250" s="178">
        <f t="shared" ref="CE250:CE251" si="250">+O249/11</f>
        <v>2.6504108136761198E-2</v>
      </c>
      <c r="CF250" s="18"/>
      <c r="CG250" s="127" t="s">
        <v>283</v>
      </c>
      <c r="CH250" s="180" t="s">
        <v>281</v>
      </c>
      <c r="CI250" s="182"/>
      <c r="CJ250" s="183"/>
      <c r="CK250" s="171" t="s">
        <v>283</v>
      </c>
      <c r="CL250" s="179">
        <f t="shared" si="208"/>
        <v>0.29154518950437308</v>
      </c>
      <c r="CM250" s="179">
        <f t="shared" si="209"/>
        <v>0</v>
      </c>
    </row>
    <row r="251" spans="1:91" ht="57" customHeight="1" x14ac:dyDescent="0.25">
      <c r="A251" s="12" t="s">
        <v>135</v>
      </c>
      <c r="B251" s="14" t="s">
        <v>13</v>
      </c>
      <c r="C251" s="12" t="s">
        <v>1644</v>
      </c>
      <c r="D251" s="12" t="s">
        <v>9</v>
      </c>
      <c r="E251" s="12" t="s">
        <v>9</v>
      </c>
      <c r="F251" s="12" t="s">
        <v>9</v>
      </c>
      <c r="G251" s="26" t="s">
        <v>9</v>
      </c>
      <c r="H251" s="26" t="s">
        <v>9</v>
      </c>
      <c r="I251" s="14" t="s">
        <v>9</v>
      </c>
      <c r="J251" s="26" t="s">
        <v>9</v>
      </c>
      <c r="K251" s="26" t="s">
        <v>9</v>
      </c>
      <c r="L251" s="26" t="s">
        <v>9</v>
      </c>
      <c r="M251" s="26" t="s">
        <v>9</v>
      </c>
      <c r="N251" s="148" t="s">
        <v>523</v>
      </c>
      <c r="O251" s="255">
        <v>0.29154518950437319</v>
      </c>
      <c r="P251" s="12" t="s">
        <v>9</v>
      </c>
      <c r="Q251" s="12" t="s">
        <v>152</v>
      </c>
      <c r="R251" s="146" t="s">
        <v>630</v>
      </c>
      <c r="S251" s="170" t="s">
        <v>142</v>
      </c>
      <c r="T251" s="177" t="s">
        <v>853</v>
      </c>
      <c r="U251" s="15" t="s">
        <v>592</v>
      </c>
      <c r="V251" s="25"/>
      <c r="W251" s="25"/>
      <c r="X251" s="25"/>
      <c r="Y251" s="25"/>
      <c r="Z251" s="25"/>
      <c r="AA251" s="25"/>
      <c r="AB251" s="25"/>
      <c r="AC251" s="25"/>
      <c r="AD251" s="25"/>
      <c r="AE251" s="25"/>
      <c r="AF251" s="25"/>
      <c r="AG251" s="25"/>
      <c r="AH251" s="25"/>
      <c r="AI251" s="25"/>
      <c r="AJ251" s="25"/>
      <c r="AK251" s="25"/>
      <c r="AL251" s="25"/>
      <c r="AM251" s="25"/>
      <c r="AN251" s="158">
        <v>45748</v>
      </c>
      <c r="AO251" s="158">
        <v>45991</v>
      </c>
      <c r="AP251" s="26" t="s">
        <v>281</v>
      </c>
      <c r="AQ251" s="178">
        <f t="shared" si="240"/>
        <v>2.6504108136761198E-2</v>
      </c>
      <c r="AR251" s="178"/>
      <c r="AS251" s="127" t="s">
        <v>283</v>
      </c>
      <c r="AT251" s="26" t="s">
        <v>281</v>
      </c>
      <c r="AU251" s="178">
        <f t="shared" si="241"/>
        <v>2.6504108136761198E-2</v>
      </c>
      <c r="AV251" s="18"/>
      <c r="AW251" s="127" t="s">
        <v>283</v>
      </c>
      <c r="AX251" s="26" t="s">
        <v>281</v>
      </c>
      <c r="AY251" s="178">
        <f t="shared" si="242"/>
        <v>2.6504108136761198E-2</v>
      </c>
      <c r="AZ251" s="18"/>
      <c r="BA251" s="127" t="s">
        <v>283</v>
      </c>
      <c r="BB251" s="26" t="s">
        <v>281</v>
      </c>
      <c r="BC251" s="178">
        <f t="shared" si="243"/>
        <v>2.6504108136761198E-2</v>
      </c>
      <c r="BD251" s="18"/>
      <c r="BE251" s="127" t="s">
        <v>283</v>
      </c>
      <c r="BF251" s="26" t="s">
        <v>281</v>
      </c>
      <c r="BG251" s="178">
        <f t="shared" si="244"/>
        <v>2.6504108136761198E-2</v>
      </c>
      <c r="BH251" s="18"/>
      <c r="BI251" s="127" t="s">
        <v>283</v>
      </c>
      <c r="BJ251" s="26" t="s">
        <v>281</v>
      </c>
      <c r="BK251" s="178">
        <f t="shared" si="245"/>
        <v>2.6504108136761198E-2</v>
      </c>
      <c r="BL251" s="18"/>
      <c r="BM251" s="127" t="s">
        <v>283</v>
      </c>
      <c r="BN251" s="26" t="s">
        <v>281</v>
      </c>
      <c r="BO251" s="178">
        <f t="shared" si="246"/>
        <v>2.6504108136761198E-2</v>
      </c>
      <c r="BP251" s="18"/>
      <c r="BQ251" s="127" t="s">
        <v>283</v>
      </c>
      <c r="BR251" s="26" t="s">
        <v>281</v>
      </c>
      <c r="BS251" s="178">
        <f t="shared" si="247"/>
        <v>2.6504108136761198E-2</v>
      </c>
      <c r="BT251" s="18"/>
      <c r="BU251" s="127" t="s">
        <v>283</v>
      </c>
      <c r="BV251" s="26" t="s">
        <v>281</v>
      </c>
      <c r="BW251" s="178">
        <f t="shared" si="248"/>
        <v>2.6504108136761198E-2</v>
      </c>
      <c r="BX251" s="18"/>
      <c r="BY251" s="127" t="s">
        <v>283</v>
      </c>
      <c r="BZ251" s="26" t="s">
        <v>281</v>
      </c>
      <c r="CA251" s="178">
        <f t="shared" si="249"/>
        <v>2.6504108136761198E-2</v>
      </c>
      <c r="CB251" s="18"/>
      <c r="CC251" s="127" t="s">
        <v>283</v>
      </c>
      <c r="CD251" s="26" t="s">
        <v>281</v>
      </c>
      <c r="CE251" s="178">
        <f t="shared" si="250"/>
        <v>2.6504108136761198E-2</v>
      </c>
      <c r="CF251" s="18"/>
      <c r="CG251" s="127" t="s">
        <v>283</v>
      </c>
      <c r="CH251" s="180" t="s">
        <v>281</v>
      </c>
      <c r="CI251" s="182"/>
      <c r="CJ251" s="183"/>
      <c r="CK251" s="171" t="s">
        <v>283</v>
      </c>
      <c r="CL251" s="179">
        <f t="shared" si="208"/>
        <v>0.29154518950437308</v>
      </c>
      <c r="CM251" s="179">
        <f t="shared" si="209"/>
        <v>0</v>
      </c>
    </row>
    <row r="252" spans="1:91" ht="57" customHeight="1" x14ac:dyDescent="0.25">
      <c r="A252" s="12" t="s">
        <v>135</v>
      </c>
      <c r="B252" s="14" t="s">
        <v>13</v>
      </c>
      <c r="C252" s="12" t="s">
        <v>1644</v>
      </c>
      <c r="D252" s="12" t="s">
        <v>9</v>
      </c>
      <c r="E252" s="12" t="s">
        <v>9</v>
      </c>
      <c r="F252" s="12" t="s">
        <v>9</v>
      </c>
      <c r="G252" s="26" t="s">
        <v>9</v>
      </c>
      <c r="H252" s="26" t="s">
        <v>9</v>
      </c>
      <c r="I252" s="14" t="s">
        <v>9</v>
      </c>
      <c r="J252" s="26" t="s">
        <v>9</v>
      </c>
      <c r="K252" s="26" t="s">
        <v>9</v>
      </c>
      <c r="L252" s="26" t="s">
        <v>9</v>
      </c>
      <c r="M252" s="26" t="s">
        <v>9</v>
      </c>
      <c r="N252" s="148" t="s">
        <v>524</v>
      </c>
      <c r="O252" s="255">
        <v>0.29154518950437319</v>
      </c>
      <c r="P252" s="12" t="s">
        <v>9</v>
      </c>
      <c r="Q252" s="12" t="s">
        <v>152</v>
      </c>
      <c r="R252" s="146" t="s">
        <v>629</v>
      </c>
      <c r="S252" s="170" t="s">
        <v>142</v>
      </c>
      <c r="T252" s="177" t="s">
        <v>853</v>
      </c>
      <c r="U252" s="15" t="s">
        <v>592</v>
      </c>
      <c r="V252" s="25"/>
      <c r="W252" s="25"/>
      <c r="X252" s="25"/>
      <c r="Y252" s="25"/>
      <c r="Z252" s="25"/>
      <c r="AA252" s="25"/>
      <c r="AB252" s="25"/>
      <c r="AC252" s="25"/>
      <c r="AD252" s="25"/>
      <c r="AE252" s="25"/>
      <c r="AF252" s="25"/>
      <c r="AG252" s="25"/>
      <c r="AH252" s="25"/>
      <c r="AI252" s="25"/>
      <c r="AJ252" s="25"/>
      <c r="AK252" s="25"/>
      <c r="AL252" s="25"/>
      <c r="AM252" s="25"/>
      <c r="AN252" s="158">
        <v>45717</v>
      </c>
      <c r="AO252" s="158">
        <v>45899</v>
      </c>
      <c r="AP252" s="26" t="s">
        <v>281</v>
      </c>
      <c r="AQ252" s="178">
        <f>+O252/8</f>
        <v>3.6443148688046649E-2</v>
      </c>
      <c r="AR252" s="178"/>
      <c r="AS252" s="127" t="s">
        <v>283</v>
      </c>
      <c r="AT252" s="26" t="s">
        <v>281</v>
      </c>
      <c r="AU252" s="178">
        <f>+O252/8</f>
        <v>3.6443148688046649E-2</v>
      </c>
      <c r="AV252" s="18"/>
      <c r="AW252" s="127" t="s">
        <v>283</v>
      </c>
      <c r="AX252" s="26" t="s">
        <v>281</v>
      </c>
      <c r="AY252" s="178">
        <f>+O252/8</f>
        <v>3.6443148688046649E-2</v>
      </c>
      <c r="AZ252" s="18"/>
      <c r="BA252" s="127" t="s">
        <v>283</v>
      </c>
      <c r="BB252" s="26" t="s">
        <v>281</v>
      </c>
      <c r="BC252" s="178">
        <f>+O252/8</f>
        <v>3.6443148688046649E-2</v>
      </c>
      <c r="BD252" s="18"/>
      <c r="BE252" s="127" t="s">
        <v>283</v>
      </c>
      <c r="BF252" s="26" t="s">
        <v>281</v>
      </c>
      <c r="BG252" s="178">
        <f>+O252/8</f>
        <v>3.6443148688046649E-2</v>
      </c>
      <c r="BH252" s="18"/>
      <c r="BI252" s="127" t="s">
        <v>283</v>
      </c>
      <c r="BJ252" s="26" t="s">
        <v>281</v>
      </c>
      <c r="BK252" s="178">
        <f>+O252/8</f>
        <v>3.6443148688046649E-2</v>
      </c>
      <c r="BL252" s="18"/>
      <c r="BM252" s="127" t="s">
        <v>283</v>
      </c>
      <c r="BN252" s="26" t="s">
        <v>281</v>
      </c>
      <c r="BO252" s="178">
        <f>+O252/8</f>
        <v>3.6443148688046649E-2</v>
      </c>
      <c r="BP252" s="18"/>
      <c r="BQ252" s="127" t="s">
        <v>283</v>
      </c>
      <c r="BR252" s="26" t="s">
        <v>281</v>
      </c>
      <c r="BS252" s="178">
        <f>+O252/8</f>
        <v>3.6443148688046649E-2</v>
      </c>
      <c r="BT252" s="18"/>
      <c r="BU252" s="127" t="s">
        <v>283</v>
      </c>
      <c r="BV252" s="180" t="s">
        <v>281</v>
      </c>
      <c r="BW252" s="182"/>
      <c r="BX252" s="183"/>
      <c r="BY252" s="171" t="s">
        <v>283</v>
      </c>
      <c r="BZ252" s="180" t="s">
        <v>281</v>
      </c>
      <c r="CA252" s="182"/>
      <c r="CB252" s="183"/>
      <c r="CC252" s="171" t="s">
        <v>283</v>
      </c>
      <c r="CD252" s="180" t="s">
        <v>281</v>
      </c>
      <c r="CE252" s="182"/>
      <c r="CF252" s="183"/>
      <c r="CG252" s="171" t="s">
        <v>283</v>
      </c>
      <c r="CH252" s="180" t="s">
        <v>281</v>
      </c>
      <c r="CI252" s="182"/>
      <c r="CJ252" s="183"/>
      <c r="CK252" s="171" t="s">
        <v>283</v>
      </c>
      <c r="CL252" s="179">
        <f t="shared" si="208"/>
        <v>0.29154518950437319</v>
      </c>
      <c r="CM252" s="179">
        <f t="shared" si="209"/>
        <v>0</v>
      </c>
    </row>
    <row r="253" spans="1:91" ht="57" customHeight="1" x14ac:dyDescent="0.25">
      <c r="A253" s="12" t="s">
        <v>135</v>
      </c>
      <c r="B253" s="14" t="s">
        <v>13</v>
      </c>
      <c r="C253" s="12" t="s">
        <v>1644</v>
      </c>
      <c r="D253" s="12" t="s">
        <v>9</v>
      </c>
      <c r="E253" s="12" t="s">
        <v>9</v>
      </c>
      <c r="F253" s="12" t="s">
        <v>9</v>
      </c>
      <c r="G253" s="26" t="s">
        <v>9</v>
      </c>
      <c r="H253" s="26" t="s">
        <v>9</v>
      </c>
      <c r="I253" s="14" t="s">
        <v>9</v>
      </c>
      <c r="J253" s="26" t="s">
        <v>9</v>
      </c>
      <c r="K253" s="26" t="s">
        <v>9</v>
      </c>
      <c r="L253" s="26" t="s">
        <v>9</v>
      </c>
      <c r="M253" s="26" t="s">
        <v>9</v>
      </c>
      <c r="N253" s="148" t="s">
        <v>525</v>
      </c>
      <c r="O253" s="255">
        <v>0.29154518950437319</v>
      </c>
      <c r="P253" s="12" t="s">
        <v>9</v>
      </c>
      <c r="Q253" s="12" t="s">
        <v>152</v>
      </c>
      <c r="R253" s="146" t="s">
        <v>629</v>
      </c>
      <c r="S253" s="170" t="s">
        <v>142</v>
      </c>
      <c r="T253" s="177" t="s">
        <v>853</v>
      </c>
      <c r="U253" s="15" t="s">
        <v>592</v>
      </c>
      <c r="V253" s="25"/>
      <c r="W253" s="25"/>
      <c r="X253" s="25"/>
      <c r="Y253" s="25"/>
      <c r="Z253" s="25"/>
      <c r="AA253" s="25"/>
      <c r="AB253" s="25"/>
      <c r="AC253" s="25"/>
      <c r="AD253" s="25"/>
      <c r="AE253" s="25"/>
      <c r="AF253" s="25"/>
      <c r="AG253" s="25"/>
      <c r="AH253" s="25"/>
      <c r="AI253" s="25"/>
      <c r="AJ253" s="25"/>
      <c r="AK253" s="25"/>
      <c r="AL253" s="25"/>
      <c r="AM253" s="25"/>
      <c r="AN253" s="158">
        <v>45689</v>
      </c>
      <c r="AO253" s="158">
        <v>45777</v>
      </c>
      <c r="AP253" s="26" t="s">
        <v>281</v>
      </c>
      <c r="AQ253" s="178">
        <f>+O253/4</f>
        <v>7.2886297376093298E-2</v>
      </c>
      <c r="AR253" s="178"/>
      <c r="AS253" s="127" t="s">
        <v>283</v>
      </c>
      <c r="AT253" s="26" t="s">
        <v>281</v>
      </c>
      <c r="AU253" s="178">
        <f>+O253/4</f>
        <v>7.2886297376093298E-2</v>
      </c>
      <c r="AV253" s="18"/>
      <c r="AW253" s="127" t="s">
        <v>283</v>
      </c>
      <c r="AX253" s="26" t="s">
        <v>281</v>
      </c>
      <c r="AY253" s="178">
        <f>+O253/4</f>
        <v>7.2886297376093298E-2</v>
      </c>
      <c r="AZ253" s="18"/>
      <c r="BA253" s="127" t="s">
        <v>283</v>
      </c>
      <c r="BB253" s="26" t="s">
        <v>281</v>
      </c>
      <c r="BC253" s="178">
        <f>+O253/4</f>
        <v>7.2886297376093298E-2</v>
      </c>
      <c r="BD253" s="18"/>
      <c r="BE253" s="127" t="s">
        <v>283</v>
      </c>
      <c r="BF253" s="180" t="s">
        <v>281</v>
      </c>
      <c r="BG253" s="182"/>
      <c r="BH253" s="183"/>
      <c r="BI253" s="171" t="s">
        <v>283</v>
      </c>
      <c r="BJ253" s="180" t="s">
        <v>281</v>
      </c>
      <c r="BK253" s="182"/>
      <c r="BL253" s="183"/>
      <c r="BM253" s="171" t="s">
        <v>283</v>
      </c>
      <c r="BN253" s="180" t="s">
        <v>281</v>
      </c>
      <c r="BO253" s="182"/>
      <c r="BP253" s="183"/>
      <c r="BQ253" s="171" t="s">
        <v>283</v>
      </c>
      <c r="BR253" s="180" t="s">
        <v>281</v>
      </c>
      <c r="BS253" s="182"/>
      <c r="BT253" s="183"/>
      <c r="BU253" s="171" t="s">
        <v>283</v>
      </c>
      <c r="BV253" s="180" t="s">
        <v>281</v>
      </c>
      <c r="BW253" s="182"/>
      <c r="BX253" s="183"/>
      <c r="BY253" s="171" t="s">
        <v>283</v>
      </c>
      <c r="BZ253" s="180" t="s">
        <v>281</v>
      </c>
      <c r="CA253" s="182"/>
      <c r="CB253" s="183"/>
      <c r="CC253" s="171" t="s">
        <v>283</v>
      </c>
      <c r="CD253" s="180" t="s">
        <v>281</v>
      </c>
      <c r="CE253" s="182"/>
      <c r="CF253" s="183"/>
      <c r="CG253" s="171" t="s">
        <v>283</v>
      </c>
      <c r="CH253" s="180" t="s">
        <v>281</v>
      </c>
      <c r="CI253" s="182"/>
      <c r="CJ253" s="183"/>
      <c r="CK253" s="171" t="s">
        <v>283</v>
      </c>
      <c r="CL253" s="179">
        <f t="shared" si="208"/>
        <v>0.29154518950437319</v>
      </c>
      <c r="CM253" s="179">
        <f t="shared" si="209"/>
        <v>0</v>
      </c>
    </row>
    <row r="254" spans="1:91" ht="57" customHeight="1" x14ac:dyDescent="0.25">
      <c r="A254" s="12" t="s">
        <v>135</v>
      </c>
      <c r="B254" s="14" t="s">
        <v>13</v>
      </c>
      <c r="C254" s="12" t="s">
        <v>1644</v>
      </c>
      <c r="D254" s="12" t="s">
        <v>9</v>
      </c>
      <c r="E254" s="12" t="s">
        <v>9</v>
      </c>
      <c r="F254" s="12" t="s">
        <v>9</v>
      </c>
      <c r="G254" s="26" t="s">
        <v>9</v>
      </c>
      <c r="H254" s="26" t="s">
        <v>9</v>
      </c>
      <c r="I254" s="14" t="s">
        <v>9</v>
      </c>
      <c r="J254" s="26" t="s">
        <v>9</v>
      </c>
      <c r="K254" s="26" t="s">
        <v>9</v>
      </c>
      <c r="L254" s="26" t="s">
        <v>9</v>
      </c>
      <c r="M254" s="26" t="s">
        <v>9</v>
      </c>
      <c r="N254" s="148" t="s">
        <v>526</v>
      </c>
      <c r="O254" s="255">
        <v>0.29154518950437319</v>
      </c>
      <c r="P254" s="12" t="s">
        <v>9</v>
      </c>
      <c r="Q254" s="12" t="s">
        <v>152</v>
      </c>
      <c r="R254" s="146" t="s">
        <v>625</v>
      </c>
      <c r="S254" s="170" t="s">
        <v>142</v>
      </c>
      <c r="T254" s="177" t="s">
        <v>853</v>
      </c>
      <c r="U254" s="15" t="s">
        <v>592</v>
      </c>
      <c r="V254" s="25"/>
      <c r="W254" s="25"/>
      <c r="X254" s="25"/>
      <c r="Y254" s="25"/>
      <c r="Z254" s="25"/>
      <c r="AA254" s="25"/>
      <c r="AB254" s="25"/>
      <c r="AC254" s="25"/>
      <c r="AD254" s="25"/>
      <c r="AE254" s="25"/>
      <c r="AF254" s="25"/>
      <c r="AG254" s="25"/>
      <c r="AH254" s="25"/>
      <c r="AI254" s="25"/>
      <c r="AJ254" s="25"/>
      <c r="AK254" s="25"/>
      <c r="AL254" s="25"/>
      <c r="AM254" s="25"/>
      <c r="AN254" s="158">
        <v>45839</v>
      </c>
      <c r="AO254" s="158">
        <v>45868</v>
      </c>
      <c r="AP254" s="26" t="s">
        <v>281</v>
      </c>
      <c r="AQ254" s="178">
        <f>+O254/7</f>
        <v>4.1649312786339029E-2</v>
      </c>
      <c r="AR254" s="178"/>
      <c r="AS254" s="127" t="s">
        <v>283</v>
      </c>
      <c r="AT254" s="26" t="s">
        <v>281</v>
      </c>
      <c r="AU254" s="178">
        <f>+O254/7</f>
        <v>4.1649312786339029E-2</v>
      </c>
      <c r="AV254" s="18"/>
      <c r="AW254" s="127" t="s">
        <v>283</v>
      </c>
      <c r="AX254" s="26" t="s">
        <v>281</v>
      </c>
      <c r="AY254" s="178">
        <f>+O254/7</f>
        <v>4.1649312786339029E-2</v>
      </c>
      <c r="AZ254" s="18"/>
      <c r="BA254" s="127" t="s">
        <v>283</v>
      </c>
      <c r="BB254" s="26" t="s">
        <v>281</v>
      </c>
      <c r="BC254" s="178">
        <f>+O254/7</f>
        <v>4.1649312786339029E-2</v>
      </c>
      <c r="BD254" s="18"/>
      <c r="BE254" s="127" t="s">
        <v>283</v>
      </c>
      <c r="BF254" s="26" t="s">
        <v>281</v>
      </c>
      <c r="BG254" s="178">
        <f>+O254/7</f>
        <v>4.1649312786339029E-2</v>
      </c>
      <c r="BH254" s="18"/>
      <c r="BI254" s="127" t="s">
        <v>283</v>
      </c>
      <c r="BJ254" s="26" t="s">
        <v>281</v>
      </c>
      <c r="BK254" s="178">
        <f>+O254/7</f>
        <v>4.1649312786339029E-2</v>
      </c>
      <c r="BL254" s="18"/>
      <c r="BM254" s="127" t="s">
        <v>283</v>
      </c>
      <c r="BN254" s="26" t="s">
        <v>281</v>
      </c>
      <c r="BO254" s="178">
        <f>+O254/7</f>
        <v>4.1649312786339029E-2</v>
      </c>
      <c r="BP254" s="18"/>
      <c r="BQ254" s="171" t="s">
        <v>283</v>
      </c>
      <c r="BR254" s="180" t="s">
        <v>281</v>
      </c>
      <c r="BS254" s="182"/>
      <c r="BT254" s="183"/>
      <c r="BU254" s="171" t="s">
        <v>283</v>
      </c>
      <c r="BV254" s="180" t="s">
        <v>281</v>
      </c>
      <c r="BW254" s="182"/>
      <c r="BX254" s="183"/>
      <c r="BY254" s="171" t="s">
        <v>283</v>
      </c>
      <c r="BZ254" s="180" t="s">
        <v>281</v>
      </c>
      <c r="CA254" s="182"/>
      <c r="CB254" s="183"/>
      <c r="CC254" s="171" t="s">
        <v>283</v>
      </c>
      <c r="CD254" s="180" t="s">
        <v>281</v>
      </c>
      <c r="CE254" s="182"/>
      <c r="CF254" s="183"/>
      <c r="CG254" s="171" t="s">
        <v>283</v>
      </c>
      <c r="CH254" s="180" t="s">
        <v>281</v>
      </c>
      <c r="CI254" s="182"/>
      <c r="CJ254" s="183"/>
      <c r="CK254" s="171" t="s">
        <v>283</v>
      </c>
      <c r="CL254" s="179">
        <f t="shared" si="208"/>
        <v>0.29154518950437325</v>
      </c>
      <c r="CM254" s="179">
        <f t="shared" si="209"/>
        <v>0</v>
      </c>
    </row>
    <row r="255" spans="1:91" ht="57" customHeight="1" x14ac:dyDescent="0.25">
      <c r="A255" s="12" t="s">
        <v>135</v>
      </c>
      <c r="B255" s="14" t="s">
        <v>13</v>
      </c>
      <c r="C255" s="12" t="s">
        <v>1644</v>
      </c>
      <c r="D255" s="12" t="s">
        <v>9</v>
      </c>
      <c r="E255" s="12" t="s">
        <v>9</v>
      </c>
      <c r="F255" s="12" t="s">
        <v>9</v>
      </c>
      <c r="G255" s="26" t="s">
        <v>9</v>
      </c>
      <c r="H255" s="26" t="s">
        <v>9</v>
      </c>
      <c r="I255" s="14" t="s">
        <v>9</v>
      </c>
      <c r="J255" s="26" t="s">
        <v>9</v>
      </c>
      <c r="K255" s="26" t="s">
        <v>9</v>
      </c>
      <c r="L255" s="26" t="s">
        <v>9</v>
      </c>
      <c r="M255" s="26" t="s">
        <v>9</v>
      </c>
      <c r="N255" s="148" t="s">
        <v>527</v>
      </c>
      <c r="O255" s="255">
        <v>0.29154518950437319</v>
      </c>
      <c r="P255" s="12" t="s">
        <v>9</v>
      </c>
      <c r="Q255" s="12" t="s">
        <v>152</v>
      </c>
      <c r="R255" s="146" t="s">
        <v>631</v>
      </c>
      <c r="S255" s="170" t="s">
        <v>142</v>
      </c>
      <c r="T255" s="177" t="s">
        <v>853</v>
      </c>
      <c r="U255" s="15" t="s">
        <v>592</v>
      </c>
      <c r="V255" s="25"/>
      <c r="W255" s="25"/>
      <c r="X255" s="25"/>
      <c r="Y255" s="25"/>
      <c r="Z255" s="25"/>
      <c r="AA255" s="25"/>
      <c r="AB255" s="25"/>
      <c r="AC255" s="25"/>
      <c r="AD255" s="25"/>
      <c r="AE255" s="25"/>
      <c r="AF255" s="25"/>
      <c r="AG255" s="25"/>
      <c r="AH255" s="25"/>
      <c r="AI255" s="25"/>
      <c r="AJ255" s="25"/>
      <c r="AK255" s="25"/>
      <c r="AL255" s="25"/>
      <c r="AM255" s="25"/>
      <c r="AN255" s="158">
        <v>45931</v>
      </c>
      <c r="AO255" s="158">
        <v>45961</v>
      </c>
      <c r="AP255" s="26" t="s">
        <v>281</v>
      </c>
      <c r="AQ255" s="178">
        <f>+O255/10</f>
        <v>2.915451895043732E-2</v>
      </c>
      <c r="AR255" s="178"/>
      <c r="AS255" s="127" t="s">
        <v>283</v>
      </c>
      <c r="AT255" s="26" t="s">
        <v>281</v>
      </c>
      <c r="AU255" s="178">
        <f>+O255/10</f>
        <v>2.915451895043732E-2</v>
      </c>
      <c r="AV255" s="18"/>
      <c r="AW255" s="127" t="s">
        <v>283</v>
      </c>
      <c r="AX255" s="26" t="s">
        <v>281</v>
      </c>
      <c r="AY255" s="178">
        <f>+O255/10</f>
        <v>2.915451895043732E-2</v>
      </c>
      <c r="AZ255" s="18"/>
      <c r="BA255" s="127" t="s">
        <v>283</v>
      </c>
      <c r="BB255" s="26" t="s">
        <v>281</v>
      </c>
      <c r="BC255" s="178">
        <f>+O255/10</f>
        <v>2.915451895043732E-2</v>
      </c>
      <c r="BD255" s="18"/>
      <c r="BE255" s="127" t="s">
        <v>283</v>
      </c>
      <c r="BF255" s="26" t="s">
        <v>281</v>
      </c>
      <c r="BG255" s="178">
        <f>+O255/10</f>
        <v>2.915451895043732E-2</v>
      </c>
      <c r="BH255" s="18"/>
      <c r="BI255" s="127" t="s">
        <v>283</v>
      </c>
      <c r="BJ255" s="26" t="s">
        <v>281</v>
      </c>
      <c r="BK255" s="178">
        <f>+O255/10</f>
        <v>2.915451895043732E-2</v>
      </c>
      <c r="BL255" s="18"/>
      <c r="BM255" s="127" t="s">
        <v>283</v>
      </c>
      <c r="BN255" s="26" t="s">
        <v>281</v>
      </c>
      <c r="BO255" s="178">
        <f>+O255/10</f>
        <v>2.915451895043732E-2</v>
      </c>
      <c r="BP255" s="18"/>
      <c r="BQ255" s="127" t="s">
        <v>283</v>
      </c>
      <c r="BR255" s="26" t="s">
        <v>281</v>
      </c>
      <c r="BS255" s="178">
        <f>+O255/10</f>
        <v>2.915451895043732E-2</v>
      </c>
      <c r="BT255" s="18"/>
      <c r="BU255" s="127" t="s">
        <v>283</v>
      </c>
      <c r="BV255" s="26" t="s">
        <v>281</v>
      </c>
      <c r="BW255" s="178">
        <f>+O255/10</f>
        <v>2.915451895043732E-2</v>
      </c>
      <c r="BX255" s="18"/>
      <c r="BY255" s="127" t="s">
        <v>283</v>
      </c>
      <c r="BZ255" s="26" t="s">
        <v>281</v>
      </c>
      <c r="CA255" s="178">
        <f>+O255/10</f>
        <v>2.915451895043732E-2</v>
      </c>
      <c r="CB255" s="18"/>
      <c r="CC255" s="127" t="s">
        <v>283</v>
      </c>
      <c r="CD255" s="180" t="s">
        <v>281</v>
      </c>
      <c r="CE255" s="182"/>
      <c r="CF255" s="183"/>
      <c r="CG255" s="171" t="s">
        <v>283</v>
      </c>
      <c r="CH255" s="180" t="s">
        <v>281</v>
      </c>
      <c r="CI255" s="182"/>
      <c r="CJ255" s="183"/>
      <c r="CK255" s="171" t="s">
        <v>283</v>
      </c>
      <c r="CL255" s="179">
        <f t="shared" si="208"/>
        <v>0.29154518950437319</v>
      </c>
      <c r="CM255" s="179">
        <f t="shared" si="209"/>
        <v>0</v>
      </c>
    </row>
    <row r="256" spans="1:91" ht="57" customHeight="1" x14ac:dyDescent="0.25">
      <c r="A256" s="12" t="s">
        <v>135</v>
      </c>
      <c r="B256" s="14" t="s">
        <v>13</v>
      </c>
      <c r="C256" s="12" t="s">
        <v>1644</v>
      </c>
      <c r="D256" s="12" t="s">
        <v>9</v>
      </c>
      <c r="E256" s="12" t="s">
        <v>9</v>
      </c>
      <c r="F256" s="12" t="s">
        <v>9</v>
      </c>
      <c r="G256" s="26" t="s">
        <v>9</v>
      </c>
      <c r="H256" s="26" t="s">
        <v>9</v>
      </c>
      <c r="I256" s="14" t="s">
        <v>9</v>
      </c>
      <c r="J256" s="26" t="s">
        <v>9</v>
      </c>
      <c r="K256" s="26" t="s">
        <v>9</v>
      </c>
      <c r="L256" s="26" t="s">
        <v>9</v>
      </c>
      <c r="M256" s="26" t="s">
        <v>9</v>
      </c>
      <c r="N256" s="148" t="s">
        <v>528</v>
      </c>
      <c r="O256" s="255">
        <v>0.29154518950437319</v>
      </c>
      <c r="P256" s="12" t="s">
        <v>9</v>
      </c>
      <c r="Q256" s="12" t="s">
        <v>152</v>
      </c>
      <c r="R256" s="146" t="s">
        <v>625</v>
      </c>
      <c r="S256" s="170" t="s">
        <v>142</v>
      </c>
      <c r="T256" s="177" t="s">
        <v>853</v>
      </c>
      <c r="U256" s="15" t="s">
        <v>592</v>
      </c>
      <c r="V256" s="25"/>
      <c r="W256" s="25"/>
      <c r="X256" s="25"/>
      <c r="Y256" s="25"/>
      <c r="Z256" s="25"/>
      <c r="AA256" s="25"/>
      <c r="AB256" s="25"/>
      <c r="AC256" s="25"/>
      <c r="AD256" s="25"/>
      <c r="AE256" s="25"/>
      <c r="AF256" s="25"/>
      <c r="AG256" s="25"/>
      <c r="AH256" s="25"/>
      <c r="AI256" s="25"/>
      <c r="AJ256" s="25"/>
      <c r="AK256" s="25"/>
      <c r="AL256" s="25"/>
      <c r="AM256" s="25"/>
      <c r="AN256" s="158">
        <v>45809</v>
      </c>
      <c r="AO256" s="158">
        <v>45838</v>
      </c>
      <c r="AP256" s="26" t="s">
        <v>281</v>
      </c>
      <c r="AQ256" s="178">
        <f>+O256/6</f>
        <v>4.8590864917395532E-2</v>
      </c>
      <c r="AR256" s="178"/>
      <c r="AS256" s="127" t="s">
        <v>283</v>
      </c>
      <c r="AT256" s="26" t="s">
        <v>281</v>
      </c>
      <c r="AU256" s="178">
        <f>+O256/6</f>
        <v>4.8590864917395532E-2</v>
      </c>
      <c r="AV256" s="18"/>
      <c r="AW256" s="127" t="s">
        <v>283</v>
      </c>
      <c r="AX256" s="26" t="s">
        <v>281</v>
      </c>
      <c r="AY256" s="178">
        <f>+O256/6</f>
        <v>4.8590864917395532E-2</v>
      </c>
      <c r="AZ256" s="18"/>
      <c r="BA256" s="127" t="s">
        <v>283</v>
      </c>
      <c r="BB256" s="26" t="s">
        <v>281</v>
      </c>
      <c r="BC256" s="178">
        <f>+O256/6</f>
        <v>4.8590864917395532E-2</v>
      </c>
      <c r="BD256" s="18"/>
      <c r="BE256" s="127" t="s">
        <v>283</v>
      </c>
      <c r="BF256" s="26" t="s">
        <v>281</v>
      </c>
      <c r="BG256" s="178">
        <f>+O256/6</f>
        <v>4.8590864917395532E-2</v>
      </c>
      <c r="BH256" s="18"/>
      <c r="BI256" s="127" t="s">
        <v>283</v>
      </c>
      <c r="BJ256" s="26" t="s">
        <v>281</v>
      </c>
      <c r="BK256" s="178">
        <f>+O256/6</f>
        <v>4.8590864917395532E-2</v>
      </c>
      <c r="BL256" s="18"/>
      <c r="BM256" s="127" t="s">
        <v>283</v>
      </c>
      <c r="BN256" s="180" t="s">
        <v>281</v>
      </c>
      <c r="BO256" s="182"/>
      <c r="BP256" s="183"/>
      <c r="BQ256" s="171" t="s">
        <v>283</v>
      </c>
      <c r="BR256" s="180" t="s">
        <v>281</v>
      </c>
      <c r="BS256" s="182"/>
      <c r="BT256" s="183"/>
      <c r="BU256" s="171" t="s">
        <v>283</v>
      </c>
      <c r="BV256" s="180" t="s">
        <v>281</v>
      </c>
      <c r="BW256" s="182"/>
      <c r="BX256" s="183"/>
      <c r="BY256" s="171" t="s">
        <v>283</v>
      </c>
      <c r="BZ256" s="180" t="s">
        <v>281</v>
      </c>
      <c r="CA256" s="182"/>
      <c r="CB256" s="183"/>
      <c r="CC256" s="171" t="s">
        <v>283</v>
      </c>
      <c r="CD256" s="180" t="s">
        <v>281</v>
      </c>
      <c r="CE256" s="182"/>
      <c r="CF256" s="183"/>
      <c r="CG256" s="171" t="s">
        <v>283</v>
      </c>
      <c r="CH256" s="180" t="s">
        <v>281</v>
      </c>
      <c r="CI256" s="182"/>
      <c r="CJ256" s="183"/>
      <c r="CK256" s="171" t="s">
        <v>283</v>
      </c>
      <c r="CL256" s="179">
        <f t="shared" si="208"/>
        <v>0.29154518950437319</v>
      </c>
      <c r="CM256" s="179">
        <f t="shared" si="209"/>
        <v>0</v>
      </c>
    </row>
    <row r="257" spans="1:91" ht="57" customHeight="1" x14ac:dyDescent="0.25">
      <c r="A257" s="12" t="s">
        <v>135</v>
      </c>
      <c r="B257" s="14" t="s">
        <v>13</v>
      </c>
      <c r="C257" s="12" t="s">
        <v>1644</v>
      </c>
      <c r="D257" s="12" t="s">
        <v>9</v>
      </c>
      <c r="E257" s="12" t="s">
        <v>9</v>
      </c>
      <c r="F257" s="12" t="s">
        <v>9</v>
      </c>
      <c r="G257" s="26" t="s">
        <v>9</v>
      </c>
      <c r="H257" s="26" t="s">
        <v>9</v>
      </c>
      <c r="I257" s="14" t="s">
        <v>9</v>
      </c>
      <c r="J257" s="26" t="s">
        <v>9</v>
      </c>
      <c r="K257" s="26" t="s">
        <v>9</v>
      </c>
      <c r="L257" s="26" t="s">
        <v>9</v>
      </c>
      <c r="M257" s="26" t="s">
        <v>9</v>
      </c>
      <c r="N257" s="148" t="s">
        <v>529</v>
      </c>
      <c r="O257" s="255">
        <v>0.29154518950437319</v>
      </c>
      <c r="P257" s="12" t="s">
        <v>9</v>
      </c>
      <c r="Q257" s="12" t="s">
        <v>152</v>
      </c>
      <c r="R257" s="146" t="s">
        <v>630</v>
      </c>
      <c r="S257" s="170" t="s">
        <v>142</v>
      </c>
      <c r="T257" s="177" t="s">
        <v>853</v>
      </c>
      <c r="U257" s="15" t="s">
        <v>592</v>
      </c>
      <c r="V257" s="25"/>
      <c r="W257" s="25"/>
      <c r="X257" s="25"/>
      <c r="Y257" s="25"/>
      <c r="Z257" s="25"/>
      <c r="AA257" s="25"/>
      <c r="AB257" s="25"/>
      <c r="AC257" s="25"/>
      <c r="AD257" s="25"/>
      <c r="AE257" s="25"/>
      <c r="AF257" s="25"/>
      <c r="AG257" s="25"/>
      <c r="AH257" s="25"/>
      <c r="AI257" s="25"/>
      <c r="AJ257" s="25"/>
      <c r="AK257" s="25"/>
      <c r="AL257" s="25"/>
      <c r="AM257" s="25"/>
      <c r="AN257" s="158">
        <v>45748</v>
      </c>
      <c r="AO257" s="158">
        <v>45899</v>
      </c>
      <c r="AP257" s="26" t="s">
        <v>281</v>
      </c>
      <c r="AQ257" s="178">
        <f>+O257/8</f>
        <v>3.6443148688046649E-2</v>
      </c>
      <c r="AR257" s="178"/>
      <c r="AS257" s="127" t="s">
        <v>283</v>
      </c>
      <c r="AT257" s="26" t="s">
        <v>281</v>
      </c>
      <c r="AU257" s="178">
        <f>+O257/8</f>
        <v>3.6443148688046649E-2</v>
      </c>
      <c r="AV257" s="18"/>
      <c r="AW257" s="127" t="s">
        <v>283</v>
      </c>
      <c r="AX257" s="26" t="s">
        <v>281</v>
      </c>
      <c r="AY257" s="178">
        <f>+O257/8</f>
        <v>3.6443148688046649E-2</v>
      </c>
      <c r="AZ257" s="18"/>
      <c r="BA257" s="127" t="s">
        <v>283</v>
      </c>
      <c r="BB257" s="26" t="s">
        <v>281</v>
      </c>
      <c r="BC257" s="178">
        <f>+O257/8</f>
        <v>3.6443148688046649E-2</v>
      </c>
      <c r="BD257" s="18"/>
      <c r="BE257" s="127" t="s">
        <v>283</v>
      </c>
      <c r="BF257" s="26" t="s">
        <v>281</v>
      </c>
      <c r="BG257" s="178">
        <f>+O257/8</f>
        <v>3.6443148688046649E-2</v>
      </c>
      <c r="BH257" s="18"/>
      <c r="BI257" s="127" t="s">
        <v>283</v>
      </c>
      <c r="BJ257" s="26" t="s">
        <v>281</v>
      </c>
      <c r="BK257" s="178">
        <f>+O257/8</f>
        <v>3.6443148688046649E-2</v>
      </c>
      <c r="BL257" s="18"/>
      <c r="BM257" s="127" t="s">
        <v>283</v>
      </c>
      <c r="BN257" s="26" t="s">
        <v>281</v>
      </c>
      <c r="BO257" s="178">
        <f>+O257/8</f>
        <v>3.6443148688046649E-2</v>
      </c>
      <c r="BP257" s="18"/>
      <c r="BQ257" s="127" t="s">
        <v>283</v>
      </c>
      <c r="BR257" s="26" t="s">
        <v>281</v>
      </c>
      <c r="BS257" s="178">
        <f>+O257/8</f>
        <v>3.6443148688046649E-2</v>
      </c>
      <c r="BT257" s="18"/>
      <c r="BU257" s="127" t="s">
        <v>283</v>
      </c>
      <c r="BV257" s="180" t="s">
        <v>281</v>
      </c>
      <c r="BW257" s="182"/>
      <c r="BX257" s="183"/>
      <c r="BY257" s="171" t="s">
        <v>283</v>
      </c>
      <c r="BZ257" s="180" t="s">
        <v>281</v>
      </c>
      <c r="CA257" s="182"/>
      <c r="CB257" s="183"/>
      <c r="CC257" s="171" t="s">
        <v>283</v>
      </c>
      <c r="CD257" s="180" t="s">
        <v>281</v>
      </c>
      <c r="CE257" s="182"/>
      <c r="CF257" s="183"/>
      <c r="CG257" s="171" t="s">
        <v>283</v>
      </c>
      <c r="CH257" s="180" t="s">
        <v>281</v>
      </c>
      <c r="CI257" s="182"/>
      <c r="CJ257" s="183"/>
      <c r="CK257" s="171" t="s">
        <v>283</v>
      </c>
      <c r="CL257" s="179">
        <f t="shared" si="208"/>
        <v>0.29154518950437319</v>
      </c>
      <c r="CM257" s="179">
        <f t="shared" si="209"/>
        <v>0</v>
      </c>
    </row>
    <row r="258" spans="1:91" ht="57" customHeight="1" x14ac:dyDescent="0.25">
      <c r="A258" s="12" t="s">
        <v>135</v>
      </c>
      <c r="B258" s="14" t="s">
        <v>13</v>
      </c>
      <c r="C258" s="12" t="s">
        <v>1644</v>
      </c>
      <c r="D258" s="12" t="s">
        <v>9</v>
      </c>
      <c r="E258" s="12" t="s">
        <v>9</v>
      </c>
      <c r="F258" s="12" t="s">
        <v>9</v>
      </c>
      <c r="G258" s="26" t="s">
        <v>9</v>
      </c>
      <c r="H258" s="26" t="s">
        <v>9</v>
      </c>
      <c r="I258" s="14" t="s">
        <v>9</v>
      </c>
      <c r="J258" s="26" t="s">
        <v>9</v>
      </c>
      <c r="K258" s="26" t="s">
        <v>9</v>
      </c>
      <c r="L258" s="26" t="s">
        <v>9</v>
      </c>
      <c r="M258" s="26" t="s">
        <v>9</v>
      </c>
      <c r="N258" s="148" t="s">
        <v>530</v>
      </c>
      <c r="O258" s="255">
        <v>0.29154518950437319</v>
      </c>
      <c r="P258" s="12" t="s">
        <v>9</v>
      </c>
      <c r="Q258" s="12" t="s">
        <v>152</v>
      </c>
      <c r="R258" s="146" t="s">
        <v>630</v>
      </c>
      <c r="S258" s="170" t="s">
        <v>142</v>
      </c>
      <c r="T258" s="177" t="s">
        <v>853</v>
      </c>
      <c r="U258" s="15" t="s">
        <v>592</v>
      </c>
      <c r="V258" s="25"/>
      <c r="W258" s="25"/>
      <c r="X258" s="25"/>
      <c r="Y258" s="25"/>
      <c r="Z258" s="25"/>
      <c r="AA258" s="25"/>
      <c r="AB258" s="25"/>
      <c r="AC258" s="25"/>
      <c r="AD258" s="25"/>
      <c r="AE258" s="25"/>
      <c r="AF258" s="25"/>
      <c r="AG258" s="25"/>
      <c r="AH258" s="25"/>
      <c r="AI258" s="25"/>
      <c r="AJ258" s="25"/>
      <c r="AK258" s="25"/>
      <c r="AL258" s="25"/>
      <c r="AM258" s="25"/>
      <c r="AN258" s="158">
        <v>45748</v>
      </c>
      <c r="AO258" s="158">
        <v>45991</v>
      </c>
      <c r="AP258" s="26" t="s">
        <v>281</v>
      </c>
      <c r="AQ258" s="178">
        <f>+O258/11</f>
        <v>2.6504108136761198E-2</v>
      </c>
      <c r="AR258" s="178"/>
      <c r="AS258" s="127" t="s">
        <v>283</v>
      </c>
      <c r="AT258" s="26" t="s">
        <v>281</v>
      </c>
      <c r="AU258" s="178">
        <f>+O257/11</f>
        <v>2.6504108136761198E-2</v>
      </c>
      <c r="AV258" s="18"/>
      <c r="AW258" s="127" t="s">
        <v>283</v>
      </c>
      <c r="AX258" s="26" t="s">
        <v>281</v>
      </c>
      <c r="AY258" s="178">
        <f>+O257/11</f>
        <v>2.6504108136761198E-2</v>
      </c>
      <c r="AZ258" s="18"/>
      <c r="BA258" s="127" t="s">
        <v>283</v>
      </c>
      <c r="BB258" s="26" t="s">
        <v>281</v>
      </c>
      <c r="BC258" s="178">
        <f>+O257/11</f>
        <v>2.6504108136761198E-2</v>
      </c>
      <c r="BD258" s="18"/>
      <c r="BE258" s="127" t="s">
        <v>283</v>
      </c>
      <c r="BF258" s="26" t="s">
        <v>281</v>
      </c>
      <c r="BG258" s="178">
        <f>+O257/11</f>
        <v>2.6504108136761198E-2</v>
      </c>
      <c r="BH258" s="18"/>
      <c r="BI258" s="127" t="s">
        <v>283</v>
      </c>
      <c r="BJ258" s="26" t="s">
        <v>281</v>
      </c>
      <c r="BK258" s="178">
        <f>+O257/11</f>
        <v>2.6504108136761198E-2</v>
      </c>
      <c r="BL258" s="18"/>
      <c r="BM258" s="127" t="s">
        <v>283</v>
      </c>
      <c r="BN258" s="26" t="s">
        <v>281</v>
      </c>
      <c r="BO258" s="178">
        <f>+O257/11</f>
        <v>2.6504108136761198E-2</v>
      </c>
      <c r="BP258" s="18"/>
      <c r="BQ258" s="127" t="s">
        <v>283</v>
      </c>
      <c r="BR258" s="26" t="s">
        <v>281</v>
      </c>
      <c r="BS258" s="178">
        <f>+O257/11</f>
        <v>2.6504108136761198E-2</v>
      </c>
      <c r="BT258" s="18"/>
      <c r="BU258" s="127" t="s">
        <v>283</v>
      </c>
      <c r="BV258" s="26" t="s">
        <v>281</v>
      </c>
      <c r="BW258" s="178">
        <f>+O257/11</f>
        <v>2.6504108136761198E-2</v>
      </c>
      <c r="BX258" s="18"/>
      <c r="BY258" s="127" t="s">
        <v>283</v>
      </c>
      <c r="BZ258" s="26" t="s">
        <v>281</v>
      </c>
      <c r="CA258" s="178">
        <f>+O257/11</f>
        <v>2.6504108136761198E-2</v>
      </c>
      <c r="CB258" s="18"/>
      <c r="CC258" s="127" t="s">
        <v>283</v>
      </c>
      <c r="CD258" s="26" t="s">
        <v>281</v>
      </c>
      <c r="CE258" s="178">
        <f>+O257/11</f>
        <v>2.6504108136761198E-2</v>
      </c>
      <c r="CF258" s="18"/>
      <c r="CG258" s="127" t="s">
        <v>283</v>
      </c>
      <c r="CH258" s="180" t="s">
        <v>281</v>
      </c>
      <c r="CI258" s="182"/>
      <c r="CJ258" s="183"/>
      <c r="CK258" s="171" t="s">
        <v>283</v>
      </c>
      <c r="CL258" s="179">
        <f t="shared" si="208"/>
        <v>0.29154518950437308</v>
      </c>
      <c r="CM258" s="179">
        <f t="shared" si="209"/>
        <v>0</v>
      </c>
    </row>
    <row r="259" spans="1:91" ht="57" customHeight="1" x14ac:dyDescent="0.25">
      <c r="A259" s="12" t="s">
        <v>135</v>
      </c>
      <c r="B259" s="14" t="s">
        <v>13</v>
      </c>
      <c r="C259" s="12" t="s">
        <v>1644</v>
      </c>
      <c r="D259" s="12" t="s">
        <v>9</v>
      </c>
      <c r="E259" s="12" t="s">
        <v>9</v>
      </c>
      <c r="F259" s="12" t="s">
        <v>9</v>
      </c>
      <c r="G259" s="26" t="s">
        <v>9</v>
      </c>
      <c r="H259" s="26" t="s">
        <v>9</v>
      </c>
      <c r="I259" s="14" t="s">
        <v>9</v>
      </c>
      <c r="J259" s="26" t="s">
        <v>9</v>
      </c>
      <c r="K259" s="26" t="s">
        <v>9</v>
      </c>
      <c r="L259" s="26" t="s">
        <v>9</v>
      </c>
      <c r="M259" s="26" t="s">
        <v>9</v>
      </c>
      <c r="N259" s="148" t="s">
        <v>531</v>
      </c>
      <c r="O259" s="255">
        <v>0.29154518950437319</v>
      </c>
      <c r="P259" s="12" t="s">
        <v>9</v>
      </c>
      <c r="Q259" s="12" t="s">
        <v>152</v>
      </c>
      <c r="R259" s="146" t="s">
        <v>634</v>
      </c>
      <c r="S259" s="170" t="s">
        <v>142</v>
      </c>
      <c r="T259" s="177" t="s">
        <v>853</v>
      </c>
      <c r="U259" s="15" t="s">
        <v>592</v>
      </c>
      <c r="V259" s="25"/>
      <c r="W259" s="25"/>
      <c r="X259" s="25"/>
      <c r="Y259" s="25"/>
      <c r="Z259" s="25"/>
      <c r="AA259" s="25"/>
      <c r="AB259" s="25"/>
      <c r="AC259" s="25"/>
      <c r="AD259" s="25"/>
      <c r="AE259" s="25"/>
      <c r="AF259" s="25"/>
      <c r="AG259" s="25"/>
      <c r="AH259" s="25"/>
      <c r="AI259" s="25"/>
      <c r="AJ259" s="25"/>
      <c r="AK259" s="25"/>
      <c r="AL259" s="25"/>
      <c r="AM259" s="25"/>
      <c r="AN259" s="158">
        <v>45778</v>
      </c>
      <c r="AO259" s="158">
        <v>45960</v>
      </c>
      <c r="AP259" s="26" t="s">
        <v>281</v>
      </c>
      <c r="AQ259" s="178">
        <f>+O259/10</f>
        <v>2.915451895043732E-2</v>
      </c>
      <c r="AR259" s="178"/>
      <c r="AS259" s="127" t="s">
        <v>283</v>
      </c>
      <c r="AT259" s="26" t="s">
        <v>281</v>
      </c>
      <c r="AU259" s="178">
        <f>+O259/10</f>
        <v>2.915451895043732E-2</v>
      </c>
      <c r="AV259" s="18"/>
      <c r="AW259" s="127" t="s">
        <v>283</v>
      </c>
      <c r="AX259" s="26" t="s">
        <v>281</v>
      </c>
      <c r="AY259" s="178">
        <f>+O259/10</f>
        <v>2.915451895043732E-2</v>
      </c>
      <c r="AZ259" s="18"/>
      <c r="BA259" s="127" t="s">
        <v>283</v>
      </c>
      <c r="BB259" s="26" t="s">
        <v>281</v>
      </c>
      <c r="BC259" s="178">
        <f>+O259/10</f>
        <v>2.915451895043732E-2</v>
      </c>
      <c r="BD259" s="18"/>
      <c r="BE259" s="127" t="s">
        <v>283</v>
      </c>
      <c r="BF259" s="26" t="s">
        <v>281</v>
      </c>
      <c r="BG259" s="178">
        <f>+O259/10</f>
        <v>2.915451895043732E-2</v>
      </c>
      <c r="BH259" s="18"/>
      <c r="BI259" s="127" t="s">
        <v>283</v>
      </c>
      <c r="BJ259" s="26" t="s">
        <v>281</v>
      </c>
      <c r="BK259" s="178">
        <f>+O259/10</f>
        <v>2.915451895043732E-2</v>
      </c>
      <c r="BL259" s="18"/>
      <c r="BM259" s="127" t="s">
        <v>283</v>
      </c>
      <c r="BN259" s="26" t="s">
        <v>281</v>
      </c>
      <c r="BO259" s="178">
        <f>+O259/10</f>
        <v>2.915451895043732E-2</v>
      </c>
      <c r="BP259" s="18"/>
      <c r="BQ259" s="127" t="s">
        <v>283</v>
      </c>
      <c r="BR259" s="26" t="s">
        <v>281</v>
      </c>
      <c r="BS259" s="178">
        <f>+O259/10</f>
        <v>2.915451895043732E-2</v>
      </c>
      <c r="BT259" s="18"/>
      <c r="BU259" s="127" t="s">
        <v>283</v>
      </c>
      <c r="BV259" s="26" t="s">
        <v>281</v>
      </c>
      <c r="BW259" s="178">
        <f>+O259/10</f>
        <v>2.915451895043732E-2</v>
      </c>
      <c r="BX259" s="18"/>
      <c r="BY259" s="127" t="s">
        <v>283</v>
      </c>
      <c r="BZ259" s="26" t="s">
        <v>281</v>
      </c>
      <c r="CA259" s="178">
        <f>+O259/10</f>
        <v>2.915451895043732E-2</v>
      </c>
      <c r="CB259" s="18"/>
      <c r="CC259" s="127" t="s">
        <v>283</v>
      </c>
      <c r="CD259" s="180" t="s">
        <v>281</v>
      </c>
      <c r="CE259" s="182"/>
      <c r="CF259" s="183"/>
      <c r="CG259" s="171" t="s">
        <v>283</v>
      </c>
      <c r="CH259" s="180" t="s">
        <v>281</v>
      </c>
      <c r="CI259" s="182"/>
      <c r="CJ259" s="183"/>
      <c r="CK259" s="171" t="s">
        <v>283</v>
      </c>
      <c r="CL259" s="179">
        <f t="shared" si="208"/>
        <v>0.29154518950437319</v>
      </c>
      <c r="CM259" s="179">
        <f t="shared" si="209"/>
        <v>0</v>
      </c>
    </row>
    <row r="260" spans="1:91" ht="57" customHeight="1" x14ac:dyDescent="0.25">
      <c r="A260" s="12" t="s">
        <v>135</v>
      </c>
      <c r="B260" s="14" t="s">
        <v>13</v>
      </c>
      <c r="C260" s="12" t="s">
        <v>1644</v>
      </c>
      <c r="D260" s="12" t="s">
        <v>9</v>
      </c>
      <c r="E260" s="12" t="s">
        <v>9</v>
      </c>
      <c r="F260" s="12" t="s">
        <v>9</v>
      </c>
      <c r="G260" s="26" t="s">
        <v>9</v>
      </c>
      <c r="H260" s="26" t="s">
        <v>9</v>
      </c>
      <c r="I260" s="14" t="s">
        <v>9</v>
      </c>
      <c r="J260" s="26" t="s">
        <v>9</v>
      </c>
      <c r="K260" s="26" t="s">
        <v>9</v>
      </c>
      <c r="L260" s="26" t="s">
        <v>9</v>
      </c>
      <c r="M260" s="26" t="s">
        <v>9</v>
      </c>
      <c r="N260" s="148" t="s">
        <v>532</v>
      </c>
      <c r="O260" s="255">
        <v>0.29154518950437319</v>
      </c>
      <c r="P260" s="12" t="s">
        <v>9</v>
      </c>
      <c r="Q260" s="12" t="s">
        <v>152</v>
      </c>
      <c r="R260" s="146" t="s">
        <v>626</v>
      </c>
      <c r="S260" s="170" t="s">
        <v>142</v>
      </c>
      <c r="T260" s="177" t="s">
        <v>853</v>
      </c>
      <c r="U260" s="15" t="s">
        <v>592</v>
      </c>
      <c r="V260" s="25"/>
      <c r="W260" s="25"/>
      <c r="X260" s="25"/>
      <c r="Y260" s="25"/>
      <c r="Z260" s="25"/>
      <c r="AA260" s="25"/>
      <c r="AB260" s="25"/>
      <c r="AC260" s="25"/>
      <c r="AD260" s="25"/>
      <c r="AE260" s="25"/>
      <c r="AF260" s="25"/>
      <c r="AG260" s="25"/>
      <c r="AH260" s="25"/>
      <c r="AI260" s="25"/>
      <c r="AJ260" s="25"/>
      <c r="AK260" s="25"/>
      <c r="AL260" s="25"/>
      <c r="AM260" s="25"/>
      <c r="AN260" s="158">
        <v>45659</v>
      </c>
      <c r="AO260" s="158">
        <v>45899</v>
      </c>
      <c r="AP260" s="26" t="s">
        <v>281</v>
      </c>
      <c r="AQ260" s="178">
        <f>+O260/8</f>
        <v>3.6443148688046649E-2</v>
      </c>
      <c r="AR260" s="178"/>
      <c r="AS260" s="127" t="s">
        <v>283</v>
      </c>
      <c r="AT260" s="26" t="s">
        <v>281</v>
      </c>
      <c r="AU260" s="178">
        <f>+O260/8</f>
        <v>3.6443148688046649E-2</v>
      </c>
      <c r="AV260" s="18"/>
      <c r="AW260" s="127" t="s">
        <v>283</v>
      </c>
      <c r="AX260" s="26" t="s">
        <v>281</v>
      </c>
      <c r="AY260" s="178">
        <f>+O260/8</f>
        <v>3.6443148688046649E-2</v>
      </c>
      <c r="AZ260" s="18"/>
      <c r="BA260" s="127" t="s">
        <v>283</v>
      </c>
      <c r="BB260" s="26" t="s">
        <v>281</v>
      </c>
      <c r="BC260" s="178">
        <f>+O260/8</f>
        <v>3.6443148688046649E-2</v>
      </c>
      <c r="BD260" s="18"/>
      <c r="BE260" s="127" t="s">
        <v>283</v>
      </c>
      <c r="BF260" s="26" t="s">
        <v>281</v>
      </c>
      <c r="BG260" s="178">
        <f>+O260/8</f>
        <v>3.6443148688046649E-2</v>
      </c>
      <c r="BH260" s="18"/>
      <c r="BI260" s="127" t="s">
        <v>283</v>
      </c>
      <c r="BJ260" s="26" t="s">
        <v>281</v>
      </c>
      <c r="BK260" s="178">
        <f>+O260/8</f>
        <v>3.6443148688046649E-2</v>
      </c>
      <c r="BL260" s="18"/>
      <c r="BM260" s="127" t="s">
        <v>283</v>
      </c>
      <c r="BN260" s="26" t="s">
        <v>281</v>
      </c>
      <c r="BO260" s="178">
        <f>+O260/8</f>
        <v>3.6443148688046649E-2</v>
      </c>
      <c r="BP260" s="18"/>
      <c r="BQ260" s="127" t="s">
        <v>283</v>
      </c>
      <c r="BR260" s="26" t="s">
        <v>281</v>
      </c>
      <c r="BS260" s="178">
        <f>+O260/8</f>
        <v>3.6443148688046649E-2</v>
      </c>
      <c r="BT260" s="18"/>
      <c r="BU260" s="127" t="s">
        <v>283</v>
      </c>
      <c r="BV260" s="180" t="s">
        <v>281</v>
      </c>
      <c r="BW260" s="182"/>
      <c r="BX260" s="183"/>
      <c r="BY260" s="171" t="s">
        <v>283</v>
      </c>
      <c r="BZ260" s="180" t="s">
        <v>281</v>
      </c>
      <c r="CA260" s="182"/>
      <c r="CB260" s="183"/>
      <c r="CC260" s="171" t="s">
        <v>283</v>
      </c>
      <c r="CD260" s="180" t="s">
        <v>281</v>
      </c>
      <c r="CE260" s="182"/>
      <c r="CF260" s="183"/>
      <c r="CG260" s="171" t="s">
        <v>283</v>
      </c>
      <c r="CH260" s="180" t="s">
        <v>281</v>
      </c>
      <c r="CI260" s="182"/>
      <c r="CJ260" s="183"/>
      <c r="CK260" s="171" t="s">
        <v>283</v>
      </c>
      <c r="CL260" s="179">
        <f t="shared" si="208"/>
        <v>0.29154518950437319</v>
      </c>
      <c r="CM260" s="179">
        <f t="shared" si="209"/>
        <v>0</v>
      </c>
    </row>
    <row r="261" spans="1:91" ht="57" customHeight="1" x14ac:dyDescent="0.25">
      <c r="A261" s="12" t="s">
        <v>135</v>
      </c>
      <c r="B261" s="14" t="s">
        <v>13</v>
      </c>
      <c r="C261" s="12" t="s">
        <v>1644</v>
      </c>
      <c r="D261" s="12" t="s">
        <v>9</v>
      </c>
      <c r="E261" s="12" t="s">
        <v>9</v>
      </c>
      <c r="F261" s="12" t="s">
        <v>9</v>
      </c>
      <c r="G261" s="26" t="s">
        <v>9</v>
      </c>
      <c r="H261" s="26" t="s">
        <v>9</v>
      </c>
      <c r="I261" s="14" t="s">
        <v>9</v>
      </c>
      <c r="J261" s="26" t="s">
        <v>9</v>
      </c>
      <c r="K261" s="26" t="s">
        <v>9</v>
      </c>
      <c r="L261" s="26" t="s">
        <v>9</v>
      </c>
      <c r="M261" s="26" t="s">
        <v>9</v>
      </c>
      <c r="N261" s="405" t="s">
        <v>533</v>
      </c>
      <c r="O261" s="255">
        <v>0.29154518950437319</v>
      </c>
      <c r="P261" s="12" t="s">
        <v>9</v>
      </c>
      <c r="Q261" s="12" t="s">
        <v>152</v>
      </c>
      <c r="R261" s="146" t="s">
        <v>626</v>
      </c>
      <c r="S261" s="170" t="s">
        <v>142</v>
      </c>
      <c r="T261" s="177" t="s">
        <v>853</v>
      </c>
      <c r="U261" s="15" t="s">
        <v>592</v>
      </c>
      <c r="V261" s="25"/>
      <c r="W261" s="25"/>
      <c r="X261" s="25"/>
      <c r="Y261" s="25"/>
      <c r="Z261" s="25"/>
      <c r="AA261" s="25"/>
      <c r="AB261" s="25"/>
      <c r="AC261" s="25"/>
      <c r="AD261" s="25"/>
      <c r="AE261" s="25"/>
      <c r="AF261" s="25"/>
      <c r="AG261" s="25"/>
      <c r="AH261" s="25"/>
      <c r="AI261" s="25"/>
      <c r="AJ261" s="25"/>
      <c r="AK261" s="25"/>
      <c r="AL261" s="25"/>
      <c r="AM261" s="25"/>
      <c r="AN261" s="158">
        <v>45748</v>
      </c>
      <c r="AO261" s="158">
        <v>45777</v>
      </c>
      <c r="AP261" s="26" t="s">
        <v>281</v>
      </c>
      <c r="AQ261" s="178">
        <f>+O261/4</f>
        <v>7.2886297376093298E-2</v>
      </c>
      <c r="AR261" s="178"/>
      <c r="AS261" s="127" t="s">
        <v>283</v>
      </c>
      <c r="AT261" s="26" t="s">
        <v>281</v>
      </c>
      <c r="AU261" s="178">
        <f>+O261/4</f>
        <v>7.2886297376093298E-2</v>
      </c>
      <c r="AV261" s="18"/>
      <c r="AW261" s="127" t="s">
        <v>283</v>
      </c>
      <c r="AX261" s="26" t="s">
        <v>281</v>
      </c>
      <c r="AY261" s="178">
        <f>+O261/4</f>
        <v>7.2886297376093298E-2</v>
      </c>
      <c r="AZ261" s="18"/>
      <c r="BA261" s="127" t="s">
        <v>283</v>
      </c>
      <c r="BB261" s="26" t="s">
        <v>281</v>
      </c>
      <c r="BC261" s="178">
        <f>+O261/4</f>
        <v>7.2886297376093298E-2</v>
      </c>
      <c r="BD261" s="18"/>
      <c r="BE261" s="127" t="s">
        <v>283</v>
      </c>
      <c r="BF261" s="180" t="s">
        <v>281</v>
      </c>
      <c r="BG261" s="182"/>
      <c r="BH261" s="183"/>
      <c r="BI261" s="171" t="s">
        <v>283</v>
      </c>
      <c r="BJ261" s="180" t="s">
        <v>281</v>
      </c>
      <c r="BK261" s="182"/>
      <c r="BL261" s="183"/>
      <c r="BM261" s="171" t="s">
        <v>283</v>
      </c>
      <c r="BN261" s="180" t="s">
        <v>281</v>
      </c>
      <c r="BO261" s="182"/>
      <c r="BP261" s="183"/>
      <c r="BQ261" s="171" t="s">
        <v>283</v>
      </c>
      <c r="BR261" s="180" t="s">
        <v>281</v>
      </c>
      <c r="BS261" s="182"/>
      <c r="BT261" s="183"/>
      <c r="BU261" s="171" t="s">
        <v>283</v>
      </c>
      <c r="BV261" s="180" t="s">
        <v>281</v>
      </c>
      <c r="BW261" s="182"/>
      <c r="BX261" s="183"/>
      <c r="BY261" s="171" t="s">
        <v>283</v>
      </c>
      <c r="BZ261" s="180" t="s">
        <v>281</v>
      </c>
      <c r="CA261" s="182"/>
      <c r="CB261" s="183"/>
      <c r="CC261" s="171" t="s">
        <v>283</v>
      </c>
      <c r="CD261" s="180" t="s">
        <v>281</v>
      </c>
      <c r="CE261" s="182"/>
      <c r="CF261" s="183"/>
      <c r="CG261" s="171" t="s">
        <v>283</v>
      </c>
      <c r="CH261" s="180" t="s">
        <v>281</v>
      </c>
      <c r="CI261" s="182"/>
      <c r="CJ261" s="183"/>
      <c r="CK261" s="171" t="s">
        <v>283</v>
      </c>
      <c r="CL261" s="179">
        <f t="shared" si="208"/>
        <v>0.29154518950437319</v>
      </c>
      <c r="CM261" s="179">
        <f t="shared" si="209"/>
        <v>0</v>
      </c>
    </row>
    <row r="262" spans="1:91" ht="57" customHeight="1" x14ac:dyDescent="0.25">
      <c r="A262" s="12" t="s">
        <v>135</v>
      </c>
      <c r="B262" s="14" t="s">
        <v>13</v>
      </c>
      <c r="C262" s="12" t="s">
        <v>1644</v>
      </c>
      <c r="D262" s="12" t="s">
        <v>9</v>
      </c>
      <c r="E262" s="12" t="s">
        <v>9</v>
      </c>
      <c r="F262" s="12" t="s">
        <v>9</v>
      </c>
      <c r="G262" s="26" t="s">
        <v>9</v>
      </c>
      <c r="H262" s="26" t="s">
        <v>9</v>
      </c>
      <c r="I262" s="14" t="s">
        <v>9</v>
      </c>
      <c r="J262" s="26" t="s">
        <v>9</v>
      </c>
      <c r="K262" s="26" t="s">
        <v>9</v>
      </c>
      <c r="L262" s="26" t="s">
        <v>9</v>
      </c>
      <c r="M262" s="26" t="s">
        <v>9</v>
      </c>
      <c r="N262" s="405" t="s">
        <v>534</v>
      </c>
      <c r="O262" s="255">
        <v>0.29154518950437319</v>
      </c>
      <c r="P262" s="12" t="s">
        <v>9</v>
      </c>
      <c r="Q262" s="12" t="s">
        <v>152</v>
      </c>
      <c r="R262" s="146" t="s">
        <v>635</v>
      </c>
      <c r="S262" s="170" t="s">
        <v>142</v>
      </c>
      <c r="T262" s="177" t="s">
        <v>853</v>
      </c>
      <c r="U262" s="15" t="s">
        <v>592</v>
      </c>
      <c r="V262" s="25"/>
      <c r="W262" s="25"/>
      <c r="X262" s="25"/>
      <c r="Y262" s="25"/>
      <c r="Z262" s="25"/>
      <c r="AA262" s="25"/>
      <c r="AB262" s="25"/>
      <c r="AC262" s="25"/>
      <c r="AD262" s="25"/>
      <c r="AE262" s="25"/>
      <c r="AF262" s="25"/>
      <c r="AG262" s="25"/>
      <c r="AH262" s="25"/>
      <c r="AI262" s="25"/>
      <c r="AJ262" s="25"/>
      <c r="AK262" s="25"/>
      <c r="AL262" s="25"/>
      <c r="AM262" s="25"/>
      <c r="AN262" s="158">
        <v>45659</v>
      </c>
      <c r="AO262" s="158">
        <v>46021</v>
      </c>
      <c r="AP262" s="26" t="s">
        <v>281</v>
      </c>
      <c r="AQ262" s="178">
        <f>+O262/12</f>
        <v>2.4295432458697766E-2</v>
      </c>
      <c r="AR262" s="178"/>
      <c r="AS262" s="127" t="s">
        <v>283</v>
      </c>
      <c r="AT262" s="26" t="s">
        <v>281</v>
      </c>
      <c r="AU262" s="178">
        <f>+O262/12</f>
        <v>2.4295432458697766E-2</v>
      </c>
      <c r="AV262" s="18"/>
      <c r="AW262" s="127" t="s">
        <v>283</v>
      </c>
      <c r="AX262" s="26" t="s">
        <v>281</v>
      </c>
      <c r="AY262" s="178">
        <f>+O262/12</f>
        <v>2.4295432458697766E-2</v>
      </c>
      <c r="AZ262" s="18"/>
      <c r="BA262" s="127" t="s">
        <v>283</v>
      </c>
      <c r="BB262" s="26" t="s">
        <v>281</v>
      </c>
      <c r="BC262" s="178">
        <f>+O262/12</f>
        <v>2.4295432458697766E-2</v>
      </c>
      <c r="BD262" s="18"/>
      <c r="BE262" s="127" t="s">
        <v>283</v>
      </c>
      <c r="BF262" s="26" t="s">
        <v>281</v>
      </c>
      <c r="BG262" s="178">
        <f>+O262/12</f>
        <v>2.4295432458697766E-2</v>
      </c>
      <c r="BH262" s="18"/>
      <c r="BI262" s="127" t="s">
        <v>283</v>
      </c>
      <c r="BJ262" s="26" t="s">
        <v>281</v>
      </c>
      <c r="BK262" s="178">
        <f>+O262/12</f>
        <v>2.4295432458697766E-2</v>
      </c>
      <c r="BL262" s="18"/>
      <c r="BM262" s="127" t="s">
        <v>283</v>
      </c>
      <c r="BN262" s="26" t="s">
        <v>281</v>
      </c>
      <c r="BO262" s="178">
        <f>+O262/12</f>
        <v>2.4295432458697766E-2</v>
      </c>
      <c r="BP262" s="18"/>
      <c r="BQ262" s="127" t="s">
        <v>283</v>
      </c>
      <c r="BR262" s="26" t="s">
        <v>281</v>
      </c>
      <c r="BS262" s="178">
        <f>+O262/12</f>
        <v>2.4295432458697766E-2</v>
      </c>
      <c r="BT262" s="18"/>
      <c r="BU262" s="127" t="s">
        <v>283</v>
      </c>
      <c r="BV262" s="26" t="s">
        <v>281</v>
      </c>
      <c r="BW262" s="178">
        <f>+O262/12</f>
        <v>2.4295432458697766E-2</v>
      </c>
      <c r="BX262" s="18"/>
      <c r="BY262" s="127" t="s">
        <v>283</v>
      </c>
      <c r="BZ262" s="26" t="s">
        <v>281</v>
      </c>
      <c r="CA262" s="178">
        <f>+O262/12</f>
        <v>2.4295432458697766E-2</v>
      </c>
      <c r="CB262" s="18"/>
      <c r="CC262" s="127" t="s">
        <v>283</v>
      </c>
      <c r="CD262" s="26" t="s">
        <v>281</v>
      </c>
      <c r="CE262" s="178">
        <f>+O262/12</f>
        <v>2.4295432458697766E-2</v>
      </c>
      <c r="CF262" s="18"/>
      <c r="CG262" s="127" t="s">
        <v>283</v>
      </c>
      <c r="CH262" s="26" t="s">
        <v>281</v>
      </c>
      <c r="CI262" s="178">
        <f>+O262/12</f>
        <v>2.4295432458697766E-2</v>
      </c>
      <c r="CJ262" s="18"/>
      <c r="CK262" s="127" t="s">
        <v>283</v>
      </c>
      <c r="CL262" s="179">
        <f t="shared" si="208"/>
        <v>0.29154518950437314</v>
      </c>
      <c r="CM262" s="181">
        <f t="shared" si="209"/>
        <v>0</v>
      </c>
    </row>
    <row r="263" spans="1:91" ht="57" customHeight="1" x14ac:dyDescent="0.25">
      <c r="A263" s="12" t="s">
        <v>135</v>
      </c>
      <c r="B263" s="14" t="s">
        <v>13</v>
      </c>
      <c r="C263" s="12" t="s">
        <v>1644</v>
      </c>
      <c r="D263" s="12" t="s">
        <v>9</v>
      </c>
      <c r="E263" s="12" t="s">
        <v>9</v>
      </c>
      <c r="F263" s="12" t="s">
        <v>9</v>
      </c>
      <c r="G263" s="26" t="s">
        <v>9</v>
      </c>
      <c r="H263" s="26" t="s">
        <v>9</v>
      </c>
      <c r="I263" s="14" t="s">
        <v>9</v>
      </c>
      <c r="J263" s="26" t="s">
        <v>9</v>
      </c>
      <c r="K263" s="26" t="s">
        <v>9</v>
      </c>
      <c r="L263" s="26" t="s">
        <v>9</v>
      </c>
      <c r="M263" s="26" t="s">
        <v>9</v>
      </c>
      <c r="N263" s="148" t="s">
        <v>535</v>
      </c>
      <c r="O263" s="255">
        <v>0.29154518950437319</v>
      </c>
      <c r="P263" s="12" t="s">
        <v>9</v>
      </c>
      <c r="Q263" s="12" t="s">
        <v>152</v>
      </c>
      <c r="R263" s="146" t="s">
        <v>636</v>
      </c>
      <c r="S263" s="170" t="s">
        <v>142</v>
      </c>
      <c r="T263" s="177" t="s">
        <v>853</v>
      </c>
      <c r="U263" s="15" t="s">
        <v>592</v>
      </c>
      <c r="V263" s="25"/>
      <c r="W263" s="25"/>
      <c r="X263" s="25"/>
      <c r="Y263" s="25"/>
      <c r="Z263" s="25"/>
      <c r="AA263" s="25"/>
      <c r="AB263" s="25"/>
      <c r="AC263" s="25"/>
      <c r="AD263" s="25"/>
      <c r="AE263" s="25"/>
      <c r="AF263" s="25"/>
      <c r="AG263" s="25"/>
      <c r="AH263" s="25"/>
      <c r="AI263" s="25"/>
      <c r="AJ263" s="25"/>
      <c r="AK263" s="25"/>
      <c r="AL263" s="25"/>
      <c r="AM263" s="25"/>
      <c r="AN263" s="158">
        <v>45931</v>
      </c>
      <c r="AO263" s="158">
        <v>45960</v>
      </c>
      <c r="AP263" s="26" t="s">
        <v>281</v>
      </c>
      <c r="AQ263" s="178">
        <f>+O263/10</f>
        <v>2.915451895043732E-2</v>
      </c>
      <c r="AR263" s="178"/>
      <c r="AS263" s="127" t="s">
        <v>283</v>
      </c>
      <c r="AT263" s="26" t="s">
        <v>281</v>
      </c>
      <c r="AU263" s="178">
        <f>+O263/10</f>
        <v>2.915451895043732E-2</v>
      </c>
      <c r="AV263" s="18"/>
      <c r="AW263" s="127" t="s">
        <v>283</v>
      </c>
      <c r="AX263" s="26" t="s">
        <v>281</v>
      </c>
      <c r="AY263" s="178">
        <f>+O263/10</f>
        <v>2.915451895043732E-2</v>
      </c>
      <c r="AZ263" s="18"/>
      <c r="BA263" s="127" t="s">
        <v>283</v>
      </c>
      <c r="BB263" s="26" t="s">
        <v>281</v>
      </c>
      <c r="BC263" s="178">
        <f>+O263/10</f>
        <v>2.915451895043732E-2</v>
      </c>
      <c r="BD263" s="18"/>
      <c r="BE263" s="127" t="s">
        <v>283</v>
      </c>
      <c r="BF263" s="26" t="s">
        <v>281</v>
      </c>
      <c r="BG263" s="178">
        <f>+O263/10</f>
        <v>2.915451895043732E-2</v>
      </c>
      <c r="BH263" s="18"/>
      <c r="BI263" s="127" t="s">
        <v>283</v>
      </c>
      <c r="BJ263" s="26" t="s">
        <v>281</v>
      </c>
      <c r="BK263" s="178">
        <f>+O263/10</f>
        <v>2.915451895043732E-2</v>
      </c>
      <c r="BL263" s="18"/>
      <c r="BM263" s="127" t="s">
        <v>283</v>
      </c>
      <c r="BN263" s="26" t="s">
        <v>281</v>
      </c>
      <c r="BO263" s="178">
        <f>+O263/10</f>
        <v>2.915451895043732E-2</v>
      </c>
      <c r="BP263" s="18"/>
      <c r="BQ263" s="127" t="s">
        <v>283</v>
      </c>
      <c r="BR263" s="26" t="s">
        <v>281</v>
      </c>
      <c r="BS263" s="178">
        <f>+O263/10</f>
        <v>2.915451895043732E-2</v>
      </c>
      <c r="BT263" s="18"/>
      <c r="BU263" s="127" t="s">
        <v>283</v>
      </c>
      <c r="BV263" s="26" t="s">
        <v>281</v>
      </c>
      <c r="BW263" s="178">
        <f>+O263/10</f>
        <v>2.915451895043732E-2</v>
      </c>
      <c r="BX263" s="18"/>
      <c r="BY263" s="127" t="s">
        <v>283</v>
      </c>
      <c r="BZ263" s="26" t="s">
        <v>281</v>
      </c>
      <c r="CA263" s="178">
        <f>+O263/10</f>
        <v>2.915451895043732E-2</v>
      </c>
      <c r="CB263" s="18"/>
      <c r="CC263" s="127" t="s">
        <v>283</v>
      </c>
      <c r="CD263" s="180" t="s">
        <v>281</v>
      </c>
      <c r="CE263" s="182"/>
      <c r="CF263" s="183"/>
      <c r="CG263" s="171" t="s">
        <v>283</v>
      </c>
      <c r="CH263" s="180" t="s">
        <v>281</v>
      </c>
      <c r="CI263" s="182"/>
      <c r="CJ263" s="183"/>
      <c r="CK263" s="171" t="s">
        <v>283</v>
      </c>
      <c r="CL263" s="179">
        <f t="shared" si="208"/>
        <v>0.29154518950437319</v>
      </c>
      <c r="CM263" s="179">
        <f t="shared" si="209"/>
        <v>0</v>
      </c>
    </row>
    <row r="264" spans="1:91" ht="57" customHeight="1" x14ac:dyDescent="0.25">
      <c r="A264" s="12" t="s">
        <v>135</v>
      </c>
      <c r="B264" s="14" t="s">
        <v>13</v>
      </c>
      <c r="C264" s="12" t="s">
        <v>1644</v>
      </c>
      <c r="D264" s="12" t="s">
        <v>9</v>
      </c>
      <c r="E264" s="12" t="s">
        <v>9</v>
      </c>
      <c r="F264" s="12" t="s">
        <v>9</v>
      </c>
      <c r="G264" s="26" t="s">
        <v>9</v>
      </c>
      <c r="H264" s="26" t="s">
        <v>9</v>
      </c>
      <c r="I264" s="14" t="s">
        <v>9</v>
      </c>
      <c r="J264" s="26" t="s">
        <v>9</v>
      </c>
      <c r="K264" s="26" t="s">
        <v>9</v>
      </c>
      <c r="L264" s="26" t="s">
        <v>9</v>
      </c>
      <c r="M264" s="26" t="s">
        <v>9</v>
      </c>
      <c r="N264" s="148" t="s">
        <v>536</v>
      </c>
      <c r="O264" s="255">
        <v>0.29154518950437319</v>
      </c>
      <c r="P264" s="12" t="s">
        <v>9</v>
      </c>
      <c r="Q264" s="12" t="s">
        <v>152</v>
      </c>
      <c r="R264" s="146" t="s">
        <v>612</v>
      </c>
      <c r="S264" s="170" t="s">
        <v>142</v>
      </c>
      <c r="T264" s="177" t="s">
        <v>853</v>
      </c>
      <c r="U264" s="15" t="s">
        <v>592</v>
      </c>
      <c r="V264" s="25"/>
      <c r="W264" s="25"/>
      <c r="X264" s="25"/>
      <c r="Y264" s="25"/>
      <c r="Z264" s="25"/>
      <c r="AA264" s="25"/>
      <c r="AB264" s="25"/>
      <c r="AC264" s="25"/>
      <c r="AD264" s="25"/>
      <c r="AE264" s="25"/>
      <c r="AF264" s="25"/>
      <c r="AG264" s="25"/>
      <c r="AH264" s="25"/>
      <c r="AI264" s="25"/>
      <c r="AJ264" s="25"/>
      <c r="AK264" s="25"/>
      <c r="AL264" s="25"/>
      <c r="AM264" s="25"/>
      <c r="AN264" s="158">
        <v>45839</v>
      </c>
      <c r="AO264" s="158">
        <v>45868</v>
      </c>
      <c r="AP264" s="26" t="s">
        <v>281</v>
      </c>
      <c r="AQ264" s="178">
        <f>+O264/7</f>
        <v>4.1649312786339029E-2</v>
      </c>
      <c r="AR264" s="178"/>
      <c r="AS264" s="127" t="s">
        <v>283</v>
      </c>
      <c r="AT264" s="26" t="s">
        <v>281</v>
      </c>
      <c r="AU264" s="178">
        <f>+O264/7</f>
        <v>4.1649312786339029E-2</v>
      </c>
      <c r="AV264" s="18"/>
      <c r="AW264" s="127" t="s">
        <v>283</v>
      </c>
      <c r="AX264" s="26" t="s">
        <v>281</v>
      </c>
      <c r="AY264" s="178">
        <f>+O264/7</f>
        <v>4.1649312786339029E-2</v>
      </c>
      <c r="AZ264" s="18"/>
      <c r="BA264" s="127" t="s">
        <v>283</v>
      </c>
      <c r="BB264" s="26" t="s">
        <v>281</v>
      </c>
      <c r="BC264" s="178">
        <f>+O264/7</f>
        <v>4.1649312786339029E-2</v>
      </c>
      <c r="BD264" s="18"/>
      <c r="BE264" s="127" t="s">
        <v>283</v>
      </c>
      <c r="BF264" s="26" t="s">
        <v>281</v>
      </c>
      <c r="BG264" s="178">
        <f>+O264/7</f>
        <v>4.1649312786339029E-2</v>
      </c>
      <c r="BH264" s="18"/>
      <c r="BI264" s="127" t="s">
        <v>283</v>
      </c>
      <c r="BJ264" s="26" t="s">
        <v>281</v>
      </c>
      <c r="BK264" s="178">
        <f>+O264/7</f>
        <v>4.1649312786339029E-2</v>
      </c>
      <c r="BL264" s="18"/>
      <c r="BM264" s="127" t="s">
        <v>283</v>
      </c>
      <c r="BN264" s="26" t="s">
        <v>281</v>
      </c>
      <c r="BO264" s="178">
        <f>+O264/7</f>
        <v>4.1649312786339029E-2</v>
      </c>
      <c r="BP264" s="18"/>
      <c r="BQ264" s="171" t="s">
        <v>283</v>
      </c>
      <c r="BR264" s="180" t="s">
        <v>281</v>
      </c>
      <c r="BS264" s="182"/>
      <c r="BT264" s="183"/>
      <c r="BU264" s="171" t="s">
        <v>283</v>
      </c>
      <c r="BV264" s="180" t="s">
        <v>281</v>
      </c>
      <c r="BW264" s="182"/>
      <c r="BX264" s="183"/>
      <c r="BY264" s="171" t="s">
        <v>283</v>
      </c>
      <c r="BZ264" s="180" t="s">
        <v>281</v>
      </c>
      <c r="CA264" s="182"/>
      <c r="CB264" s="183"/>
      <c r="CC264" s="171" t="s">
        <v>283</v>
      </c>
      <c r="CD264" s="180" t="s">
        <v>281</v>
      </c>
      <c r="CE264" s="182"/>
      <c r="CF264" s="183"/>
      <c r="CG264" s="171" t="s">
        <v>283</v>
      </c>
      <c r="CH264" s="180" t="s">
        <v>281</v>
      </c>
      <c r="CI264" s="182"/>
      <c r="CJ264" s="183"/>
      <c r="CK264" s="171" t="s">
        <v>283</v>
      </c>
      <c r="CL264" s="179">
        <f t="shared" si="208"/>
        <v>0.29154518950437325</v>
      </c>
      <c r="CM264" s="179">
        <f t="shared" si="209"/>
        <v>0</v>
      </c>
    </row>
    <row r="265" spans="1:91" ht="57" customHeight="1" x14ac:dyDescent="0.25">
      <c r="A265" s="12" t="s">
        <v>135</v>
      </c>
      <c r="B265" s="14" t="s">
        <v>13</v>
      </c>
      <c r="C265" s="12" t="s">
        <v>1644</v>
      </c>
      <c r="D265" s="12" t="s">
        <v>9</v>
      </c>
      <c r="E265" s="12" t="s">
        <v>9</v>
      </c>
      <c r="F265" s="12" t="s">
        <v>9</v>
      </c>
      <c r="G265" s="26" t="s">
        <v>9</v>
      </c>
      <c r="H265" s="26" t="s">
        <v>9</v>
      </c>
      <c r="I265" s="14" t="s">
        <v>9</v>
      </c>
      <c r="J265" s="26" t="s">
        <v>9</v>
      </c>
      <c r="K265" s="26" t="s">
        <v>9</v>
      </c>
      <c r="L265" s="26" t="s">
        <v>9</v>
      </c>
      <c r="M265" s="26" t="s">
        <v>9</v>
      </c>
      <c r="N265" s="148" t="s">
        <v>537</v>
      </c>
      <c r="O265" s="255">
        <v>0.29154518950437319</v>
      </c>
      <c r="P265" s="12" t="s">
        <v>9</v>
      </c>
      <c r="Q265" s="12" t="s">
        <v>152</v>
      </c>
      <c r="R265" s="146" t="s">
        <v>630</v>
      </c>
      <c r="S265" s="170" t="s">
        <v>142</v>
      </c>
      <c r="T265" s="177" t="s">
        <v>853</v>
      </c>
      <c r="U265" s="15" t="s">
        <v>592</v>
      </c>
      <c r="V265" s="25"/>
      <c r="W265" s="25"/>
      <c r="X265" s="25"/>
      <c r="Y265" s="25"/>
      <c r="Z265" s="25"/>
      <c r="AA265" s="25"/>
      <c r="AB265" s="25"/>
      <c r="AC265" s="25"/>
      <c r="AD265" s="25"/>
      <c r="AE265" s="25"/>
      <c r="AF265" s="25"/>
      <c r="AG265" s="25"/>
      <c r="AH265" s="25"/>
      <c r="AI265" s="25"/>
      <c r="AJ265" s="25"/>
      <c r="AK265" s="25"/>
      <c r="AL265" s="25"/>
      <c r="AM265" s="25"/>
      <c r="AN265" s="158">
        <v>45717</v>
      </c>
      <c r="AO265" s="158">
        <v>45930</v>
      </c>
      <c r="AP265" s="26" t="s">
        <v>281</v>
      </c>
      <c r="AQ265" s="178">
        <f>+O265/9</f>
        <v>3.2393909944930355E-2</v>
      </c>
      <c r="AR265" s="178"/>
      <c r="AS265" s="127" t="s">
        <v>283</v>
      </c>
      <c r="AT265" s="26" t="s">
        <v>281</v>
      </c>
      <c r="AU265" s="178">
        <f>+O265/9</f>
        <v>3.2393909944930355E-2</v>
      </c>
      <c r="AV265" s="18"/>
      <c r="AW265" s="127" t="s">
        <v>283</v>
      </c>
      <c r="AX265" s="26" t="s">
        <v>281</v>
      </c>
      <c r="AY265" s="178">
        <f>+O265/9</f>
        <v>3.2393909944930355E-2</v>
      </c>
      <c r="AZ265" s="18"/>
      <c r="BA265" s="127" t="s">
        <v>283</v>
      </c>
      <c r="BB265" s="26" t="s">
        <v>281</v>
      </c>
      <c r="BC265" s="178">
        <f>+O265/9</f>
        <v>3.2393909944930355E-2</v>
      </c>
      <c r="BD265" s="18"/>
      <c r="BE265" s="127" t="s">
        <v>283</v>
      </c>
      <c r="BF265" s="26" t="s">
        <v>281</v>
      </c>
      <c r="BG265" s="178">
        <f>+O265/9</f>
        <v>3.2393909944930355E-2</v>
      </c>
      <c r="BH265" s="18"/>
      <c r="BI265" s="127" t="s">
        <v>283</v>
      </c>
      <c r="BJ265" s="26" t="s">
        <v>281</v>
      </c>
      <c r="BK265" s="178">
        <f>+O265/9</f>
        <v>3.2393909944930355E-2</v>
      </c>
      <c r="BL265" s="18"/>
      <c r="BM265" s="127" t="s">
        <v>283</v>
      </c>
      <c r="BN265" s="26" t="s">
        <v>281</v>
      </c>
      <c r="BO265" s="178">
        <f>+O265/9</f>
        <v>3.2393909944930355E-2</v>
      </c>
      <c r="BP265" s="18"/>
      <c r="BQ265" s="127" t="s">
        <v>283</v>
      </c>
      <c r="BR265" s="26" t="s">
        <v>281</v>
      </c>
      <c r="BS265" s="178">
        <f>+O265/9</f>
        <v>3.2393909944930355E-2</v>
      </c>
      <c r="BT265" s="18"/>
      <c r="BU265" s="127" t="s">
        <v>283</v>
      </c>
      <c r="BV265" s="26" t="s">
        <v>281</v>
      </c>
      <c r="BW265" s="178">
        <f>+O265/9</f>
        <v>3.2393909944930355E-2</v>
      </c>
      <c r="BX265" s="18"/>
      <c r="BY265" s="127" t="s">
        <v>283</v>
      </c>
      <c r="BZ265" s="180" t="s">
        <v>281</v>
      </c>
      <c r="CA265" s="182"/>
      <c r="CB265" s="183"/>
      <c r="CC265" s="171" t="s">
        <v>283</v>
      </c>
      <c r="CD265" s="180" t="s">
        <v>281</v>
      </c>
      <c r="CE265" s="182"/>
      <c r="CF265" s="183"/>
      <c r="CG265" s="171" t="s">
        <v>283</v>
      </c>
      <c r="CH265" s="180" t="s">
        <v>281</v>
      </c>
      <c r="CI265" s="182"/>
      <c r="CJ265" s="183"/>
      <c r="CK265" s="171" t="s">
        <v>283</v>
      </c>
      <c r="CL265" s="179">
        <f t="shared" si="208"/>
        <v>0.29154518950437319</v>
      </c>
      <c r="CM265" s="179">
        <f t="shared" si="209"/>
        <v>0</v>
      </c>
    </row>
    <row r="266" spans="1:91" ht="57" customHeight="1" x14ac:dyDescent="0.25">
      <c r="A266" s="12" t="s">
        <v>135</v>
      </c>
      <c r="B266" s="14" t="s">
        <v>13</v>
      </c>
      <c r="C266" s="12" t="s">
        <v>1644</v>
      </c>
      <c r="D266" s="12" t="s">
        <v>9</v>
      </c>
      <c r="E266" s="12" t="s">
        <v>9</v>
      </c>
      <c r="F266" s="12" t="s">
        <v>9</v>
      </c>
      <c r="G266" s="26" t="s">
        <v>9</v>
      </c>
      <c r="H266" s="26" t="s">
        <v>9</v>
      </c>
      <c r="I266" s="14" t="s">
        <v>9</v>
      </c>
      <c r="J266" s="26" t="s">
        <v>9</v>
      </c>
      <c r="K266" s="26" t="s">
        <v>9</v>
      </c>
      <c r="L266" s="26" t="s">
        <v>9</v>
      </c>
      <c r="M266" s="26" t="s">
        <v>9</v>
      </c>
      <c r="N266" s="148" t="s">
        <v>538</v>
      </c>
      <c r="O266" s="255">
        <v>0.29154518950437319</v>
      </c>
      <c r="P266" s="12" t="s">
        <v>9</v>
      </c>
      <c r="Q266" s="12" t="s">
        <v>152</v>
      </c>
      <c r="R266" s="146" t="s">
        <v>631</v>
      </c>
      <c r="S266" s="170" t="s">
        <v>142</v>
      </c>
      <c r="T266" s="177" t="s">
        <v>853</v>
      </c>
      <c r="U266" s="15" t="s">
        <v>592</v>
      </c>
      <c r="V266" s="25"/>
      <c r="W266" s="25"/>
      <c r="X266" s="25"/>
      <c r="Y266" s="25"/>
      <c r="Z266" s="25"/>
      <c r="AA266" s="25"/>
      <c r="AB266" s="25"/>
      <c r="AC266" s="25"/>
      <c r="AD266" s="25"/>
      <c r="AE266" s="25"/>
      <c r="AF266" s="25"/>
      <c r="AG266" s="25"/>
      <c r="AH266" s="25"/>
      <c r="AI266" s="25"/>
      <c r="AJ266" s="25"/>
      <c r="AK266" s="25"/>
      <c r="AL266" s="25"/>
      <c r="AM266" s="25"/>
      <c r="AN266" s="158">
        <v>45839</v>
      </c>
      <c r="AO266" s="158">
        <v>45868</v>
      </c>
      <c r="AP266" s="26" t="s">
        <v>281</v>
      </c>
      <c r="AQ266" s="178">
        <f>+O266/7</f>
        <v>4.1649312786339029E-2</v>
      </c>
      <c r="AR266" s="178"/>
      <c r="AS266" s="127" t="s">
        <v>283</v>
      </c>
      <c r="AT266" s="26" t="s">
        <v>281</v>
      </c>
      <c r="AU266" s="178">
        <f>+O266/7</f>
        <v>4.1649312786339029E-2</v>
      </c>
      <c r="AV266" s="18"/>
      <c r="AW266" s="127" t="s">
        <v>283</v>
      </c>
      <c r="AX266" s="26" t="s">
        <v>281</v>
      </c>
      <c r="AY266" s="178">
        <f>+O266/7</f>
        <v>4.1649312786339029E-2</v>
      </c>
      <c r="AZ266" s="18"/>
      <c r="BA266" s="127" t="s">
        <v>283</v>
      </c>
      <c r="BB266" s="26" t="s">
        <v>281</v>
      </c>
      <c r="BC266" s="178">
        <f>+O266/7</f>
        <v>4.1649312786339029E-2</v>
      </c>
      <c r="BD266" s="18"/>
      <c r="BE266" s="127" t="s">
        <v>283</v>
      </c>
      <c r="BF266" s="26" t="s">
        <v>281</v>
      </c>
      <c r="BG266" s="178">
        <f>+O266/7</f>
        <v>4.1649312786339029E-2</v>
      </c>
      <c r="BH266" s="18"/>
      <c r="BI266" s="127" t="s">
        <v>283</v>
      </c>
      <c r="BJ266" s="26" t="s">
        <v>281</v>
      </c>
      <c r="BK266" s="178">
        <f>+O266/7</f>
        <v>4.1649312786339029E-2</v>
      </c>
      <c r="BL266" s="18"/>
      <c r="BM266" s="127" t="s">
        <v>283</v>
      </c>
      <c r="BN266" s="26" t="s">
        <v>281</v>
      </c>
      <c r="BO266" s="178">
        <f>+O266/7</f>
        <v>4.1649312786339029E-2</v>
      </c>
      <c r="BP266" s="18"/>
      <c r="BQ266" s="171" t="s">
        <v>283</v>
      </c>
      <c r="BR266" s="180" t="s">
        <v>281</v>
      </c>
      <c r="BS266" s="182"/>
      <c r="BT266" s="183"/>
      <c r="BU266" s="171" t="s">
        <v>283</v>
      </c>
      <c r="BV266" s="180" t="s">
        <v>281</v>
      </c>
      <c r="BW266" s="182"/>
      <c r="BX266" s="183"/>
      <c r="BY266" s="171" t="s">
        <v>283</v>
      </c>
      <c r="BZ266" s="180" t="s">
        <v>281</v>
      </c>
      <c r="CA266" s="182"/>
      <c r="CB266" s="183"/>
      <c r="CC266" s="171" t="s">
        <v>283</v>
      </c>
      <c r="CD266" s="180" t="s">
        <v>281</v>
      </c>
      <c r="CE266" s="182"/>
      <c r="CF266" s="183"/>
      <c r="CG266" s="171" t="s">
        <v>283</v>
      </c>
      <c r="CH266" s="180" t="s">
        <v>281</v>
      </c>
      <c r="CI266" s="182"/>
      <c r="CJ266" s="183"/>
      <c r="CK266" s="171" t="s">
        <v>283</v>
      </c>
      <c r="CL266" s="179">
        <f t="shared" si="208"/>
        <v>0.29154518950437325</v>
      </c>
      <c r="CM266" s="179">
        <f t="shared" si="209"/>
        <v>0</v>
      </c>
    </row>
    <row r="267" spans="1:91" ht="57" customHeight="1" x14ac:dyDescent="0.25">
      <c r="A267" s="12" t="s">
        <v>135</v>
      </c>
      <c r="B267" s="14" t="s">
        <v>13</v>
      </c>
      <c r="C267" s="12" t="s">
        <v>1644</v>
      </c>
      <c r="D267" s="12" t="s">
        <v>9</v>
      </c>
      <c r="E267" s="12" t="s">
        <v>9</v>
      </c>
      <c r="F267" s="12" t="s">
        <v>9</v>
      </c>
      <c r="G267" s="26" t="s">
        <v>9</v>
      </c>
      <c r="H267" s="26" t="s">
        <v>9</v>
      </c>
      <c r="I267" s="14" t="s">
        <v>9</v>
      </c>
      <c r="J267" s="26" t="s">
        <v>9</v>
      </c>
      <c r="K267" s="26" t="s">
        <v>9</v>
      </c>
      <c r="L267" s="26" t="s">
        <v>9</v>
      </c>
      <c r="M267" s="26" t="s">
        <v>9</v>
      </c>
      <c r="N267" s="148" t="s">
        <v>539</v>
      </c>
      <c r="O267" s="255">
        <v>0.29154518950437319</v>
      </c>
      <c r="P267" s="12" t="s">
        <v>9</v>
      </c>
      <c r="Q267" s="12" t="s">
        <v>152</v>
      </c>
      <c r="R267" s="146" t="s">
        <v>630</v>
      </c>
      <c r="S267" s="170" t="s">
        <v>142</v>
      </c>
      <c r="T267" s="177" t="s">
        <v>853</v>
      </c>
      <c r="U267" s="15" t="s">
        <v>592</v>
      </c>
      <c r="V267" s="25"/>
      <c r="W267" s="25"/>
      <c r="X267" s="25"/>
      <c r="Y267" s="25"/>
      <c r="Z267" s="25"/>
      <c r="AA267" s="25"/>
      <c r="AB267" s="25"/>
      <c r="AC267" s="25"/>
      <c r="AD267" s="25"/>
      <c r="AE267" s="25"/>
      <c r="AF267" s="25"/>
      <c r="AG267" s="25"/>
      <c r="AH267" s="25"/>
      <c r="AI267" s="25"/>
      <c r="AJ267" s="25"/>
      <c r="AK267" s="25"/>
      <c r="AL267" s="25"/>
      <c r="AM267" s="25"/>
      <c r="AN267" s="158">
        <v>45901</v>
      </c>
      <c r="AO267" s="158">
        <v>45930</v>
      </c>
      <c r="AP267" s="26" t="s">
        <v>281</v>
      </c>
      <c r="AQ267" s="178">
        <f>+O267/9</f>
        <v>3.2393909944930355E-2</v>
      </c>
      <c r="AR267" s="178"/>
      <c r="AS267" s="127" t="s">
        <v>283</v>
      </c>
      <c r="AT267" s="26" t="s">
        <v>281</v>
      </c>
      <c r="AU267" s="178">
        <f>+O267/9</f>
        <v>3.2393909944930355E-2</v>
      </c>
      <c r="AV267" s="18"/>
      <c r="AW267" s="127" t="s">
        <v>283</v>
      </c>
      <c r="AX267" s="26" t="s">
        <v>281</v>
      </c>
      <c r="AY267" s="178">
        <f>+O267/9</f>
        <v>3.2393909944930355E-2</v>
      </c>
      <c r="AZ267" s="18"/>
      <c r="BA267" s="127" t="s">
        <v>283</v>
      </c>
      <c r="BB267" s="26" t="s">
        <v>281</v>
      </c>
      <c r="BC267" s="178">
        <f>+O267/9</f>
        <v>3.2393909944930355E-2</v>
      </c>
      <c r="BD267" s="18"/>
      <c r="BE267" s="127" t="s">
        <v>283</v>
      </c>
      <c r="BF267" s="26" t="s">
        <v>281</v>
      </c>
      <c r="BG267" s="178">
        <f>+O267/9</f>
        <v>3.2393909944930355E-2</v>
      </c>
      <c r="BH267" s="18"/>
      <c r="BI267" s="127" t="s">
        <v>283</v>
      </c>
      <c r="BJ267" s="26" t="s">
        <v>281</v>
      </c>
      <c r="BK267" s="178">
        <f>+O267/9</f>
        <v>3.2393909944930355E-2</v>
      </c>
      <c r="BL267" s="18"/>
      <c r="BM267" s="127" t="s">
        <v>283</v>
      </c>
      <c r="BN267" s="26" t="s">
        <v>281</v>
      </c>
      <c r="BO267" s="178">
        <f>+O267/9</f>
        <v>3.2393909944930355E-2</v>
      </c>
      <c r="BP267" s="18"/>
      <c r="BQ267" s="127" t="s">
        <v>283</v>
      </c>
      <c r="BR267" s="26" t="s">
        <v>281</v>
      </c>
      <c r="BS267" s="178">
        <f>+O267/9</f>
        <v>3.2393909944930355E-2</v>
      </c>
      <c r="BT267" s="18"/>
      <c r="BU267" s="127" t="s">
        <v>283</v>
      </c>
      <c r="BV267" s="26" t="s">
        <v>281</v>
      </c>
      <c r="BW267" s="178">
        <f>+O267/9</f>
        <v>3.2393909944930355E-2</v>
      </c>
      <c r="BX267" s="18"/>
      <c r="BY267" s="127" t="s">
        <v>283</v>
      </c>
      <c r="BZ267" s="180" t="s">
        <v>281</v>
      </c>
      <c r="CA267" s="182"/>
      <c r="CB267" s="183"/>
      <c r="CC267" s="171" t="s">
        <v>283</v>
      </c>
      <c r="CD267" s="180" t="s">
        <v>281</v>
      </c>
      <c r="CE267" s="182"/>
      <c r="CF267" s="183"/>
      <c r="CG267" s="171" t="s">
        <v>283</v>
      </c>
      <c r="CH267" s="180" t="s">
        <v>281</v>
      </c>
      <c r="CI267" s="182"/>
      <c r="CJ267" s="183"/>
      <c r="CK267" s="171" t="s">
        <v>283</v>
      </c>
      <c r="CL267" s="179">
        <f t="shared" si="208"/>
        <v>0.29154518950437319</v>
      </c>
      <c r="CM267" s="179">
        <f t="shared" si="209"/>
        <v>0</v>
      </c>
    </row>
    <row r="268" spans="1:91" ht="57" customHeight="1" x14ac:dyDescent="0.25">
      <c r="A268" s="12" t="s">
        <v>135</v>
      </c>
      <c r="B268" s="14" t="s">
        <v>13</v>
      </c>
      <c r="C268" s="12" t="s">
        <v>1644</v>
      </c>
      <c r="D268" s="12" t="s">
        <v>9</v>
      </c>
      <c r="E268" s="12" t="s">
        <v>9</v>
      </c>
      <c r="F268" s="12" t="s">
        <v>9</v>
      </c>
      <c r="G268" s="26" t="s">
        <v>9</v>
      </c>
      <c r="H268" s="26" t="s">
        <v>9</v>
      </c>
      <c r="I268" s="14" t="s">
        <v>9</v>
      </c>
      <c r="J268" s="26" t="s">
        <v>9</v>
      </c>
      <c r="K268" s="26" t="s">
        <v>9</v>
      </c>
      <c r="L268" s="26" t="s">
        <v>9</v>
      </c>
      <c r="M268" s="26" t="s">
        <v>9</v>
      </c>
      <c r="N268" s="148" t="s">
        <v>540</v>
      </c>
      <c r="O268" s="255">
        <v>0.29154518950437319</v>
      </c>
      <c r="P268" s="12" t="s">
        <v>9</v>
      </c>
      <c r="Q268" s="12" t="s">
        <v>152</v>
      </c>
      <c r="R268" s="146" t="s">
        <v>630</v>
      </c>
      <c r="S268" s="170" t="s">
        <v>142</v>
      </c>
      <c r="T268" s="177" t="s">
        <v>853</v>
      </c>
      <c r="U268" s="15" t="s">
        <v>592</v>
      </c>
      <c r="V268" s="25"/>
      <c r="W268" s="25"/>
      <c r="X268" s="25"/>
      <c r="Y268" s="25"/>
      <c r="Z268" s="25"/>
      <c r="AA268" s="25"/>
      <c r="AB268" s="25"/>
      <c r="AC268" s="25"/>
      <c r="AD268" s="25"/>
      <c r="AE268" s="25"/>
      <c r="AF268" s="25"/>
      <c r="AG268" s="25"/>
      <c r="AH268" s="25"/>
      <c r="AI268" s="25"/>
      <c r="AJ268" s="25"/>
      <c r="AK268" s="25"/>
      <c r="AL268" s="25"/>
      <c r="AM268" s="25"/>
      <c r="AN268" s="158">
        <v>45748</v>
      </c>
      <c r="AO268" s="158">
        <v>45960</v>
      </c>
      <c r="AP268" s="26" t="s">
        <v>281</v>
      </c>
      <c r="AQ268" s="178">
        <f>+O268/10</f>
        <v>2.915451895043732E-2</v>
      </c>
      <c r="AR268" s="178"/>
      <c r="AS268" s="127" t="s">
        <v>283</v>
      </c>
      <c r="AT268" s="26" t="s">
        <v>281</v>
      </c>
      <c r="AU268" s="178">
        <f>+O268/10</f>
        <v>2.915451895043732E-2</v>
      </c>
      <c r="AV268" s="18"/>
      <c r="AW268" s="127" t="s">
        <v>283</v>
      </c>
      <c r="AX268" s="26" t="s">
        <v>281</v>
      </c>
      <c r="AY268" s="178">
        <f>+O268/10</f>
        <v>2.915451895043732E-2</v>
      </c>
      <c r="AZ268" s="18"/>
      <c r="BA268" s="127" t="s">
        <v>283</v>
      </c>
      <c r="BB268" s="26" t="s">
        <v>281</v>
      </c>
      <c r="BC268" s="178">
        <f>+O268/10</f>
        <v>2.915451895043732E-2</v>
      </c>
      <c r="BD268" s="18"/>
      <c r="BE268" s="127" t="s">
        <v>283</v>
      </c>
      <c r="BF268" s="26" t="s">
        <v>281</v>
      </c>
      <c r="BG268" s="178">
        <f>+O268/10</f>
        <v>2.915451895043732E-2</v>
      </c>
      <c r="BH268" s="18"/>
      <c r="BI268" s="127" t="s">
        <v>283</v>
      </c>
      <c r="BJ268" s="26" t="s">
        <v>281</v>
      </c>
      <c r="BK268" s="178">
        <f>+O268/10</f>
        <v>2.915451895043732E-2</v>
      </c>
      <c r="BL268" s="18"/>
      <c r="BM268" s="127" t="s">
        <v>283</v>
      </c>
      <c r="BN268" s="26" t="s">
        <v>281</v>
      </c>
      <c r="BO268" s="178">
        <f>+O268/10</f>
        <v>2.915451895043732E-2</v>
      </c>
      <c r="BP268" s="18"/>
      <c r="BQ268" s="127" t="s">
        <v>283</v>
      </c>
      <c r="BR268" s="26" t="s">
        <v>281</v>
      </c>
      <c r="BS268" s="178">
        <f>+O268/10</f>
        <v>2.915451895043732E-2</v>
      </c>
      <c r="BT268" s="18"/>
      <c r="BU268" s="127" t="s">
        <v>283</v>
      </c>
      <c r="BV268" s="26" t="s">
        <v>281</v>
      </c>
      <c r="BW268" s="178">
        <f>+O268/10</f>
        <v>2.915451895043732E-2</v>
      </c>
      <c r="BX268" s="18"/>
      <c r="BY268" s="127" t="s">
        <v>283</v>
      </c>
      <c r="BZ268" s="26" t="s">
        <v>281</v>
      </c>
      <c r="CA268" s="178">
        <f>+O268/10</f>
        <v>2.915451895043732E-2</v>
      </c>
      <c r="CB268" s="18"/>
      <c r="CC268" s="127" t="s">
        <v>283</v>
      </c>
      <c r="CD268" s="180" t="s">
        <v>281</v>
      </c>
      <c r="CE268" s="182"/>
      <c r="CF268" s="183"/>
      <c r="CG268" s="171" t="s">
        <v>283</v>
      </c>
      <c r="CH268" s="180" t="s">
        <v>281</v>
      </c>
      <c r="CI268" s="182"/>
      <c r="CJ268" s="183"/>
      <c r="CK268" s="171" t="s">
        <v>283</v>
      </c>
      <c r="CL268" s="179">
        <f t="shared" si="208"/>
        <v>0.29154518950437319</v>
      </c>
      <c r="CM268" s="179">
        <f t="shared" si="209"/>
        <v>0</v>
      </c>
    </row>
    <row r="269" spans="1:91" ht="57" customHeight="1" x14ac:dyDescent="0.25">
      <c r="A269" s="12" t="s">
        <v>135</v>
      </c>
      <c r="B269" s="14" t="s">
        <v>13</v>
      </c>
      <c r="C269" s="12" t="s">
        <v>1644</v>
      </c>
      <c r="D269" s="12" t="s">
        <v>9</v>
      </c>
      <c r="E269" s="12" t="s">
        <v>9</v>
      </c>
      <c r="F269" s="12" t="s">
        <v>9</v>
      </c>
      <c r="G269" s="26" t="s">
        <v>9</v>
      </c>
      <c r="H269" s="26" t="s">
        <v>9</v>
      </c>
      <c r="I269" s="14" t="s">
        <v>9</v>
      </c>
      <c r="J269" s="26" t="s">
        <v>9</v>
      </c>
      <c r="K269" s="26" t="s">
        <v>9</v>
      </c>
      <c r="L269" s="26" t="s">
        <v>9</v>
      </c>
      <c r="M269" s="26" t="s">
        <v>9</v>
      </c>
      <c r="N269" s="148" t="s">
        <v>541</v>
      </c>
      <c r="O269" s="255">
        <v>0.29154518950437319</v>
      </c>
      <c r="P269" s="12" t="s">
        <v>9</v>
      </c>
      <c r="Q269" s="12" t="s">
        <v>152</v>
      </c>
      <c r="R269" s="146" t="s">
        <v>625</v>
      </c>
      <c r="S269" s="170" t="s">
        <v>142</v>
      </c>
      <c r="T269" s="177" t="s">
        <v>853</v>
      </c>
      <c r="U269" s="15" t="s">
        <v>592</v>
      </c>
      <c r="V269" s="25"/>
      <c r="W269" s="25"/>
      <c r="X269" s="25"/>
      <c r="Y269" s="25"/>
      <c r="Z269" s="25"/>
      <c r="AA269" s="25"/>
      <c r="AB269" s="25"/>
      <c r="AC269" s="25"/>
      <c r="AD269" s="25"/>
      <c r="AE269" s="25"/>
      <c r="AF269" s="25"/>
      <c r="AG269" s="25"/>
      <c r="AH269" s="25"/>
      <c r="AI269" s="25"/>
      <c r="AJ269" s="25"/>
      <c r="AK269" s="25"/>
      <c r="AL269" s="25"/>
      <c r="AM269" s="25"/>
      <c r="AN269" s="158">
        <v>45809</v>
      </c>
      <c r="AO269" s="158">
        <v>45838</v>
      </c>
      <c r="AP269" s="26" t="s">
        <v>281</v>
      </c>
      <c r="AQ269" s="178">
        <f t="shared" ref="AQ269:AQ270" si="251">+O269/6</f>
        <v>4.8590864917395532E-2</v>
      </c>
      <c r="AR269" s="178"/>
      <c r="AS269" s="127" t="s">
        <v>283</v>
      </c>
      <c r="AT269" s="26" t="s">
        <v>281</v>
      </c>
      <c r="AU269" s="178">
        <f t="shared" ref="AU269:AU270" si="252">+O269/6</f>
        <v>4.8590864917395532E-2</v>
      </c>
      <c r="AV269" s="18"/>
      <c r="AW269" s="127" t="s">
        <v>283</v>
      </c>
      <c r="AX269" s="26" t="s">
        <v>281</v>
      </c>
      <c r="AY269" s="178">
        <f t="shared" ref="AY269:AY270" si="253">+O269/6</f>
        <v>4.8590864917395532E-2</v>
      </c>
      <c r="AZ269" s="18"/>
      <c r="BA269" s="127" t="s">
        <v>283</v>
      </c>
      <c r="BB269" s="26" t="s">
        <v>281</v>
      </c>
      <c r="BC269" s="178">
        <f t="shared" ref="BC269:BC270" si="254">+O269/6</f>
        <v>4.8590864917395532E-2</v>
      </c>
      <c r="BD269" s="18"/>
      <c r="BE269" s="127" t="s">
        <v>283</v>
      </c>
      <c r="BF269" s="26" t="s">
        <v>281</v>
      </c>
      <c r="BG269" s="178">
        <f t="shared" ref="BG269:BG270" si="255">+O269/6</f>
        <v>4.8590864917395532E-2</v>
      </c>
      <c r="BH269" s="18"/>
      <c r="BI269" s="127" t="s">
        <v>283</v>
      </c>
      <c r="BJ269" s="26" t="s">
        <v>281</v>
      </c>
      <c r="BK269" s="178">
        <f t="shared" ref="BK269:BK270" si="256">+O269/6</f>
        <v>4.8590864917395532E-2</v>
      </c>
      <c r="BL269" s="18"/>
      <c r="BM269" s="127" t="s">
        <v>283</v>
      </c>
      <c r="BN269" s="180" t="s">
        <v>281</v>
      </c>
      <c r="BO269" s="182"/>
      <c r="BP269" s="183"/>
      <c r="BQ269" s="171" t="s">
        <v>283</v>
      </c>
      <c r="BR269" s="180" t="s">
        <v>281</v>
      </c>
      <c r="BS269" s="182"/>
      <c r="BT269" s="183"/>
      <c r="BU269" s="171" t="s">
        <v>283</v>
      </c>
      <c r="BV269" s="180" t="s">
        <v>281</v>
      </c>
      <c r="BW269" s="182"/>
      <c r="BX269" s="183"/>
      <c r="BY269" s="171" t="s">
        <v>283</v>
      </c>
      <c r="BZ269" s="180" t="s">
        <v>281</v>
      </c>
      <c r="CA269" s="182"/>
      <c r="CB269" s="183"/>
      <c r="CC269" s="171" t="s">
        <v>283</v>
      </c>
      <c r="CD269" s="180" t="s">
        <v>281</v>
      </c>
      <c r="CE269" s="182"/>
      <c r="CF269" s="183"/>
      <c r="CG269" s="171" t="s">
        <v>283</v>
      </c>
      <c r="CH269" s="180" t="s">
        <v>281</v>
      </c>
      <c r="CI269" s="182"/>
      <c r="CJ269" s="183"/>
      <c r="CK269" s="171" t="s">
        <v>283</v>
      </c>
      <c r="CL269" s="179">
        <f t="shared" si="208"/>
        <v>0.29154518950437319</v>
      </c>
      <c r="CM269" s="179">
        <f t="shared" si="209"/>
        <v>0</v>
      </c>
    </row>
    <row r="270" spans="1:91" ht="57" customHeight="1" x14ac:dyDescent="0.25">
      <c r="A270" s="12" t="s">
        <v>135</v>
      </c>
      <c r="B270" s="14" t="s">
        <v>13</v>
      </c>
      <c r="C270" s="12" t="s">
        <v>1644</v>
      </c>
      <c r="D270" s="12" t="s">
        <v>9</v>
      </c>
      <c r="E270" s="12" t="s">
        <v>9</v>
      </c>
      <c r="F270" s="12" t="s">
        <v>9</v>
      </c>
      <c r="G270" s="26" t="s">
        <v>9</v>
      </c>
      <c r="H270" s="26" t="s">
        <v>9</v>
      </c>
      <c r="I270" s="14" t="s">
        <v>9</v>
      </c>
      <c r="J270" s="26" t="s">
        <v>9</v>
      </c>
      <c r="K270" s="26" t="s">
        <v>9</v>
      </c>
      <c r="L270" s="26" t="s">
        <v>9</v>
      </c>
      <c r="M270" s="26" t="s">
        <v>9</v>
      </c>
      <c r="N270" s="148" t="s">
        <v>542</v>
      </c>
      <c r="O270" s="255">
        <v>0.29154518950437319</v>
      </c>
      <c r="P270" s="12" t="s">
        <v>9</v>
      </c>
      <c r="Q270" s="12" t="s">
        <v>152</v>
      </c>
      <c r="R270" s="146" t="s">
        <v>637</v>
      </c>
      <c r="S270" s="170" t="s">
        <v>142</v>
      </c>
      <c r="T270" s="177" t="s">
        <v>853</v>
      </c>
      <c r="U270" s="15" t="s">
        <v>592</v>
      </c>
      <c r="V270" s="25"/>
      <c r="W270" s="25"/>
      <c r="X270" s="25"/>
      <c r="Y270" s="25"/>
      <c r="Z270" s="25"/>
      <c r="AA270" s="25"/>
      <c r="AB270" s="25"/>
      <c r="AC270" s="25"/>
      <c r="AD270" s="25"/>
      <c r="AE270" s="25"/>
      <c r="AF270" s="25"/>
      <c r="AG270" s="25"/>
      <c r="AH270" s="25"/>
      <c r="AI270" s="25"/>
      <c r="AJ270" s="25"/>
      <c r="AK270" s="25"/>
      <c r="AL270" s="25"/>
      <c r="AM270" s="25"/>
      <c r="AN270" s="158">
        <v>45778</v>
      </c>
      <c r="AO270" s="158">
        <v>45838</v>
      </c>
      <c r="AP270" s="26" t="s">
        <v>281</v>
      </c>
      <c r="AQ270" s="178">
        <f t="shared" si="251"/>
        <v>4.8590864917395532E-2</v>
      </c>
      <c r="AR270" s="178"/>
      <c r="AS270" s="127" t="s">
        <v>283</v>
      </c>
      <c r="AT270" s="26" t="s">
        <v>281</v>
      </c>
      <c r="AU270" s="178">
        <f t="shared" si="252"/>
        <v>4.8590864917395532E-2</v>
      </c>
      <c r="AV270" s="18"/>
      <c r="AW270" s="127" t="s">
        <v>283</v>
      </c>
      <c r="AX270" s="26" t="s">
        <v>281</v>
      </c>
      <c r="AY270" s="178">
        <f t="shared" si="253"/>
        <v>4.8590864917395532E-2</v>
      </c>
      <c r="AZ270" s="18"/>
      <c r="BA270" s="127" t="s">
        <v>283</v>
      </c>
      <c r="BB270" s="26" t="s">
        <v>281</v>
      </c>
      <c r="BC270" s="178">
        <f t="shared" si="254"/>
        <v>4.8590864917395532E-2</v>
      </c>
      <c r="BD270" s="18"/>
      <c r="BE270" s="127" t="s">
        <v>283</v>
      </c>
      <c r="BF270" s="26" t="s">
        <v>281</v>
      </c>
      <c r="BG270" s="178">
        <f t="shared" si="255"/>
        <v>4.8590864917395532E-2</v>
      </c>
      <c r="BH270" s="18"/>
      <c r="BI270" s="127" t="s">
        <v>283</v>
      </c>
      <c r="BJ270" s="26" t="s">
        <v>281</v>
      </c>
      <c r="BK270" s="178">
        <f t="shared" si="256"/>
        <v>4.8590864917395532E-2</v>
      </c>
      <c r="BL270" s="18"/>
      <c r="BM270" s="127" t="s">
        <v>283</v>
      </c>
      <c r="BN270" s="180" t="s">
        <v>281</v>
      </c>
      <c r="BO270" s="182"/>
      <c r="BP270" s="183"/>
      <c r="BQ270" s="171" t="s">
        <v>283</v>
      </c>
      <c r="BR270" s="180" t="s">
        <v>281</v>
      </c>
      <c r="BS270" s="182"/>
      <c r="BT270" s="183"/>
      <c r="BU270" s="171" t="s">
        <v>283</v>
      </c>
      <c r="BV270" s="180" t="s">
        <v>281</v>
      </c>
      <c r="BW270" s="182"/>
      <c r="BX270" s="183"/>
      <c r="BY270" s="171" t="s">
        <v>283</v>
      </c>
      <c r="BZ270" s="180" t="s">
        <v>281</v>
      </c>
      <c r="CA270" s="182"/>
      <c r="CB270" s="183"/>
      <c r="CC270" s="171" t="s">
        <v>283</v>
      </c>
      <c r="CD270" s="180" t="s">
        <v>281</v>
      </c>
      <c r="CE270" s="182"/>
      <c r="CF270" s="183"/>
      <c r="CG270" s="171" t="s">
        <v>283</v>
      </c>
      <c r="CH270" s="180" t="s">
        <v>281</v>
      </c>
      <c r="CI270" s="182"/>
      <c r="CJ270" s="183"/>
      <c r="CK270" s="171" t="s">
        <v>283</v>
      </c>
      <c r="CL270" s="179">
        <f t="shared" si="208"/>
        <v>0.29154518950437319</v>
      </c>
      <c r="CM270" s="179">
        <f t="shared" si="209"/>
        <v>0</v>
      </c>
    </row>
    <row r="271" spans="1:91" ht="57" customHeight="1" x14ac:dyDescent="0.25">
      <c r="A271" s="12" t="s">
        <v>135</v>
      </c>
      <c r="B271" s="14" t="s">
        <v>13</v>
      </c>
      <c r="C271" s="12" t="s">
        <v>1644</v>
      </c>
      <c r="D271" s="12" t="s">
        <v>9</v>
      </c>
      <c r="E271" s="12" t="s">
        <v>9</v>
      </c>
      <c r="F271" s="12" t="s">
        <v>9</v>
      </c>
      <c r="G271" s="26" t="s">
        <v>9</v>
      </c>
      <c r="H271" s="26" t="s">
        <v>9</v>
      </c>
      <c r="I271" s="14" t="s">
        <v>9</v>
      </c>
      <c r="J271" s="26" t="s">
        <v>9</v>
      </c>
      <c r="K271" s="26" t="s">
        <v>9</v>
      </c>
      <c r="L271" s="26" t="s">
        <v>9</v>
      </c>
      <c r="M271" s="26" t="s">
        <v>9</v>
      </c>
      <c r="N271" s="148" t="s">
        <v>543</v>
      </c>
      <c r="O271" s="255">
        <v>0.29154518950437319</v>
      </c>
      <c r="P271" s="12" t="s">
        <v>9</v>
      </c>
      <c r="Q271" s="12" t="s">
        <v>152</v>
      </c>
      <c r="R271" s="146" t="s">
        <v>638</v>
      </c>
      <c r="S271" s="170" t="s">
        <v>142</v>
      </c>
      <c r="T271" s="177" t="s">
        <v>853</v>
      </c>
      <c r="U271" s="15" t="s">
        <v>592</v>
      </c>
      <c r="V271" s="25"/>
      <c r="W271" s="25"/>
      <c r="X271" s="25"/>
      <c r="Y271" s="25"/>
      <c r="Z271" s="25"/>
      <c r="AA271" s="25"/>
      <c r="AB271" s="25"/>
      <c r="AC271" s="25"/>
      <c r="AD271" s="25"/>
      <c r="AE271" s="25"/>
      <c r="AF271" s="25"/>
      <c r="AG271" s="25"/>
      <c r="AH271" s="25"/>
      <c r="AI271" s="25"/>
      <c r="AJ271" s="25"/>
      <c r="AK271" s="25"/>
      <c r="AL271" s="25"/>
      <c r="AM271" s="25"/>
      <c r="AN271" s="158">
        <v>45778</v>
      </c>
      <c r="AO271" s="158">
        <v>45868</v>
      </c>
      <c r="AP271" s="26" t="s">
        <v>281</v>
      </c>
      <c r="AQ271" s="178">
        <f>+O271/7</f>
        <v>4.1649312786339029E-2</v>
      </c>
      <c r="AR271" s="178"/>
      <c r="AS271" s="127" t="s">
        <v>283</v>
      </c>
      <c r="AT271" s="26" t="s">
        <v>281</v>
      </c>
      <c r="AU271" s="178">
        <f>+O271/7</f>
        <v>4.1649312786339029E-2</v>
      </c>
      <c r="AV271" s="18"/>
      <c r="AW271" s="127" t="s">
        <v>283</v>
      </c>
      <c r="AX271" s="26" t="s">
        <v>281</v>
      </c>
      <c r="AY271" s="178">
        <f>+O271/7</f>
        <v>4.1649312786339029E-2</v>
      </c>
      <c r="AZ271" s="18"/>
      <c r="BA271" s="127" t="s">
        <v>283</v>
      </c>
      <c r="BB271" s="26" t="s">
        <v>281</v>
      </c>
      <c r="BC271" s="178">
        <f>+O271/7</f>
        <v>4.1649312786339029E-2</v>
      </c>
      <c r="BD271" s="18"/>
      <c r="BE271" s="127" t="s">
        <v>283</v>
      </c>
      <c r="BF271" s="26" t="s">
        <v>281</v>
      </c>
      <c r="BG271" s="178">
        <f>+O271/7</f>
        <v>4.1649312786339029E-2</v>
      </c>
      <c r="BH271" s="18"/>
      <c r="BI271" s="127" t="s">
        <v>283</v>
      </c>
      <c r="BJ271" s="26" t="s">
        <v>281</v>
      </c>
      <c r="BK271" s="178">
        <f>+O271/7</f>
        <v>4.1649312786339029E-2</v>
      </c>
      <c r="BL271" s="18"/>
      <c r="BM271" s="127" t="s">
        <v>283</v>
      </c>
      <c r="BN271" s="26" t="s">
        <v>281</v>
      </c>
      <c r="BO271" s="178">
        <f>+O271/7</f>
        <v>4.1649312786339029E-2</v>
      </c>
      <c r="BP271" s="18"/>
      <c r="BQ271" s="171" t="s">
        <v>283</v>
      </c>
      <c r="BR271" s="180" t="s">
        <v>281</v>
      </c>
      <c r="BS271" s="182"/>
      <c r="BT271" s="183"/>
      <c r="BU271" s="171" t="s">
        <v>283</v>
      </c>
      <c r="BV271" s="180" t="s">
        <v>281</v>
      </c>
      <c r="BW271" s="182"/>
      <c r="BX271" s="183"/>
      <c r="BY271" s="171" t="s">
        <v>283</v>
      </c>
      <c r="BZ271" s="180" t="s">
        <v>281</v>
      </c>
      <c r="CA271" s="182"/>
      <c r="CB271" s="183"/>
      <c r="CC271" s="171" t="s">
        <v>283</v>
      </c>
      <c r="CD271" s="180" t="s">
        <v>281</v>
      </c>
      <c r="CE271" s="182"/>
      <c r="CF271" s="183"/>
      <c r="CG271" s="171" t="s">
        <v>283</v>
      </c>
      <c r="CH271" s="180" t="s">
        <v>281</v>
      </c>
      <c r="CI271" s="182"/>
      <c r="CJ271" s="183"/>
      <c r="CK271" s="171" t="s">
        <v>283</v>
      </c>
      <c r="CL271" s="179">
        <f t="shared" ref="CL271:CL334" si="257">+AQ271+AU271+AY271+BC271+BG271+BK271+BO271+BS271+BW271+CA271+CE271+CI271</f>
        <v>0.29154518950437325</v>
      </c>
      <c r="CM271" s="179">
        <f t="shared" ref="CM271:CM334" si="258">+AR271+AV271+AZ271+BD271+BH271+BL271+BP271+BT271+BX271+CB271+CF271+CJ271</f>
        <v>0</v>
      </c>
    </row>
    <row r="272" spans="1:91" ht="57" customHeight="1" x14ac:dyDescent="0.25">
      <c r="A272" s="12" t="s">
        <v>135</v>
      </c>
      <c r="B272" s="14" t="s">
        <v>13</v>
      </c>
      <c r="C272" s="12" t="s">
        <v>1644</v>
      </c>
      <c r="D272" s="12" t="s">
        <v>9</v>
      </c>
      <c r="E272" s="12" t="s">
        <v>9</v>
      </c>
      <c r="F272" s="12" t="s">
        <v>9</v>
      </c>
      <c r="G272" s="26" t="s">
        <v>9</v>
      </c>
      <c r="H272" s="26" t="s">
        <v>9</v>
      </c>
      <c r="I272" s="14" t="s">
        <v>9</v>
      </c>
      <c r="J272" s="26" t="s">
        <v>9</v>
      </c>
      <c r="K272" s="26" t="s">
        <v>9</v>
      </c>
      <c r="L272" s="26" t="s">
        <v>9</v>
      </c>
      <c r="M272" s="26" t="s">
        <v>9</v>
      </c>
      <c r="N272" s="148" t="s">
        <v>544</v>
      </c>
      <c r="O272" s="255">
        <v>0.29154518950437319</v>
      </c>
      <c r="P272" s="12" t="s">
        <v>9</v>
      </c>
      <c r="Q272" s="12" t="s">
        <v>152</v>
      </c>
      <c r="R272" s="146" t="s">
        <v>625</v>
      </c>
      <c r="S272" s="170" t="s">
        <v>142</v>
      </c>
      <c r="T272" s="177" t="s">
        <v>853</v>
      </c>
      <c r="U272" s="15" t="s">
        <v>592</v>
      </c>
      <c r="V272" s="25"/>
      <c r="W272" s="25"/>
      <c r="X272" s="25"/>
      <c r="Y272" s="25"/>
      <c r="Z272" s="25"/>
      <c r="AA272" s="25"/>
      <c r="AB272" s="25"/>
      <c r="AC272" s="25"/>
      <c r="AD272" s="25"/>
      <c r="AE272" s="25"/>
      <c r="AF272" s="25"/>
      <c r="AG272" s="25"/>
      <c r="AH272" s="25"/>
      <c r="AI272" s="25"/>
      <c r="AJ272" s="25"/>
      <c r="AK272" s="25"/>
      <c r="AL272" s="25"/>
      <c r="AM272" s="25"/>
      <c r="AN272" s="158">
        <v>45717</v>
      </c>
      <c r="AO272" s="158">
        <v>45746</v>
      </c>
      <c r="AP272" s="26" t="s">
        <v>281</v>
      </c>
      <c r="AQ272" s="178">
        <f>+O272/3</f>
        <v>9.7181729834791064E-2</v>
      </c>
      <c r="AR272" s="178"/>
      <c r="AS272" s="127" t="s">
        <v>283</v>
      </c>
      <c r="AT272" s="26" t="s">
        <v>281</v>
      </c>
      <c r="AU272" s="178">
        <f>+O272/3</f>
        <v>9.7181729834791064E-2</v>
      </c>
      <c r="AV272" s="18"/>
      <c r="AW272" s="127" t="s">
        <v>283</v>
      </c>
      <c r="AX272" s="26" t="s">
        <v>281</v>
      </c>
      <c r="AY272" s="178">
        <f>+O272/3</f>
        <v>9.7181729834791064E-2</v>
      </c>
      <c r="AZ272" s="18"/>
      <c r="BA272" s="127" t="s">
        <v>283</v>
      </c>
      <c r="BB272" s="180" t="s">
        <v>281</v>
      </c>
      <c r="BC272" s="182"/>
      <c r="BD272" s="183"/>
      <c r="BE272" s="171" t="s">
        <v>283</v>
      </c>
      <c r="BF272" s="180" t="s">
        <v>281</v>
      </c>
      <c r="BG272" s="182"/>
      <c r="BH272" s="183"/>
      <c r="BI272" s="171" t="s">
        <v>283</v>
      </c>
      <c r="BJ272" s="180" t="s">
        <v>281</v>
      </c>
      <c r="BK272" s="182"/>
      <c r="BL272" s="183"/>
      <c r="BM272" s="171" t="s">
        <v>283</v>
      </c>
      <c r="BN272" s="180" t="s">
        <v>281</v>
      </c>
      <c r="BO272" s="182"/>
      <c r="BP272" s="183"/>
      <c r="BQ272" s="171" t="s">
        <v>283</v>
      </c>
      <c r="BR272" s="180" t="s">
        <v>281</v>
      </c>
      <c r="BS272" s="182"/>
      <c r="BT272" s="183"/>
      <c r="BU272" s="171" t="s">
        <v>283</v>
      </c>
      <c r="BV272" s="180" t="s">
        <v>281</v>
      </c>
      <c r="BW272" s="182"/>
      <c r="BX272" s="183"/>
      <c r="BY272" s="171" t="s">
        <v>283</v>
      </c>
      <c r="BZ272" s="180" t="s">
        <v>281</v>
      </c>
      <c r="CA272" s="182"/>
      <c r="CB272" s="183"/>
      <c r="CC272" s="171" t="s">
        <v>283</v>
      </c>
      <c r="CD272" s="180" t="s">
        <v>281</v>
      </c>
      <c r="CE272" s="182"/>
      <c r="CF272" s="183"/>
      <c r="CG272" s="171" t="s">
        <v>283</v>
      </c>
      <c r="CH272" s="180" t="s">
        <v>281</v>
      </c>
      <c r="CI272" s="182"/>
      <c r="CJ272" s="183"/>
      <c r="CK272" s="171" t="s">
        <v>283</v>
      </c>
      <c r="CL272" s="179">
        <f t="shared" si="257"/>
        <v>0.29154518950437319</v>
      </c>
      <c r="CM272" s="179">
        <f t="shared" si="258"/>
        <v>0</v>
      </c>
    </row>
    <row r="273" spans="1:91" ht="57" customHeight="1" x14ac:dyDescent="0.25">
      <c r="A273" s="12" t="s">
        <v>135</v>
      </c>
      <c r="B273" s="14" t="s">
        <v>13</v>
      </c>
      <c r="C273" s="12" t="s">
        <v>1644</v>
      </c>
      <c r="D273" s="12" t="s">
        <v>9</v>
      </c>
      <c r="E273" s="12" t="s">
        <v>9</v>
      </c>
      <c r="F273" s="12" t="s">
        <v>9</v>
      </c>
      <c r="G273" s="26" t="s">
        <v>9</v>
      </c>
      <c r="H273" s="26" t="s">
        <v>9</v>
      </c>
      <c r="I273" s="14" t="s">
        <v>9</v>
      </c>
      <c r="J273" s="26" t="s">
        <v>9</v>
      </c>
      <c r="K273" s="26" t="s">
        <v>9</v>
      </c>
      <c r="L273" s="26" t="s">
        <v>9</v>
      </c>
      <c r="M273" s="26" t="s">
        <v>9</v>
      </c>
      <c r="N273" s="148" t="s">
        <v>545</v>
      </c>
      <c r="O273" s="255">
        <v>0.29154518950437319</v>
      </c>
      <c r="P273" s="12" t="s">
        <v>9</v>
      </c>
      <c r="Q273" s="12" t="s">
        <v>152</v>
      </c>
      <c r="R273" s="146" t="s">
        <v>625</v>
      </c>
      <c r="S273" s="170" t="s">
        <v>142</v>
      </c>
      <c r="T273" s="177" t="s">
        <v>853</v>
      </c>
      <c r="U273" s="15" t="s">
        <v>592</v>
      </c>
      <c r="V273" s="25"/>
      <c r="W273" s="25"/>
      <c r="X273" s="25"/>
      <c r="Y273" s="25"/>
      <c r="Z273" s="25"/>
      <c r="AA273" s="25"/>
      <c r="AB273" s="25"/>
      <c r="AC273" s="25"/>
      <c r="AD273" s="25"/>
      <c r="AE273" s="25"/>
      <c r="AF273" s="25"/>
      <c r="AG273" s="25"/>
      <c r="AH273" s="25"/>
      <c r="AI273" s="25"/>
      <c r="AJ273" s="25"/>
      <c r="AK273" s="25"/>
      <c r="AL273" s="25"/>
      <c r="AM273" s="25"/>
      <c r="AN273" s="158">
        <v>45778</v>
      </c>
      <c r="AO273" s="158">
        <v>45807</v>
      </c>
      <c r="AP273" s="26" t="s">
        <v>281</v>
      </c>
      <c r="AQ273" s="178">
        <f>+O273/5</f>
        <v>5.830903790087464E-2</v>
      </c>
      <c r="AR273" s="178"/>
      <c r="AS273" s="127" t="s">
        <v>283</v>
      </c>
      <c r="AT273" s="26" t="s">
        <v>281</v>
      </c>
      <c r="AU273" s="178">
        <f>+O273/5</f>
        <v>5.830903790087464E-2</v>
      </c>
      <c r="AV273" s="18"/>
      <c r="AW273" s="127" t="s">
        <v>283</v>
      </c>
      <c r="AX273" s="26" t="s">
        <v>281</v>
      </c>
      <c r="AY273" s="178">
        <f>+O273/5</f>
        <v>5.830903790087464E-2</v>
      </c>
      <c r="AZ273" s="18"/>
      <c r="BA273" s="127" t="s">
        <v>283</v>
      </c>
      <c r="BB273" s="26" t="s">
        <v>281</v>
      </c>
      <c r="BC273" s="178">
        <f>+O273/5</f>
        <v>5.830903790087464E-2</v>
      </c>
      <c r="BD273" s="18"/>
      <c r="BE273" s="127" t="s">
        <v>283</v>
      </c>
      <c r="BF273" s="26" t="s">
        <v>281</v>
      </c>
      <c r="BG273" s="178">
        <f>+O273/5</f>
        <v>5.830903790087464E-2</v>
      </c>
      <c r="BH273" s="18"/>
      <c r="BI273" s="127" t="s">
        <v>283</v>
      </c>
      <c r="BJ273" s="180" t="s">
        <v>281</v>
      </c>
      <c r="BK273" s="182"/>
      <c r="BL273" s="183"/>
      <c r="BM273" s="171" t="s">
        <v>283</v>
      </c>
      <c r="BN273" s="180" t="s">
        <v>281</v>
      </c>
      <c r="BO273" s="182"/>
      <c r="BP273" s="183"/>
      <c r="BQ273" s="171" t="s">
        <v>283</v>
      </c>
      <c r="BR273" s="180" t="s">
        <v>281</v>
      </c>
      <c r="BS273" s="182"/>
      <c r="BT273" s="183"/>
      <c r="BU273" s="171" t="s">
        <v>283</v>
      </c>
      <c r="BV273" s="180" t="s">
        <v>281</v>
      </c>
      <c r="BW273" s="182"/>
      <c r="BX273" s="183"/>
      <c r="BY273" s="171" t="s">
        <v>283</v>
      </c>
      <c r="BZ273" s="180" t="s">
        <v>281</v>
      </c>
      <c r="CA273" s="182"/>
      <c r="CB273" s="183"/>
      <c r="CC273" s="171" t="s">
        <v>283</v>
      </c>
      <c r="CD273" s="180" t="s">
        <v>281</v>
      </c>
      <c r="CE273" s="182"/>
      <c r="CF273" s="183"/>
      <c r="CG273" s="171" t="s">
        <v>283</v>
      </c>
      <c r="CH273" s="180" t="s">
        <v>281</v>
      </c>
      <c r="CI273" s="182"/>
      <c r="CJ273" s="183"/>
      <c r="CK273" s="171" t="s">
        <v>283</v>
      </c>
      <c r="CL273" s="179">
        <f t="shared" si="257"/>
        <v>0.29154518950437319</v>
      </c>
      <c r="CM273" s="179">
        <f t="shared" si="258"/>
        <v>0</v>
      </c>
    </row>
    <row r="274" spans="1:91" ht="57" customHeight="1" x14ac:dyDescent="0.25">
      <c r="A274" s="12" t="s">
        <v>135</v>
      </c>
      <c r="B274" s="14" t="s">
        <v>13</v>
      </c>
      <c r="C274" s="12" t="s">
        <v>1644</v>
      </c>
      <c r="D274" s="12" t="s">
        <v>9</v>
      </c>
      <c r="E274" s="12" t="s">
        <v>9</v>
      </c>
      <c r="F274" s="12" t="s">
        <v>9</v>
      </c>
      <c r="G274" s="26" t="s">
        <v>9</v>
      </c>
      <c r="H274" s="26" t="s">
        <v>9</v>
      </c>
      <c r="I274" s="14" t="s">
        <v>9</v>
      </c>
      <c r="J274" s="26" t="s">
        <v>9</v>
      </c>
      <c r="K274" s="26" t="s">
        <v>9</v>
      </c>
      <c r="L274" s="26" t="s">
        <v>9</v>
      </c>
      <c r="M274" s="26" t="s">
        <v>9</v>
      </c>
      <c r="N274" s="148" t="s">
        <v>546</v>
      </c>
      <c r="O274" s="255">
        <v>0.29154518950437319</v>
      </c>
      <c r="P274" s="12" t="s">
        <v>9</v>
      </c>
      <c r="Q274" s="12" t="s">
        <v>152</v>
      </c>
      <c r="R274" s="146" t="s">
        <v>639</v>
      </c>
      <c r="S274" s="170" t="s">
        <v>142</v>
      </c>
      <c r="T274" s="177" t="s">
        <v>853</v>
      </c>
      <c r="U274" s="15" t="s">
        <v>592</v>
      </c>
      <c r="V274" s="25"/>
      <c r="W274" s="25"/>
      <c r="X274" s="25"/>
      <c r="Y274" s="25"/>
      <c r="Z274" s="25"/>
      <c r="AA274" s="25"/>
      <c r="AB274" s="25"/>
      <c r="AC274" s="25"/>
      <c r="AD274" s="25"/>
      <c r="AE274" s="25"/>
      <c r="AF274" s="25"/>
      <c r="AG274" s="25"/>
      <c r="AH274" s="25"/>
      <c r="AI274" s="25"/>
      <c r="AJ274" s="25"/>
      <c r="AK274" s="25"/>
      <c r="AL274" s="25"/>
      <c r="AM274" s="25"/>
      <c r="AN274" s="158">
        <v>45323</v>
      </c>
      <c r="AO274" s="158">
        <v>45777</v>
      </c>
      <c r="AP274" s="26" t="s">
        <v>281</v>
      </c>
      <c r="AQ274" s="178">
        <f>+O274/4</f>
        <v>7.2886297376093298E-2</v>
      </c>
      <c r="AR274" s="178"/>
      <c r="AS274" s="127" t="s">
        <v>283</v>
      </c>
      <c r="AT274" s="26" t="s">
        <v>281</v>
      </c>
      <c r="AU274" s="178">
        <f>+O274/4</f>
        <v>7.2886297376093298E-2</v>
      </c>
      <c r="AV274" s="18"/>
      <c r="AW274" s="127" t="s">
        <v>283</v>
      </c>
      <c r="AX274" s="26" t="s">
        <v>281</v>
      </c>
      <c r="AY274" s="178">
        <f>+O274/4</f>
        <v>7.2886297376093298E-2</v>
      </c>
      <c r="AZ274" s="18"/>
      <c r="BA274" s="127" t="s">
        <v>283</v>
      </c>
      <c r="BB274" s="26" t="s">
        <v>281</v>
      </c>
      <c r="BC274" s="178">
        <f>+O274/4</f>
        <v>7.2886297376093298E-2</v>
      </c>
      <c r="BD274" s="18"/>
      <c r="BE274" s="127" t="s">
        <v>283</v>
      </c>
      <c r="BF274" s="180" t="s">
        <v>281</v>
      </c>
      <c r="BG274" s="182"/>
      <c r="BH274" s="183"/>
      <c r="BI274" s="171" t="s">
        <v>283</v>
      </c>
      <c r="BJ274" s="180" t="s">
        <v>281</v>
      </c>
      <c r="BK274" s="182"/>
      <c r="BL274" s="183"/>
      <c r="BM274" s="171" t="s">
        <v>283</v>
      </c>
      <c r="BN274" s="180" t="s">
        <v>281</v>
      </c>
      <c r="BO274" s="182"/>
      <c r="BP274" s="183"/>
      <c r="BQ274" s="171" t="s">
        <v>283</v>
      </c>
      <c r="BR274" s="180" t="s">
        <v>281</v>
      </c>
      <c r="BS274" s="182"/>
      <c r="BT274" s="183"/>
      <c r="BU274" s="171" t="s">
        <v>283</v>
      </c>
      <c r="BV274" s="180" t="s">
        <v>281</v>
      </c>
      <c r="BW274" s="182"/>
      <c r="BX274" s="183"/>
      <c r="BY274" s="171" t="s">
        <v>283</v>
      </c>
      <c r="BZ274" s="180" t="s">
        <v>281</v>
      </c>
      <c r="CA274" s="182"/>
      <c r="CB274" s="183"/>
      <c r="CC274" s="171" t="s">
        <v>283</v>
      </c>
      <c r="CD274" s="180" t="s">
        <v>281</v>
      </c>
      <c r="CE274" s="182"/>
      <c r="CF274" s="183"/>
      <c r="CG274" s="171" t="s">
        <v>283</v>
      </c>
      <c r="CH274" s="180" t="s">
        <v>281</v>
      </c>
      <c r="CI274" s="182"/>
      <c r="CJ274" s="183"/>
      <c r="CK274" s="171" t="s">
        <v>283</v>
      </c>
      <c r="CL274" s="179">
        <f t="shared" si="257"/>
        <v>0.29154518950437319</v>
      </c>
      <c r="CM274" s="179">
        <f t="shared" si="258"/>
        <v>0</v>
      </c>
    </row>
    <row r="275" spans="1:91" ht="57" customHeight="1" x14ac:dyDescent="0.25">
      <c r="A275" s="12" t="s">
        <v>135</v>
      </c>
      <c r="B275" s="14" t="s">
        <v>13</v>
      </c>
      <c r="C275" s="12" t="s">
        <v>1644</v>
      </c>
      <c r="D275" s="12" t="s">
        <v>9</v>
      </c>
      <c r="E275" s="12" t="s">
        <v>9</v>
      </c>
      <c r="F275" s="12" t="s">
        <v>9</v>
      </c>
      <c r="G275" s="26" t="s">
        <v>9</v>
      </c>
      <c r="H275" s="26" t="s">
        <v>9</v>
      </c>
      <c r="I275" s="14" t="s">
        <v>9</v>
      </c>
      <c r="J275" s="26" t="s">
        <v>9</v>
      </c>
      <c r="K275" s="26" t="s">
        <v>9</v>
      </c>
      <c r="L275" s="26" t="s">
        <v>9</v>
      </c>
      <c r="M275" s="26" t="s">
        <v>9</v>
      </c>
      <c r="N275" s="148" t="s">
        <v>547</v>
      </c>
      <c r="O275" s="255">
        <v>0.29154518950437319</v>
      </c>
      <c r="P275" s="12" t="s">
        <v>9</v>
      </c>
      <c r="Q275" s="12" t="s">
        <v>152</v>
      </c>
      <c r="R275" s="146" t="s">
        <v>631</v>
      </c>
      <c r="S275" s="170" t="s">
        <v>142</v>
      </c>
      <c r="T275" s="177" t="s">
        <v>853</v>
      </c>
      <c r="U275" s="15" t="s">
        <v>592</v>
      </c>
      <c r="V275" s="25"/>
      <c r="W275" s="25"/>
      <c r="X275" s="25"/>
      <c r="Y275" s="25"/>
      <c r="Z275" s="25"/>
      <c r="AA275" s="25"/>
      <c r="AB275" s="25"/>
      <c r="AC275" s="25"/>
      <c r="AD275" s="25"/>
      <c r="AE275" s="25"/>
      <c r="AF275" s="25"/>
      <c r="AG275" s="25"/>
      <c r="AH275" s="25"/>
      <c r="AI275" s="25"/>
      <c r="AJ275" s="25"/>
      <c r="AK275" s="25"/>
      <c r="AL275" s="25"/>
      <c r="AM275" s="25"/>
      <c r="AN275" s="158">
        <v>45809</v>
      </c>
      <c r="AO275" s="158">
        <v>45838</v>
      </c>
      <c r="AP275" s="26" t="s">
        <v>281</v>
      </c>
      <c r="AQ275" s="178">
        <f>+O275/6</f>
        <v>4.8590864917395532E-2</v>
      </c>
      <c r="AR275" s="178"/>
      <c r="AS275" s="127" t="s">
        <v>283</v>
      </c>
      <c r="AT275" s="26" t="s">
        <v>281</v>
      </c>
      <c r="AU275" s="178">
        <f>+O275/6</f>
        <v>4.8590864917395532E-2</v>
      </c>
      <c r="AV275" s="18"/>
      <c r="AW275" s="127" t="s">
        <v>283</v>
      </c>
      <c r="AX275" s="26" t="s">
        <v>281</v>
      </c>
      <c r="AY275" s="178">
        <f>+O275/6</f>
        <v>4.8590864917395532E-2</v>
      </c>
      <c r="AZ275" s="18"/>
      <c r="BA275" s="127" t="s">
        <v>283</v>
      </c>
      <c r="BB275" s="26" t="s">
        <v>281</v>
      </c>
      <c r="BC275" s="178">
        <f>+O275/6</f>
        <v>4.8590864917395532E-2</v>
      </c>
      <c r="BD275" s="18"/>
      <c r="BE275" s="127" t="s">
        <v>283</v>
      </c>
      <c r="BF275" s="26" t="s">
        <v>281</v>
      </c>
      <c r="BG275" s="178">
        <f>+O275/6</f>
        <v>4.8590864917395532E-2</v>
      </c>
      <c r="BH275" s="18"/>
      <c r="BI275" s="127" t="s">
        <v>283</v>
      </c>
      <c r="BJ275" s="26" t="s">
        <v>281</v>
      </c>
      <c r="BK275" s="178">
        <f>+O275/6</f>
        <v>4.8590864917395532E-2</v>
      </c>
      <c r="BL275" s="18"/>
      <c r="BM275" s="127" t="s">
        <v>283</v>
      </c>
      <c r="BN275" s="180" t="s">
        <v>281</v>
      </c>
      <c r="BO275" s="182"/>
      <c r="BP275" s="183"/>
      <c r="BQ275" s="171" t="s">
        <v>283</v>
      </c>
      <c r="BR275" s="180" t="s">
        <v>281</v>
      </c>
      <c r="BS275" s="182"/>
      <c r="BT275" s="183"/>
      <c r="BU275" s="171" t="s">
        <v>283</v>
      </c>
      <c r="BV275" s="180" t="s">
        <v>281</v>
      </c>
      <c r="BW275" s="182"/>
      <c r="BX275" s="183"/>
      <c r="BY275" s="171" t="s">
        <v>283</v>
      </c>
      <c r="BZ275" s="180" t="s">
        <v>281</v>
      </c>
      <c r="CA275" s="182"/>
      <c r="CB275" s="183"/>
      <c r="CC275" s="171" t="s">
        <v>283</v>
      </c>
      <c r="CD275" s="180" t="s">
        <v>281</v>
      </c>
      <c r="CE275" s="182"/>
      <c r="CF275" s="183"/>
      <c r="CG275" s="171" t="s">
        <v>283</v>
      </c>
      <c r="CH275" s="180" t="s">
        <v>281</v>
      </c>
      <c r="CI275" s="182"/>
      <c r="CJ275" s="183"/>
      <c r="CK275" s="171" t="s">
        <v>283</v>
      </c>
      <c r="CL275" s="179">
        <f t="shared" si="257"/>
        <v>0.29154518950437319</v>
      </c>
      <c r="CM275" s="179">
        <f t="shared" si="258"/>
        <v>0</v>
      </c>
    </row>
    <row r="276" spans="1:91" ht="57" customHeight="1" x14ac:dyDescent="0.25">
      <c r="A276" s="12" t="s">
        <v>135</v>
      </c>
      <c r="B276" s="14" t="s">
        <v>13</v>
      </c>
      <c r="C276" s="12" t="s">
        <v>1644</v>
      </c>
      <c r="D276" s="12" t="s">
        <v>9</v>
      </c>
      <c r="E276" s="12" t="s">
        <v>9</v>
      </c>
      <c r="F276" s="12" t="s">
        <v>9</v>
      </c>
      <c r="G276" s="26" t="s">
        <v>9</v>
      </c>
      <c r="H276" s="26" t="s">
        <v>9</v>
      </c>
      <c r="I276" s="14" t="s">
        <v>9</v>
      </c>
      <c r="J276" s="26" t="s">
        <v>9</v>
      </c>
      <c r="K276" s="26" t="s">
        <v>9</v>
      </c>
      <c r="L276" s="26" t="s">
        <v>9</v>
      </c>
      <c r="M276" s="26" t="s">
        <v>9</v>
      </c>
      <c r="N276" s="148" t="s">
        <v>548</v>
      </c>
      <c r="O276" s="255">
        <v>0.29154518950437319</v>
      </c>
      <c r="P276" s="12" t="s">
        <v>9</v>
      </c>
      <c r="Q276" s="12" t="s">
        <v>152</v>
      </c>
      <c r="R276" s="146" t="s">
        <v>625</v>
      </c>
      <c r="S276" s="170" t="s">
        <v>142</v>
      </c>
      <c r="T276" s="177" t="s">
        <v>853</v>
      </c>
      <c r="U276" s="15" t="s">
        <v>592</v>
      </c>
      <c r="V276" s="25"/>
      <c r="W276" s="25"/>
      <c r="X276" s="25"/>
      <c r="Y276" s="25"/>
      <c r="Z276" s="25"/>
      <c r="AA276" s="25"/>
      <c r="AB276" s="25"/>
      <c r="AC276" s="25"/>
      <c r="AD276" s="25"/>
      <c r="AE276" s="25"/>
      <c r="AF276" s="25"/>
      <c r="AG276" s="25"/>
      <c r="AH276" s="25"/>
      <c r="AI276" s="25"/>
      <c r="AJ276" s="25"/>
      <c r="AK276" s="25"/>
      <c r="AL276" s="25"/>
      <c r="AM276" s="25"/>
      <c r="AN276" s="158">
        <v>45931</v>
      </c>
      <c r="AO276" s="158">
        <v>45991</v>
      </c>
      <c r="AP276" s="26" t="s">
        <v>281</v>
      </c>
      <c r="AQ276" s="178">
        <f>+O276/11</f>
        <v>2.6504108136761198E-2</v>
      </c>
      <c r="AR276" s="178"/>
      <c r="AS276" s="127" t="s">
        <v>283</v>
      </c>
      <c r="AT276" s="26" t="s">
        <v>281</v>
      </c>
      <c r="AU276" s="178">
        <f>+O275/11</f>
        <v>2.6504108136761198E-2</v>
      </c>
      <c r="AV276" s="18"/>
      <c r="AW276" s="127" t="s">
        <v>283</v>
      </c>
      <c r="AX276" s="26" t="s">
        <v>281</v>
      </c>
      <c r="AY276" s="178">
        <f>+O275/11</f>
        <v>2.6504108136761198E-2</v>
      </c>
      <c r="AZ276" s="18"/>
      <c r="BA276" s="127" t="s">
        <v>283</v>
      </c>
      <c r="BB276" s="26" t="s">
        <v>281</v>
      </c>
      <c r="BC276" s="178">
        <f>+O275/11</f>
        <v>2.6504108136761198E-2</v>
      </c>
      <c r="BD276" s="18"/>
      <c r="BE276" s="127" t="s">
        <v>283</v>
      </c>
      <c r="BF276" s="26" t="s">
        <v>281</v>
      </c>
      <c r="BG276" s="178">
        <f>+O275/11</f>
        <v>2.6504108136761198E-2</v>
      </c>
      <c r="BH276" s="18"/>
      <c r="BI276" s="127" t="s">
        <v>283</v>
      </c>
      <c r="BJ276" s="26" t="s">
        <v>281</v>
      </c>
      <c r="BK276" s="178">
        <f>+O275/11</f>
        <v>2.6504108136761198E-2</v>
      </c>
      <c r="BL276" s="18"/>
      <c r="BM276" s="127" t="s">
        <v>283</v>
      </c>
      <c r="BN276" s="26" t="s">
        <v>281</v>
      </c>
      <c r="BO276" s="178">
        <f>+O275/11</f>
        <v>2.6504108136761198E-2</v>
      </c>
      <c r="BP276" s="18"/>
      <c r="BQ276" s="127" t="s">
        <v>283</v>
      </c>
      <c r="BR276" s="26" t="s">
        <v>281</v>
      </c>
      <c r="BS276" s="178">
        <f>+O275/11</f>
        <v>2.6504108136761198E-2</v>
      </c>
      <c r="BT276" s="18"/>
      <c r="BU276" s="127" t="s">
        <v>283</v>
      </c>
      <c r="BV276" s="26" t="s">
        <v>281</v>
      </c>
      <c r="BW276" s="178">
        <f>+O275/11</f>
        <v>2.6504108136761198E-2</v>
      </c>
      <c r="BX276" s="18"/>
      <c r="BY276" s="127" t="s">
        <v>283</v>
      </c>
      <c r="BZ276" s="26" t="s">
        <v>281</v>
      </c>
      <c r="CA276" s="178">
        <f>+O275/11</f>
        <v>2.6504108136761198E-2</v>
      </c>
      <c r="CB276" s="18"/>
      <c r="CC276" s="127" t="s">
        <v>283</v>
      </c>
      <c r="CD276" s="26" t="s">
        <v>281</v>
      </c>
      <c r="CE276" s="178">
        <f>+O275/11</f>
        <v>2.6504108136761198E-2</v>
      </c>
      <c r="CF276" s="18"/>
      <c r="CG276" s="127" t="s">
        <v>283</v>
      </c>
      <c r="CH276" s="180" t="s">
        <v>281</v>
      </c>
      <c r="CI276" s="182"/>
      <c r="CJ276" s="183"/>
      <c r="CK276" s="171" t="s">
        <v>283</v>
      </c>
      <c r="CL276" s="179">
        <f t="shared" si="257"/>
        <v>0.29154518950437308</v>
      </c>
      <c r="CM276" s="179">
        <f t="shared" si="258"/>
        <v>0</v>
      </c>
    </row>
    <row r="277" spans="1:91" ht="57" customHeight="1" x14ac:dyDescent="0.25">
      <c r="A277" s="12" t="s">
        <v>135</v>
      </c>
      <c r="B277" s="14" t="s">
        <v>13</v>
      </c>
      <c r="C277" s="12" t="s">
        <v>1644</v>
      </c>
      <c r="D277" s="12" t="s">
        <v>9</v>
      </c>
      <c r="E277" s="12" t="s">
        <v>9</v>
      </c>
      <c r="F277" s="12" t="s">
        <v>9</v>
      </c>
      <c r="G277" s="26" t="s">
        <v>9</v>
      </c>
      <c r="H277" s="26" t="s">
        <v>9</v>
      </c>
      <c r="I277" s="14" t="s">
        <v>9</v>
      </c>
      <c r="J277" s="26" t="s">
        <v>9</v>
      </c>
      <c r="K277" s="26" t="s">
        <v>9</v>
      </c>
      <c r="L277" s="26" t="s">
        <v>9</v>
      </c>
      <c r="M277" s="26" t="s">
        <v>9</v>
      </c>
      <c r="N277" s="148" t="s">
        <v>549</v>
      </c>
      <c r="O277" s="255">
        <v>0.29154518950437319</v>
      </c>
      <c r="P277" s="12" t="s">
        <v>9</v>
      </c>
      <c r="Q277" s="12" t="s">
        <v>152</v>
      </c>
      <c r="R277" s="146" t="s">
        <v>631</v>
      </c>
      <c r="S277" s="170" t="s">
        <v>142</v>
      </c>
      <c r="T277" s="177" t="s">
        <v>853</v>
      </c>
      <c r="U277" s="15" t="s">
        <v>592</v>
      </c>
      <c r="V277" s="25"/>
      <c r="W277" s="25"/>
      <c r="X277" s="25"/>
      <c r="Y277" s="25"/>
      <c r="Z277" s="25"/>
      <c r="AA277" s="25"/>
      <c r="AB277" s="25"/>
      <c r="AC277" s="25"/>
      <c r="AD277" s="25"/>
      <c r="AE277" s="25"/>
      <c r="AF277" s="25"/>
      <c r="AG277" s="25"/>
      <c r="AH277" s="25"/>
      <c r="AI277" s="25"/>
      <c r="AJ277" s="25"/>
      <c r="AK277" s="25"/>
      <c r="AL277" s="25"/>
      <c r="AM277" s="25"/>
      <c r="AN277" s="158">
        <v>45992</v>
      </c>
      <c r="AO277" s="158">
        <v>46021</v>
      </c>
      <c r="AP277" s="26" t="s">
        <v>281</v>
      </c>
      <c r="AQ277" s="178">
        <f>+O277/12</f>
        <v>2.4295432458697766E-2</v>
      </c>
      <c r="AR277" s="178"/>
      <c r="AS277" s="127" t="s">
        <v>283</v>
      </c>
      <c r="AT277" s="26" t="s">
        <v>281</v>
      </c>
      <c r="AU277" s="178">
        <f>+O277/12</f>
        <v>2.4295432458697766E-2</v>
      </c>
      <c r="AV277" s="18"/>
      <c r="AW277" s="127" t="s">
        <v>283</v>
      </c>
      <c r="AX277" s="26" t="s">
        <v>281</v>
      </c>
      <c r="AY277" s="178">
        <f>+O277/12</f>
        <v>2.4295432458697766E-2</v>
      </c>
      <c r="AZ277" s="18"/>
      <c r="BA277" s="127" t="s">
        <v>283</v>
      </c>
      <c r="BB277" s="26" t="s">
        <v>281</v>
      </c>
      <c r="BC277" s="178">
        <f>+O277/12</f>
        <v>2.4295432458697766E-2</v>
      </c>
      <c r="BD277" s="18"/>
      <c r="BE277" s="127" t="s">
        <v>283</v>
      </c>
      <c r="BF277" s="26" t="s">
        <v>281</v>
      </c>
      <c r="BG277" s="178">
        <f>+O277/12</f>
        <v>2.4295432458697766E-2</v>
      </c>
      <c r="BH277" s="18"/>
      <c r="BI277" s="127" t="s">
        <v>283</v>
      </c>
      <c r="BJ277" s="26" t="s">
        <v>281</v>
      </c>
      <c r="BK277" s="178">
        <f>+O277/12</f>
        <v>2.4295432458697766E-2</v>
      </c>
      <c r="BL277" s="18"/>
      <c r="BM277" s="127" t="s">
        <v>283</v>
      </c>
      <c r="BN277" s="26" t="s">
        <v>281</v>
      </c>
      <c r="BO277" s="178">
        <f>+O277/12</f>
        <v>2.4295432458697766E-2</v>
      </c>
      <c r="BP277" s="18"/>
      <c r="BQ277" s="127" t="s">
        <v>283</v>
      </c>
      <c r="BR277" s="26" t="s">
        <v>281</v>
      </c>
      <c r="BS277" s="178">
        <f>+O277/12</f>
        <v>2.4295432458697766E-2</v>
      </c>
      <c r="BT277" s="18"/>
      <c r="BU277" s="127" t="s">
        <v>283</v>
      </c>
      <c r="BV277" s="26" t="s">
        <v>281</v>
      </c>
      <c r="BW277" s="178">
        <f>+O277/12</f>
        <v>2.4295432458697766E-2</v>
      </c>
      <c r="BX277" s="18"/>
      <c r="BY277" s="127" t="s">
        <v>283</v>
      </c>
      <c r="BZ277" s="26" t="s">
        <v>281</v>
      </c>
      <c r="CA277" s="178">
        <f>+O277/12</f>
        <v>2.4295432458697766E-2</v>
      </c>
      <c r="CB277" s="18"/>
      <c r="CC277" s="127" t="s">
        <v>283</v>
      </c>
      <c r="CD277" s="26" t="s">
        <v>281</v>
      </c>
      <c r="CE277" s="178">
        <f>+O277/12</f>
        <v>2.4295432458697766E-2</v>
      </c>
      <c r="CF277" s="18"/>
      <c r="CG277" s="127" t="s">
        <v>283</v>
      </c>
      <c r="CH277" s="26" t="s">
        <v>281</v>
      </c>
      <c r="CI277" s="178">
        <f>+O277/12</f>
        <v>2.4295432458697766E-2</v>
      </c>
      <c r="CJ277" s="18"/>
      <c r="CK277" s="127" t="s">
        <v>283</v>
      </c>
      <c r="CL277" s="179">
        <f t="shared" si="257"/>
        <v>0.29154518950437314</v>
      </c>
      <c r="CM277" s="179">
        <f t="shared" si="258"/>
        <v>0</v>
      </c>
    </row>
    <row r="278" spans="1:91" ht="57" customHeight="1" x14ac:dyDescent="0.25">
      <c r="A278" s="12" t="s">
        <v>135</v>
      </c>
      <c r="B278" s="14" t="s">
        <v>13</v>
      </c>
      <c r="C278" s="12" t="s">
        <v>21</v>
      </c>
      <c r="D278" s="12" t="s">
        <v>9</v>
      </c>
      <c r="E278" s="12" t="s">
        <v>9</v>
      </c>
      <c r="F278" s="12" t="s">
        <v>9</v>
      </c>
      <c r="G278" s="26" t="s">
        <v>9</v>
      </c>
      <c r="H278" s="26" t="s">
        <v>9</v>
      </c>
      <c r="I278" s="14" t="s">
        <v>9</v>
      </c>
      <c r="J278" s="26" t="s">
        <v>9</v>
      </c>
      <c r="K278" s="26" t="s">
        <v>9</v>
      </c>
      <c r="L278" s="26" t="s">
        <v>9</v>
      </c>
      <c r="M278" s="26" t="s">
        <v>9</v>
      </c>
      <c r="N278" s="148" t="s">
        <v>550</v>
      </c>
      <c r="O278" s="255">
        <v>0.29154518950437319</v>
      </c>
      <c r="P278" s="12" t="s">
        <v>9</v>
      </c>
      <c r="Q278" s="12" t="s">
        <v>152</v>
      </c>
      <c r="R278" s="146" t="s">
        <v>640</v>
      </c>
      <c r="S278" s="170" t="s">
        <v>142</v>
      </c>
      <c r="T278" s="177" t="s">
        <v>853</v>
      </c>
      <c r="U278" s="15" t="s">
        <v>592</v>
      </c>
      <c r="V278" s="25"/>
      <c r="W278" s="25"/>
      <c r="X278" s="25"/>
      <c r="Y278" s="25"/>
      <c r="Z278" s="25"/>
      <c r="AA278" s="25"/>
      <c r="AB278" s="25"/>
      <c r="AC278" s="25"/>
      <c r="AD278" s="25"/>
      <c r="AE278" s="25"/>
      <c r="AF278" s="25"/>
      <c r="AG278" s="25"/>
      <c r="AH278" s="25"/>
      <c r="AI278" s="25"/>
      <c r="AJ278" s="25"/>
      <c r="AK278" s="25"/>
      <c r="AL278" s="25"/>
      <c r="AM278" s="25"/>
      <c r="AN278" s="158">
        <v>45323</v>
      </c>
      <c r="AO278" s="158">
        <v>45716</v>
      </c>
      <c r="AP278" s="26" t="s">
        <v>281</v>
      </c>
      <c r="AQ278" s="178">
        <f>+O278/2</f>
        <v>0.1457725947521866</v>
      </c>
      <c r="AR278" s="178"/>
      <c r="AS278" s="127" t="s">
        <v>283</v>
      </c>
      <c r="AT278" s="26" t="s">
        <v>281</v>
      </c>
      <c r="AU278" s="178">
        <f>+O278/2</f>
        <v>0.1457725947521866</v>
      </c>
      <c r="AV278" s="18"/>
      <c r="AW278" s="127" t="s">
        <v>283</v>
      </c>
      <c r="AX278" s="180" t="s">
        <v>281</v>
      </c>
      <c r="AY278" s="182"/>
      <c r="AZ278" s="183"/>
      <c r="BA278" s="171" t="s">
        <v>283</v>
      </c>
      <c r="BB278" s="180" t="s">
        <v>281</v>
      </c>
      <c r="BC278" s="182"/>
      <c r="BD278" s="183"/>
      <c r="BE278" s="171" t="s">
        <v>283</v>
      </c>
      <c r="BF278" s="180" t="s">
        <v>281</v>
      </c>
      <c r="BG278" s="182"/>
      <c r="BH278" s="183"/>
      <c r="BI278" s="171" t="s">
        <v>283</v>
      </c>
      <c r="BJ278" s="180" t="s">
        <v>281</v>
      </c>
      <c r="BK278" s="182"/>
      <c r="BL278" s="183"/>
      <c r="BM278" s="171" t="s">
        <v>283</v>
      </c>
      <c r="BN278" s="180" t="s">
        <v>281</v>
      </c>
      <c r="BO278" s="182"/>
      <c r="BP278" s="183"/>
      <c r="BQ278" s="171" t="s">
        <v>283</v>
      </c>
      <c r="BR278" s="180" t="s">
        <v>281</v>
      </c>
      <c r="BS278" s="182"/>
      <c r="BT278" s="183"/>
      <c r="BU278" s="171" t="s">
        <v>283</v>
      </c>
      <c r="BV278" s="180" t="s">
        <v>281</v>
      </c>
      <c r="BW278" s="182"/>
      <c r="BX278" s="183"/>
      <c r="BY278" s="171" t="s">
        <v>283</v>
      </c>
      <c r="BZ278" s="180" t="s">
        <v>281</v>
      </c>
      <c r="CA278" s="182"/>
      <c r="CB278" s="183"/>
      <c r="CC278" s="171" t="s">
        <v>283</v>
      </c>
      <c r="CD278" s="180" t="s">
        <v>281</v>
      </c>
      <c r="CE278" s="182"/>
      <c r="CF278" s="183"/>
      <c r="CG278" s="171" t="s">
        <v>283</v>
      </c>
      <c r="CH278" s="180" t="s">
        <v>281</v>
      </c>
      <c r="CI278" s="182"/>
      <c r="CJ278" s="183"/>
      <c r="CK278" s="171" t="s">
        <v>283</v>
      </c>
      <c r="CL278" s="179">
        <f t="shared" si="257"/>
        <v>0.29154518950437319</v>
      </c>
      <c r="CM278" s="179">
        <f t="shared" si="258"/>
        <v>0</v>
      </c>
    </row>
    <row r="279" spans="1:91" ht="57" customHeight="1" x14ac:dyDescent="0.25">
      <c r="A279" s="12" t="s">
        <v>135</v>
      </c>
      <c r="B279" s="14" t="s">
        <v>13</v>
      </c>
      <c r="C279" s="12" t="s">
        <v>21</v>
      </c>
      <c r="D279" s="12" t="s">
        <v>9</v>
      </c>
      <c r="E279" s="12" t="s">
        <v>9</v>
      </c>
      <c r="F279" s="12" t="s">
        <v>9</v>
      </c>
      <c r="G279" s="26" t="s">
        <v>9</v>
      </c>
      <c r="H279" s="26" t="s">
        <v>9</v>
      </c>
      <c r="I279" s="14" t="s">
        <v>9</v>
      </c>
      <c r="J279" s="26" t="s">
        <v>9</v>
      </c>
      <c r="K279" s="26" t="s">
        <v>9</v>
      </c>
      <c r="L279" s="26" t="s">
        <v>9</v>
      </c>
      <c r="M279" s="26" t="s">
        <v>9</v>
      </c>
      <c r="N279" s="148" t="s">
        <v>551</v>
      </c>
      <c r="O279" s="255">
        <v>0.29154518950437319</v>
      </c>
      <c r="P279" s="12" t="s">
        <v>9</v>
      </c>
      <c r="Q279" s="12" t="s">
        <v>152</v>
      </c>
      <c r="R279" s="146" t="s">
        <v>631</v>
      </c>
      <c r="S279" s="170" t="s">
        <v>142</v>
      </c>
      <c r="T279" s="177" t="s">
        <v>853</v>
      </c>
      <c r="U279" s="15" t="s">
        <v>592</v>
      </c>
      <c r="V279" s="25"/>
      <c r="W279" s="25"/>
      <c r="X279" s="25"/>
      <c r="Y279" s="25"/>
      <c r="Z279" s="25"/>
      <c r="AA279" s="25"/>
      <c r="AB279" s="25"/>
      <c r="AC279" s="25"/>
      <c r="AD279" s="25"/>
      <c r="AE279" s="25"/>
      <c r="AF279" s="25"/>
      <c r="AG279" s="25"/>
      <c r="AH279" s="25"/>
      <c r="AI279" s="25"/>
      <c r="AJ279" s="25"/>
      <c r="AK279" s="25"/>
      <c r="AL279" s="25"/>
      <c r="AM279" s="25"/>
      <c r="AN279" s="158">
        <v>45992</v>
      </c>
      <c r="AO279" s="158">
        <v>46021</v>
      </c>
      <c r="AP279" s="26" t="s">
        <v>281</v>
      </c>
      <c r="AQ279" s="178">
        <f>+O279/12</f>
        <v>2.4295432458697766E-2</v>
      </c>
      <c r="AR279" s="178"/>
      <c r="AS279" s="127" t="s">
        <v>283</v>
      </c>
      <c r="AT279" s="26" t="s">
        <v>281</v>
      </c>
      <c r="AU279" s="178">
        <f>+O279/12</f>
        <v>2.4295432458697766E-2</v>
      </c>
      <c r="AV279" s="18"/>
      <c r="AW279" s="127" t="s">
        <v>283</v>
      </c>
      <c r="AX279" s="26" t="s">
        <v>281</v>
      </c>
      <c r="AY279" s="178">
        <f>+O279/12</f>
        <v>2.4295432458697766E-2</v>
      </c>
      <c r="AZ279" s="18"/>
      <c r="BA279" s="127" t="s">
        <v>283</v>
      </c>
      <c r="BB279" s="26" t="s">
        <v>281</v>
      </c>
      <c r="BC279" s="178">
        <f>+O279/12</f>
        <v>2.4295432458697766E-2</v>
      </c>
      <c r="BD279" s="18"/>
      <c r="BE279" s="127" t="s">
        <v>283</v>
      </c>
      <c r="BF279" s="26" t="s">
        <v>281</v>
      </c>
      <c r="BG279" s="178">
        <f>+O279/12</f>
        <v>2.4295432458697766E-2</v>
      </c>
      <c r="BH279" s="18"/>
      <c r="BI279" s="127" t="s">
        <v>283</v>
      </c>
      <c r="BJ279" s="26" t="s">
        <v>281</v>
      </c>
      <c r="BK279" s="178">
        <f>+O279/12</f>
        <v>2.4295432458697766E-2</v>
      </c>
      <c r="BL279" s="18"/>
      <c r="BM279" s="127" t="s">
        <v>283</v>
      </c>
      <c r="BN279" s="26" t="s">
        <v>281</v>
      </c>
      <c r="BO279" s="178">
        <f>+O279/12</f>
        <v>2.4295432458697766E-2</v>
      </c>
      <c r="BP279" s="18"/>
      <c r="BQ279" s="127" t="s">
        <v>283</v>
      </c>
      <c r="BR279" s="26" t="s">
        <v>281</v>
      </c>
      <c r="BS279" s="178">
        <f>+O279/12</f>
        <v>2.4295432458697766E-2</v>
      </c>
      <c r="BT279" s="18"/>
      <c r="BU279" s="127" t="s">
        <v>283</v>
      </c>
      <c r="BV279" s="26" t="s">
        <v>281</v>
      </c>
      <c r="BW279" s="178">
        <f>+O279/12</f>
        <v>2.4295432458697766E-2</v>
      </c>
      <c r="BX279" s="18"/>
      <c r="BY279" s="127" t="s">
        <v>283</v>
      </c>
      <c r="BZ279" s="26" t="s">
        <v>281</v>
      </c>
      <c r="CA279" s="178">
        <f>+O279/12</f>
        <v>2.4295432458697766E-2</v>
      </c>
      <c r="CB279" s="18"/>
      <c r="CC279" s="127" t="s">
        <v>283</v>
      </c>
      <c r="CD279" s="26" t="s">
        <v>281</v>
      </c>
      <c r="CE279" s="178">
        <f>+O279/12</f>
        <v>2.4295432458697766E-2</v>
      </c>
      <c r="CF279" s="18"/>
      <c r="CG279" s="127" t="s">
        <v>283</v>
      </c>
      <c r="CH279" s="26" t="s">
        <v>281</v>
      </c>
      <c r="CI279" s="178">
        <f>+O279/12</f>
        <v>2.4295432458697766E-2</v>
      </c>
      <c r="CJ279" s="18"/>
      <c r="CK279" s="127" t="s">
        <v>283</v>
      </c>
      <c r="CL279" s="179">
        <f t="shared" si="257"/>
        <v>0.29154518950437314</v>
      </c>
      <c r="CM279" s="179">
        <f t="shared" si="258"/>
        <v>0</v>
      </c>
    </row>
    <row r="280" spans="1:91" ht="57" customHeight="1" x14ac:dyDescent="0.25">
      <c r="A280" s="12" t="s">
        <v>135</v>
      </c>
      <c r="B280" s="14" t="s">
        <v>13</v>
      </c>
      <c r="C280" s="12" t="s">
        <v>21</v>
      </c>
      <c r="D280" s="12" t="s">
        <v>9</v>
      </c>
      <c r="E280" s="12" t="s">
        <v>9</v>
      </c>
      <c r="F280" s="12" t="s">
        <v>9</v>
      </c>
      <c r="G280" s="26" t="s">
        <v>9</v>
      </c>
      <c r="H280" s="26" t="s">
        <v>9</v>
      </c>
      <c r="I280" s="14" t="s">
        <v>9</v>
      </c>
      <c r="J280" s="26" t="s">
        <v>9</v>
      </c>
      <c r="K280" s="26" t="s">
        <v>9</v>
      </c>
      <c r="L280" s="26" t="s">
        <v>9</v>
      </c>
      <c r="M280" s="26" t="s">
        <v>9</v>
      </c>
      <c r="N280" s="148" t="s">
        <v>552</v>
      </c>
      <c r="O280" s="255">
        <v>0.29154518950437319</v>
      </c>
      <c r="P280" s="12" t="s">
        <v>9</v>
      </c>
      <c r="Q280" s="12" t="s">
        <v>152</v>
      </c>
      <c r="R280" s="146" t="s">
        <v>641</v>
      </c>
      <c r="S280" s="170" t="s">
        <v>142</v>
      </c>
      <c r="T280" s="177" t="s">
        <v>853</v>
      </c>
      <c r="U280" s="15" t="s">
        <v>592</v>
      </c>
      <c r="V280" s="25"/>
      <c r="W280" s="25"/>
      <c r="X280" s="25"/>
      <c r="Y280" s="25"/>
      <c r="Z280" s="25"/>
      <c r="AA280" s="25"/>
      <c r="AB280" s="25"/>
      <c r="AC280" s="25"/>
      <c r="AD280" s="25"/>
      <c r="AE280" s="25"/>
      <c r="AF280" s="25"/>
      <c r="AG280" s="25"/>
      <c r="AH280" s="25"/>
      <c r="AI280" s="25"/>
      <c r="AJ280" s="25"/>
      <c r="AK280" s="25"/>
      <c r="AL280" s="25"/>
      <c r="AM280" s="25"/>
      <c r="AN280" s="158">
        <v>45901</v>
      </c>
      <c r="AO280" s="158">
        <v>45930</v>
      </c>
      <c r="AP280" s="26" t="s">
        <v>281</v>
      </c>
      <c r="AQ280" s="178">
        <f>+O280/9</f>
        <v>3.2393909944930355E-2</v>
      </c>
      <c r="AR280" s="178"/>
      <c r="AS280" s="127" t="s">
        <v>283</v>
      </c>
      <c r="AT280" s="26" t="s">
        <v>281</v>
      </c>
      <c r="AU280" s="178">
        <f>+O280/9</f>
        <v>3.2393909944930355E-2</v>
      </c>
      <c r="AV280" s="18"/>
      <c r="AW280" s="127" t="s">
        <v>283</v>
      </c>
      <c r="AX280" s="26" t="s">
        <v>281</v>
      </c>
      <c r="AY280" s="178">
        <f>+O280/9</f>
        <v>3.2393909944930355E-2</v>
      </c>
      <c r="AZ280" s="18"/>
      <c r="BA280" s="127" t="s">
        <v>283</v>
      </c>
      <c r="BB280" s="26" t="s">
        <v>281</v>
      </c>
      <c r="BC280" s="178">
        <f>+O280/9</f>
        <v>3.2393909944930355E-2</v>
      </c>
      <c r="BD280" s="18"/>
      <c r="BE280" s="127" t="s">
        <v>283</v>
      </c>
      <c r="BF280" s="26" t="s">
        <v>281</v>
      </c>
      <c r="BG280" s="178">
        <f>+O280/9</f>
        <v>3.2393909944930355E-2</v>
      </c>
      <c r="BH280" s="18"/>
      <c r="BI280" s="127" t="s">
        <v>283</v>
      </c>
      <c r="BJ280" s="26" t="s">
        <v>281</v>
      </c>
      <c r="BK280" s="178">
        <f>+O280/9</f>
        <v>3.2393909944930355E-2</v>
      </c>
      <c r="BL280" s="18"/>
      <c r="BM280" s="127" t="s">
        <v>283</v>
      </c>
      <c r="BN280" s="26" t="s">
        <v>281</v>
      </c>
      <c r="BO280" s="178">
        <f>+O280/9</f>
        <v>3.2393909944930355E-2</v>
      </c>
      <c r="BP280" s="18"/>
      <c r="BQ280" s="127" t="s">
        <v>283</v>
      </c>
      <c r="BR280" s="26" t="s">
        <v>281</v>
      </c>
      <c r="BS280" s="178">
        <f>+O280/9</f>
        <v>3.2393909944930355E-2</v>
      </c>
      <c r="BT280" s="18"/>
      <c r="BU280" s="127" t="s">
        <v>283</v>
      </c>
      <c r="BV280" s="26" t="s">
        <v>281</v>
      </c>
      <c r="BW280" s="178">
        <f>+O280/9</f>
        <v>3.2393909944930355E-2</v>
      </c>
      <c r="BX280" s="18"/>
      <c r="BY280" s="127" t="s">
        <v>283</v>
      </c>
      <c r="BZ280" s="180" t="s">
        <v>281</v>
      </c>
      <c r="CA280" s="182"/>
      <c r="CB280" s="183"/>
      <c r="CC280" s="171" t="s">
        <v>283</v>
      </c>
      <c r="CD280" s="180" t="s">
        <v>281</v>
      </c>
      <c r="CE280" s="182"/>
      <c r="CF280" s="183"/>
      <c r="CG280" s="171" t="s">
        <v>283</v>
      </c>
      <c r="CH280" s="180" t="s">
        <v>281</v>
      </c>
      <c r="CI280" s="182"/>
      <c r="CJ280" s="183"/>
      <c r="CK280" s="171" t="s">
        <v>283</v>
      </c>
      <c r="CL280" s="179">
        <f t="shared" si="257"/>
        <v>0.29154518950437319</v>
      </c>
      <c r="CM280" s="179">
        <f t="shared" si="258"/>
        <v>0</v>
      </c>
    </row>
    <row r="281" spans="1:91" ht="57" customHeight="1" x14ac:dyDescent="0.25">
      <c r="A281" s="12" t="s">
        <v>135</v>
      </c>
      <c r="B281" s="14" t="s">
        <v>13</v>
      </c>
      <c r="C281" s="12" t="s">
        <v>21</v>
      </c>
      <c r="D281" s="12" t="s">
        <v>9</v>
      </c>
      <c r="E281" s="12" t="s">
        <v>9</v>
      </c>
      <c r="F281" s="12" t="s">
        <v>9</v>
      </c>
      <c r="G281" s="26" t="s">
        <v>9</v>
      </c>
      <c r="H281" s="26" t="s">
        <v>9</v>
      </c>
      <c r="I281" s="14" t="s">
        <v>9</v>
      </c>
      <c r="J281" s="26" t="s">
        <v>9</v>
      </c>
      <c r="K281" s="26" t="s">
        <v>9</v>
      </c>
      <c r="L281" s="26" t="s">
        <v>9</v>
      </c>
      <c r="M281" s="26" t="s">
        <v>9</v>
      </c>
      <c r="N281" s="148" t="s">
        <v>553</v>
      </c>
      <c r="O281" s="255">
        <v>0.29154518950437319</v>
      </c>
      <c r="P281" s="12" t="s">
        <v>9</v>
      </c>
      <c r="Q281" s="12" t="s">
        <v>152</v>
      </c>
      <c r="R281" s="146" t="s">
        <v>642</v>
      </c>
      <c r="S281" s="170" t="s">
        <v>142</v>
      </c>
      <c r="T281" s="177" t="s">
        <v>853</v>
      </c>
      <c r="U281" s="15" t="s">
        <v>592</v>
      </c>
      <c r="V281" s="25"/>
      <c r="W281" s="25"/>
      <c r="X281" s="25"/>
      <c r="Y281" s="25"/>
      <c r="Z281" s="25"/>
      <c r="AA281" s="25"/>
      <c r="AB281" s="25"/>
      <c r="AC281" s="25"/>
      <c r="AD281" s="25"/>
      <c r="AE281" s="25"/>
      <c r="AF281" s="25"/>
      <c r="AG281" s="25"/>
      <c r="AH281" s="25"/>
      <c r="AI281" s="25"/>
      <c r="AJ281" s="25"/>
      <c r="AK281" s="25"/>
      <c r="AL281" s="25"/>
      <c r="AM281" s="25"/>
      <c r="AN281" s="158">
        <v>45976</v>
      </c>
      <c r="AO281" s="158">
        <v>46021</v>
      </c>
      <c r="AP281" s="26" t="s">
        <v>281</v>
      </c>
      <c r="AQ281" s="178">
        <f>+O281/12</f>
        <v>2.4295432458697766E-2</v>
      </c>
      <c r="AR281" s="178"/>
      <c r="AS281" s="127" t="s">
        <v>283</v>
      </c>
      <c r="AT281" s="26" t="s">
        <v>281</v>
      </c>
      <c r="AU281" s="178">
        <f>+O281/12</f>
        <v>2.4295432458697766E-2</v>
      </c>
      <c r="AV281" s="18"/>
      <c r="AW281" s="127" t="s">
        <v>283</v>
      </c>
      <c r="AX281" s="26" t="s">
        <v>281</v>
      </c>
      <c r="AY281" s="178">
        <f>+O281/12</f>
        <v>2.4295432458697766E-2</v>
      </c>
      <c r="AZ281" s="18"/>
      <c r="BA281" s="127" t="s">
        <v>283</v>
      </c>
      <c r="BB281" s="26" t="s">
        <v>281</v>
      </c>
      <c r="BC281" s="178">
        <f>+O281/12</f>
        <v>2.4295432458697766E-2</v>
      </c>
      <c r="BD281" s="18"/>
      <c r="BE281" s="127" t="s">
        <v>283</v>
      </c>
      <c r="BF281" s="26" t="s">
        <v>281</v>
      </c>
      <c r="BG281" s="178">
        <f>+O281/12</f>
        <v>2.4295432458697766E-2</v>
      </c>
      <c r="BH281" s="18"/>
      <c r="BI281" s="127" t="s">
        <v>283</v>
      </c>
      <c r="BJ281" s="26" t="s">
        <v>281</v>
      </c>
      <c r="BK281" s="178">
        <f>+O281/12</f>
        <v>2.4295432458697766E-2</v>
      </c>
      <c r="BL281" s="18"/>
      <c r="BM281" s="127" t="s">
        <v>283</v>
      </c>
      <c r="BN281" s="26" t="s">
        <v>281</v>
      </c>
      <c r="BO281" s="178">
        <f>+O281/12</f>
        <v>2.4295432458697766E-2</v>
      </c>
      <c r="BP281" s="18"/>
      <c r="BQ281" s="127" t="s">
        <v>283</v>
      </c>
      <c r="BR281" s="26" t="s">
        <v>281</v>
      </c>
      <c r="BS281" s="178">
        <f>+O281/12</f>
        <v>2.4295432458697766E-2</v>
      </c>
      <c r="BT281" s="18"/>
      <c r="BU281" s="127" t="s">
        <v>283</v>
      </c>
      <c r="BV281" s="26" t="s">
        <v>281</v>
      </c>
      <c r="BW281" s="178">
        <f>+O281/12</f>
        <v>2.4295432458697766E-2</v>
      </c>
      <c r="BX281" s="18"/>
      <c r="BY281" s="127" t="s">
        <v>283</v>
      </c>
      <c r="BZ281" s="26" t="s">
        <v>281</v>
      </c>
      <c r="CA281" s="178">
        <f>+O281/12</f>
        <v>2.4295432458697766E-2</v>
      </c>
      <c r="CB281" s="18"/>
      <c r="CC281" s="127" t="s">
        <v>283</v>
      </c>
      <c r="CD281" s="26" t="s">
        <v>281</v>
      </c>
      <c r="CE281" s="178">
        <f>+O281/12</f>
        <v>2.4295432458697766E-2</v>
      </c>
      <c r="CF281" s="18"/>
      <c r="CG281" s="127" t="s">
        <v>283</v>
      </c>
      <c r="CH281" s="26" t="s">
        <v>281</v>
      </c>
      <c r="CI281" s="178">
        <f>+O281/12</f>
        <v>2.4295432458697766E-2</v>
      </c>
      <c r="CJ281" s="18"/>
      <c r="CK281" s="127" t="s">
        <v>283</v>
      </c>
      <c r="CL281" s="179">
        <f t="shared" si="257"/>
        <v>0.29154518950437314</v>
      </c>
      <c r="CM281" s="179">
        <f t="shared" si="258"/>
        <v>0</v>
      </c>
    </row>
    <row r="282" spans="1:91" ht="57" customHeight="1" x14ac:dyDescent="0.25">
      <c r="A282" s="12" t="s">
        <v>135</v>
      </c>
      <c r="B282" s="14" t="s">
        <v>13</v>
      </c>
      <c r="C282" s="12" t="s">
        <v>21</v>
      </c>
      <c r="D282" s="12" t="s">
        <v>9</v>
      </c>
      <c r="E282" s="12" t="s">
        <v>9</v>
      </c>
      <c r="F282" s="12" t="s">
        <v>9</v>
      </c>
      <c r="G282" s="26" t="s">
        <v>9</v>
      </c>
      <c r="H282" s="26" t="s">
        <v>9</v>
      </c>
      <c r="I282" s="14" t="s">
        <v>9</v>
      </c>
      <c r="J282" s="26" t="s">
        <v>9</v>
      </c>
      <c r="K282" s="26" t="s">
        <v>9</v>
      </c>
      <c r="L282" s="26" t="s">
        <v>9</v>
      </c>
      <c r="M282" s="26" t="s">
        <v>9</v>
      </c>
      <c r="N282" s="148" t="s">
        <v>554</v>
      </c>
      <c r="O282" s="255">
        <v>0.29154518950437319</v>
      </c>
      <c r="P282" s="12" t="s">
        <v>9</v>
      </c>
      <c r="Q282" s="12" t="s">
        <v>152</v>
      </c>
      <c r="R282" s="146" t="s">
        <v>630</v>
      </c>
      <c r="S282" s="170" t="s">
        <v>142</v>
      </c>
      <c r="T282" s="177" t="s">
        <v>853</v>
      </c>
      <c r="U282" s="15" t="s">
        <v>592</v>
      </c>
      <c r="V282" s="25"/>
      <c r="W282" s="25"/>
      <c r="X282" s="25"/>
      <c r="Y282" s="25"/>
      <c r="Z282" s="25"/>
      <c r="AA282" s="25"/>
      <c r="AB282" s="25"/>
      <c r="AC282" s="25"/>
      <c r="AD282" s="25"/>
      <c r="AE282" s="25"/>
      <c r="AF282" s="25"/>
      <c r="AG282" s="25"/>
      <c r="AH282" s="25"/>
      <c r="AI282" s="25"/>
      <c r="AJ282" s="25"/>
      <c r="AK282" s="25"/>
      <c r="AL282" s="25"/>
      <c r="AM282" s="25"/>
      <c r="AN282" s="158">
        <v>45717</v>
      </c>
      <c r="AO282" s="158">
        <v>45930</v>
      </c>
      <c r="AP282" s="26" t="s">
        <v>281</v>
      </c>
      <c r="AQ282" s="178">
        <f>+O282/9</f>
        <v>3.2393909944930355E-2</v>
      </c>
      <c r="AR282" s="178"/>
      <c r="AS282" s="127" t="s">
        <v>283</v>
      </c>
      <c r="AT282" s="26" t="s">
        <v>281</v>
      </c>
      <c r="AU282" s="178">
        <f>+O282/9</f>
        <v>3.2393909944930355E-2</v>
      </c>
      <c r="AV282" s="18"/>
      <c r="AW282" s="127" t="s">
        <v>283</v>
      </c>
      <c r="AX282" s="26" t="s">
        <v>281</v>
      </c>
      <c r="AY282" s="178">
        <f>+O282/9</f>
        <v>3.2393909944930355E-2</v>
      </c>
      <c r="AZ282" s="18"/>
      <c r="BA282" s="127" t="s">
        <v>283</v>
      </c>
      <c r="BB282" s="26" t="s">
        <v>281</v>
      </c>
      <c r="BC282" s="178">
        <f>+O282/9</f>
        <v>3.2393909944930355E-2</v>
      </c>
      <c r="BD282" s="18"/>
      <c r="BE282" s="127" t="s">
        <v>283</v>
      </c>
      <c r="BF282" s="26" t="s">
        <v>281</v>
      </c>
      <c r="BG282" s="178">
        <f>+O282/9</f>
        <v>3.2393909944930355E-2</v>
      </c>
      <c r="BH282" s="18"/>
      <c r="BI282" s="127" t="s">
        <v>283</v>
      </c>
      <c r="BJ282" s="26" t="s">
        <v>281</v>
      </c>
      <c r="BK282" s="178">
        <f>+O282/9</f>
        <v>3.2393909944930355E-2</v>
      </c>
      <c r="BL282" s="18"/>
      <c r="BM282" s="127" t="s">
        <v>283</v>
      </c>
      <c r="BN282" s="26" t="s">
        <v>281</v>
      </c>
      <c r="BO282" s="178">
        <f>+O282/9</f>
        <v>3.2393909944930355E-2</v>
      </c>
      <c r="BP282" s="18"/>
      <c r="BQ282" s="127" t="s">
        <v>283</v>
      </c>
      <c r="BR282" s="26" t="s">
        <v>281</v>
      </c>
      <c r="BS282" s="178">
        <f>+O282/9</f>
        <v>3.2393909944930355E-2</v>
      </c>
      <c r="BT282" s="18"/>
      <c r="BU282" s="127" t="s">
        <v>283</v>
      </c>
      <c r="BV282" s="26" t="s">
        <v>281</v>
      </c>
      <c r="BW282" s="178">
        <f>+O282/9</f>
        <v>3.2393909944930355E-2</v>
      </c>
      <c r="BX282" s="18"/>
      <c r="BY282" s="127" t="s">
        <v>283</v>
      </c>
      <c r="BZ282" s="180" t="s">
        <v>281</v>
      </c>
      <c r="CA282" s="182"/>
      <c r="CB282" s="183"/>
      <c r="CC282" s="171" t="s">
        <v>283</v>
      </c>
      <c r="CD282" s="180" t="s">
        <v>281</v>
      </c>
      <c r="CE282" s="182"/>
      <c r="CF282" s="183"/>
      <c r="CG282" s="171" t="s">
        <v>283</v>
      </c>
      <c r="CH282" s="180" t="s">
        <v>281</v>
      </c>
      <c r="CI282" s="182"/>
      <c r="CJ282" s="183"/>
      <c r="CK282" s="171" t="s">
        <v>283</v>
      </c>
      <c r="CL282" s="179">
        <f t="shared" si="257"/>
        <v>0.29154518950437319</v>
      </c>
      <c r="CM282" s="179">
        <f t="shared" si="258"/>
        <v>0</v>
      </c>
    </row>
    <row r="283" spans="1:91" ht="57" customHeight="1" x14ac:dyDescent="0.25">
      <c r="A283" s="12" t="s">
        <v>135</v>
      </c>
      <c r="B283" s="14" t="s">
        <v>13</v>
      </c>
      <c r="C283" s="12" t="s">
        <v>21</v>
      </c>
      <c r="D283" s="12" t="s">
        <v>9</v>
      </c>
      <c r="E283" s="12" t="s">
        <v>9</v>
      </c>
      <c r="F283" s="12" t="s">
        <v>9</v>
      </c>
      <c r="G283" s="26" t="s">
        <v>9</v>
      </c>
      <c r="H283" s="26" t="s">
        <v>9</v>
      </c>
      <c r="I283" s="14" t="s">
        <v>9</v>
      </c>
      <c r="J283" s="26" t="s">
        <v>9</v>
      </c>
      <c r="K283" s="26" t="s">
        <v>9</v>
      </c>
      <c r="L283" s="26" t="s">
        <v>9</v>
      </c>
      <c r="M283" s="26" t="s">
        <v>9</v>
      </c>
      <c r="N283" s="148" t="s">
        <v>555</v>
      </c>
      <c r="O283" s="255">
        <v>0.29154518950437319</v>
      </c>
      <c r="P283" s="12" t="s">
        <v>9</v>
      </c>
      <c r="Q283" s="12" t="s">
        <v>152</v>
      </c>
      <c r="R283" s="146" t="s">
        <v>643</v>
      </c>
      <c r="S283" s="170" t="s">
        <v>142</v>
      </c>
      <c r="T283" s="177" t="s">
        <v>853</v>
      </c>
      <c r="U283" s="15" t="s">
        <v>592</v>
      </c>
      <c r="V283" s="25"/>
      <c r="W283" s="25"/>
      <c r="X283" s="25"/>
      <c r="Y283" s="25"/>
      <c r="Z283" s="25"/>
      <c r="AA283" s="25"/>
      <c r="AB283" s="25"/>
      <c r="AC283" s="25"/>
      <c r="AD283" s="25"/>
      <c r="AE283" s="25"/>
      <c r="AF283" s="25"/>
      <c r="AG283" s="25"/>
      <c r="AH283" s="25"/>
      <c r="AI283" s="25"/>
      <c r="AJ283" s="25"/>
      <c r="AK283" s="25"/>
      <c r="AL283" s="25"/>
      <c r="AM283" s="25"/>
      <c r="AN283" s="158">
        <v>45962</v>
      </c>
      <c r="AO283" s="158">
        <v>45991</v>
      </c>
      <c r="AP283" s="26" t="s">
        <v>281</v>
      </c>
      <c r="AQ283" s="178">
        <f>+O283/11</f>
        <v>2.6504108136761198E-2</v>
      </c>
      <c r="AR283" s="178"/>
      <c r="AS283" s="127" t="s">
        <v>283</v>
      </c>
      <c r="AT283" s="26" t="s">
        <v>281</v>
      </c>
      <c r="AU283" s="178">
        <f>+O282/11</f>
        <v>2.6504108136761198E-2</v>
      </c>
      <c r="AV283" s="18"/>
      <c r="AW283" s="127" t="s">
        <v>283</v>
      </c>
      <c r="AX283" s="26" t="s">
        <v>281</v>
      </c>
      <c r="AY283" s="178">
        <f>+O282/11</f>
        <v>2.6504108136761198E-2</v>
      </c>
      <c r="AZ283" s="18"/>
      <c r="BA283" s="127" t="s">
        <v>283</v>
      </c>
      <c r="BB283" s="26" t="s">
        <v>281</v>
      </c>
      <c r="BC283" s="178">
        <f>+O282/11</f>
        <v>2.6504108136761198E-2</v>
      </c>
      <c r="BD283" s="18"/>
      <c r="BE283" s="127" t="s">
        <v>283</v>
      </c>
      <c r="BF283" s="26" t="s">
        <v>281</v>
      </c>
      <c r="BG283" s="178">
        <f>+O282/11</f>
        <v>2.6504108136761198E-2</v>
      </c>
      <c r="BH283" s="18"/>
      <c r="BI283" s="127" t="s">
        <v>283</v>
      </c>
      <c r="BJ283" s="26" t="s">
        <v>281</v>
      </c>
      <c r="BK283" s="178">
        <f>+O282/11</f>
        <v>2.6504108136761198E-2</v>
      </c>
      <c r="BL283" s="18"/>
      <c r="BM283" s="127" t="s">
        <v>283</v>
      </c>
      <c r="BN283" s="26" t="s">
        <v>281</v>
      </c>
      <c r="BO283" s="178">
        <f>+O282/11</f>
        <v>2.6504108136761198E-2</v>
      </c>
      <c r="BP283" s="18"/>
      <c r="BQ283" s="127" t="s">
        <v>283</v>
      </c>
      <c r="BR283" s="26" t="s">
        <v>281</v>
      </c>
      <c r="BS283" s="178">
        <f>+O282/11</f>
        <v>2.6504108136761198E-2</v>
      </c>
      <c r="BT283" s="18"/>
      <c r="BU283" s="127" t="s">
        <v>283</v>
      </c>
      <c r="BV283" s="26" t="s">
        <v>281</v>
      </c>
      <c r="BW283" s="178">
        <f>+O282/11</f>
        <v>2.6504108136761198E-2</v>
      </c>
      <c r="BX283" s="18"/>
      <c r="BY283" s="127" t="s">
        <v>283</v>
      </c>
      <c r="BZ283" s="26" t="s">
        <v>281</v>
      </c>
      <c r="CA283" s="178">
        <f>+O282/11</f>
        <v>2.6504108136761198E-2</v>
      </c>
      <c r="CB283" s="18"/>
      <c r="CC283" s="127" t="s">
        <v>283</v>
      </c>
      <c r="CD283" s="26" t="s">
        <v>281</v>
      </c>
      <c r="CE283" s="178">
        <f>+O282/11</f>
        <v>2.6504108136761198E-2</v>
      </c>
      <c r="CF283" s="18"/>
      <c r="CG283" s="127" t="s">
        <v>283</v>
      </c>
      <c r="CH283" s="180" t="s">
        <v>281</v>
      </c>
      <c r="CI283" s="182"/>
      <c r="CJ283" s="183"/>
      <c r="CK283" s="171" t="s">
        <v>283</v>
      </c>
      <c r="CL283" s="179">
        <f t="shared" si="257"/>
        <v>0.29154518950437308</v>
      </c>
      <c r="CM283" s="179">
        <f t="shared" si="258"/>
        <v>0</v>
      </c>
    </row>
    <row r="284" spans="1:91" ht="64.8" customHeight="1" x14ac:dyDescent="0.25">
      <c r="A284" s="12" t="s">
        <v>135</v>
      </c>
      <c r="B284" s="14" t="s">
        <v>13</v>
      </c>
      <c r="C284" s="12" t="s">
        <v>21</v>
      </c>
      <c r="D284" s="12" t="s">
        <v>9</v>
      </c>
      <c r="E284" s="12" t="s">
        <v>9</v>
      </c>
      <c r="F284" s="12" t="s">
        <v>9</v>
      </c>
      <c r="G284" s="26" t="s">
        <v>9</v>
      </c>
      <c r="H284" s="26" t="s">
        <v>9</v>
      </c>
      <c r="I284" s="14" t="s">
        <v>9</v>
      </c>
      <c r="J284" s="26" t="s">
        <v>9</v>
      </c>
      <c r="K284" s="26" t="s">
        <v>9</v>
      </c>
      <c r="L284" s="26" t="s">
        <v>9</v>
      </c>
      <c r="M284" s="26" t="s">
        <v>9</v>
      </c>
      <c r="N284" s="148" t="s">
        <v>556</v>
      </c>
      <c r="O284" s="255">
        <v>0.29154518950437319</v>
      </c>
      <c r="P284" s="12" t="s">
        <v>9</v>
      </c>
      <c r="Q284" s="12" t="s">
        <v>152</v>
      </c>
      <c r="R284" s="146" t="s">
        <v>644</v>
      </c>
      <c r="S284" s="170" t="s">
        <v>142</v>
      </c>
      <c r="T284" s="177" t="s">
        <v>853</v>
      </c>
      <c r="U284" s="15" t="s">
        <v>592</v>
      </c>
      <c r="V284" s="25"/>
      <c r="W284" s="25"/>
      <c r="X284" s="25"/>
      <c r="Y284" s="25"/>
      <c r="Z284" s="25"/>
      <c r="AA284" s="25"/>
      <c r="AB284" s="25"/>
      <c r="AC284" s="25"/>
      <c r="AD284" s="25"/>
      <c r="AE284" s="25"/>
      <c r="AF284" s="25"/>
      <c r="AG284" s="25"/>
      <c r="AH284" s="25"/>
      <c r="AI284" s="25"/>
      <c r="AJ284" s="25"/>
      <c r="AK284" s="25"/>
      <c r="AL284" s="25"/>
      <c r="AM284" s="25"/>
      <c r="AN284" s="156">
        <v>45658</v>
      </c>
      <c r="AO284" s="157">
        <v>45688</v>
      </c>
      <c r="AP284" s="12" t="s">
        <v>666</v>
      </c>
      <c r="AQ284" s="178">
        <f t="shared" ref="AQ284:AQ307" si="259">+O284</f>
        <v>0.29154518950437319</v>
      </c>
      <c r="AR284" s="178">
        <f t="shared" ref="AR284:AR292" si="260">+AQ284</f>
        <v>0.29154518950437319</v>
      </c>
      <c r="AS284" s="171" t="s">
        <v>283</v>
      </c>
      <c r="AT284" s="180" t="s">
        <v>281</v>
      </c>
      <c r="AU284" s="182"/>
      <c r="AV284" s="183"/>
      <c r="AW284" s="171" t="s">
        <v>283</v>
      </c>
      <c r="AX284" s="180" t="s">
        <v>281</v>
      </c>
      <c r="AY284" s="182"/>
      <c r="AZ284" s="183"/>
      <c r="BA284" s="171" t="s">
        <v>283</v>
      </c>
      <c r="BB284" s="180" t="s">
        <v>281</v>
      </c>
      <c r="BC284" s="182"/>
      <c r="BD284" s="183"/>
      <c r="BE284" s="171" t="s">
        <v>283</v>
      </c>
      <c r="BF284" s="180" t="s">
        <v>281</v>
      </c>
      <c r="BG284" s="182"/>
      <c r="BH284" s="183"/>
      <c r="BI284" s="171" t="s">
        <v>283</v>
      </c>
      <c r="BJ284" s="180" t="s">
        <v>281</v>
      </c>
      <c r="BK284" s="182"/>
      <c r="BL284" s="183"/>
      <c r="BM284" s="171" t="s">
        <v>283</v>
      </c>
      <c r="BN284" s="180" t="s">
        <v>281</v>
      </c>
      <c r="BO284" s="182"/>
      <c r="BP284" s="183"/>
      <c r="BQ284" s="171" t="s">
        <v>283</v>
      </c>
      <c r="BR284" s="180" t="s">
        <v>281</v>
      </c>
      <c r="BS284" s="182"/>
      <c r="BT284" s="183"/>
      <c r="BU284" s="171" t="s">
        <v>283</v>
      </c>
      <c r="BV284" s="180" t="s">
        <v>281</v>
      </c>
      <c r="BW284" s="182"/>
      <c r="BX284" s="183"/>
      <c r="BY284" s="171" t="s">
        <v>283</v>
      </c>
      <c r="BZ284" s="180" t="s">
        <v>281</v>
      </c>
      <c r="CA284" s="182"/>
      <c r="CB284" s="183"/>
      <c r="CC284" s="171" t="s">
        <v>283</v>
      </c>
      <c r="CD284" s="180" t="s">
        <v>281</v>
      </c>
      <c r="CE284" s="182"/>
      <c r="CF284" s="183"/>
      <c r="CG284" s="171" t="s">
        <v>283</v>
      </c>
      <c r="CH284" s="180" t="s">
        <v>281</v>
      </c>
      <c r="CI284" s="182"/>
      <c r="CJ284" s="183"/>
      <c r="CK284" s="171" t="s">
        <v>283</v>
      </c>
      <c r="CL284" s="179">
        <f t="shared" si="257"/>
        <v>0.29154518950437319</v>
      </c>
      <c r="CM284" s="179">
        <f t="shared" si="258"/>
        <v>0.29154518950437319</v>
      </c>
    </row>
    <row r="285" spans="1:91" ht="64.8" customHeight="1" x14ac:dyDescent="0.25">
      <c r="A285" s="12" t="s">
        <v>135</v>
      </c>
      <c r="B285" s="14" t="s">
        <v>13</v>
      </c>
      <c r="C285" s="12" t="s">
        <v>21</v>
      </c>
      <c r="D285" s="12" t="s">
        <v>9</v>
      </c>
      <c r="E285" s="12" t="s">
        <v>9</v>
      </c>
      <c r="F285" s="12" t="s">
        <v>9</v>
      </c>
      <c r="G285" s="26" t="s">
        <v>9</v>
      </c>
      <c r="H285" s="26" t="s">
        <v>9</v>
      </c>
      <c r="I285" s="14" t="s">
        <v>9</v>
      </c>
      <c r="J285" s="26" t="s">
        <v>9</v>
      </c>
      <c r="K285" s="26" t="s">
        <v>9</v>
      </c>
      <c r="L285" s="26" t="s">
        <v>9</v>
      </c>
      <c r="M285" s="26" t="s">
        <v>9</v>
      </c>
      <c r="N285" s="148" t="s">
        <v>557</v>
      </c>
      <c r="O285" s="255">
        <v>0.29154518950437319</v>
      </c>
      <c r="P285" s="12" t="s">
        <v>9</v>
      </c>
      <c r="Q285" s="12" t="s">
        <v>152</v>
      </c>
      <c r="R285" s="146" t="s">
        <v>645</v>
      </c>
      <c r="S285" s="170" t="s">
        <v>142</v>
      </c>
      <c r="T285" s="177" t="s">
        <v>853</v>
      </c>
      <c r="U285" s="15" t="s">
        <v>592</v>
      </c>
      <c r="V285" s="25"/>
      <c r="W285" s="25"/>
      <c r="X285" s="25"/>
      <c r="Y285" s="25"/>
      <c r="Z285" s="25"/>
      <c r="AA285" s="25"/>
      <c r="AB285" s="25"/>
      <c r="AC285" s="25"/>
      <c r="AD285" s="25"/>
      <c r="AE285" s="25"/>
      <c r="AF285" s="25"/>
      <c r="AG285" s="25"/>
      <c r="AH285" s="25"/>
      <c r="AI285" s="25"/>
      <c r="AJ285" s="25"/>
      <c r="AK285" s="25"/>
      <c r="AL285" s="25"/>
      <c r="AM285" s="25"/>
      <c r="AN285" s="156">
        <v>45658</v>
      </c>
      <c r="AO285" s="157">
        <v>45688</v>
      </c>
      <c r="AP285" s="26" t="s">
        <v>668</v>
      </c>
      <c r="AQ285" s="178">
        <f t="shared" si="259"/>
        <v>0.29154518950437319</v>
      </c>
      <c r="AR285" s="178">
        <f t="shared" si="260"/>
        <v>0.29154518950437319</v>
      </c>
      <c r="AS285" s="171" t="s">
        <v>283</v>
      </c>
      <c r="AT285" s="180" t="s">
        <v>281</v>
      </c>
      <c r="AU285" s="182"/>
      <c r="AV285" s="183"/>
      <c r="AW285" s="171" t="s">
        <v>283</v>
      </c>
      <c r="AX285" s="180" t="s">
        <v>281</v>
      </c>
      <c r="AY285" s="182"/>
      <c r="AZ285" s="183"/>
      <c r="BA285" s="171" t="s">
        <v>283</v>
      </c>
      <c r="BB285" s="180" t="s">
        <v>281</v>
      </c>
      <c r="BC285" s="182"/>
      <c r="BD285" s="183"/>
      <c r="BE285" s="171" t="s">
        <v>283</v>
      </c>
      <c r="BF285" s="180" t="s">
        <v>281</v>
      </c>
      <c r="BG285" s="182"/>
      <c r="BH285" s="183"/>
      <c r="BI285" s="171" t="s">
        <v>283</v>
      </c>
      <c r="BJ285" s="180" t="s">
        <v>281</v>
      </c>
      <c r="BK285" s="182"/>
      <c r="BL285" s="183"/>
      <c r="BM285" s="171" t="s">
        <v>283</v>
      </c>
      <c r="BN285" s="180" t="s">
        <v>281</v>
      </c>
      <c r="BO285" s="182"/>
      <c r="BP285" s="183"/>
      <c r="BQ285" s="171" t="s">
        <v>283</v>
      </c>
      <c r="BR285" s="180" t="s">
        <v>281</v>
      </c>
      <c r="BS285" s="182"/>
      <c r="BT285" s="183"/>
      <c r="BU285" s="171" t="s">
        <v>283</v>
      </c>
      <c r="BV285" s="180" t="s">
        <v>281</v>
      </c>
      <c r="BW285" s="182"/>
      <c r="BX285" s="183"/>
      <c r="BY285" s="171" t="s">
        <v>283</v>
      </c>
      <c r="BZ285" s="180" t="s">
        <v>281</v>
      </c>
      <c r="CA285" s="182"/>
      <c r="CB285" s="183"/>
      <c r="CC285" s="171" t="s">
        <v>283</v>
      </c>
      <c r="CD285" s="180" t="s">
        <v>281</v>
      </c>
      <c r="CE285" s="182"/>
      <c r="CF285" s="183"/>
      <c r="CG285" s="171" t="s">
        <v>283</v>
      </c>
      <c r="CH285" s="180" t="s">
        <v>281</v>
      </c>
      <c r="CI285" s="182"/>
      <c r="CJ285" s="183"/>
      <c r="CK285" s="171" t="s">
        <v>283</v>
      </c>
      <c r="CL285" s="179">
        <f t="shared" si="257"/>
        <v>0.29154518950437319</v>
      </c>
      <c r="CM285" s="179">
        <f t="shared" si="258"/>
        <v>0.29154518950437319</v>
      </c>
    </row>
    <row r="286" spans="1:91" ht="70.2" customHeight="1" x14ac:dyDescent="0.25">
      <c r="A286" s="12" t="s">
        <v>135</v>
      </c>
      <c r="B286" s="14" t="s">
        <v>13</v>
      </c>
      <c r="C286" s="12" t="s">
        <v>21</v>
      </c>
      <c r="D286" s="12" t="s">
        <v>9</v>
      </c>
      <c r="E286" s="12" t="s">
        <v>9</v>
      </c>
      <c r="F286" s="12" t="s">
        <v>9</v>
      </c>
      <c r="G286" s="26" t="s">
        <v>9</v>
      </c>
      <c r="H286" s="26" t="s">
        <v>9</v>
      </c>
      <c r="I286" s="14" t="s">
        <v>9</v>
      </c>
      <c r="J286" s="26" t="s">
        <v>9</v>
      </c>
      <c r="K286" s="26" t="s">
        <v>9</v>
      </c>
      <c r="L286" s="26" t="s">
        <v>9</v>
      </c>
      <c r="M286" s="26" t="s">
        <v>9</v>
      </c>
      <c r="N286" s="148" t="s">
        <v>558</v>
      </c>
      <c r="O286" s="255">
        <v>0.29154518950437319</v>
      </c>
      <c r="P286" s="12" t="s">
        <v>9</v>
      </c>
      <c r="Q286" s="12" t="s">
        <v>152</v>
      </c>
      <c r="R286" s="146" t="s">
        <v>646</v>
      </c>
      <c r="S286" s="170" t="s">
        <v>142</v>
      </c>
      <c r="T286" s="177" t="s">
        <v>853</v>
      </c>
      <c r="U286" s="15" t="s">
        <v>592</v>
      </c>
      <c r="V286" s="25"/>
      <c r="W286" s="25"/>
      <c r="X286" s="25"/>
      <c r="Y286" s="25"/>
      <c r="Z286" s="25"/>
      <c r="AA286" s="25"/>
      <c r="AB286" s="25"/>
      <c r="AC286" s="25"/>
      <c r="AD286" s="25"/>
      <c r="AE286" s="25"/>
      <c r="AF286" s="25"/>
      <c r="AG286" s="25"/>
      <c r="AH286" s="25"/>
      <c r="AI286" s="25"/>
      <c r="AJ286" s="25"/>
      <c r="AK286" s="25"/>
      <c r="AL286" s="25"/>
      <c r="AM286" s="25"/>
      <c r="AN286" s="156">
        <v>45658</v>
      </c>
      <c r="AO286" s="157">
        <v>45688</v>
      </c>
      <c r="AP286" s="26" t="s">
        <v>668</v>
      </c>
      <c r="AQ286" s="178">
        <f t="shared" si="259"/>
        <v>0.29154518950437319</v>
      </c>
      <c r="AR286" s="178">
        <f t="shared" si="260"/>
        <v>0.29154518950437319</v>
      </c>
      <c r="AS286" s="171" t="s">
        <v>283</v>
      </c>
      <c r="AT286" s="180" t="s">
        <v>281</v>
      </c>
      <c r="AU286" s="182"/>
      <c r="AV286" s="183"/>
      <c r="AW286" s="171" t="s">
        <v>283</v>
      </c>
      <c r="AX286" s="180" t="s">
        <v>281</v>
      </c>
      <c r="AY286" s="182"/>
      <c r="AZ286" s="183"/>
      <c r="BA286" s="171" t="s">
        <v>283</v>
      </c>
      <c r="BB286" s="180" t="s">
        <v>281</v>
      </c>
      <c r="BC286" s="182"/>
      <c r="BD286" s="183"/>
      <c r="BE286" s="171" t="s">
        <v>283</v>
      </c>
      <c r="BF286" s="180" t="s">
        <v>281</v>
      </c>
      <c r="BG286" s="182"/>
      <c r="BH286" s="183"/>
      <c r="BI286" s="171" t="s">
        <v>283</v>
      </c>
      <c r="BJ286" s="180" t="s">
        <v>281</v>
      </c>
      <c r="BK286" s="182"/>
      <c r="BL286" s="183"/>
      <c r="BM286" s="171" t="s">
        <v>283</v>
      </c>
      <c r="BN286" s="180" t="s">
        <v>281</v>
      </c>
      <c r="BO286" s="182"/>
      <c r="BP286" s="183"/>
      <c r="BQ286" s="171" t="s">
        <v>283</v>
      </c>
      <c r="BR286" s="180" t="s">
        <v>281</v>
      </c>
      <c r="BS286" s="182"/>
      <c r="BT286" s="183"/>
      <c r="BU286" s="171" t="s">
        <v>283</v>
      </c>
      <c r="BV286" s="180" t="s">
        <v>281</v>
      </c>
      <c r="BW286" s="182"/>
      <c r="BX286" s="183"/>
      <c r="BY286" s="171" t="s">
        <v>283</v>
      </c>
      <c r="BZ286" s="180" t="s">
        <v>281</v>
      </c>
      <c r="CA286" s="182"/>
      <c r="CB286" s="183"/>
      <c r="CC286" s="171" t="s">
        <v>283</v>
      </c>
      <c r="CD286" s="180" t="s">
        <v>281</v>
      </c>
      <c r="CE286" s="182"/>
      <c r="CF286" s="183"/>
      <c r="CG286" s="171" t="s">
        <v>283</v>
      </c>
      <c r="CH286" s="180" t="s">
        <v>281</v>
      </c>
      <c r="CI286" s="182"/>
      <c r="CJ286" s="183"/>
      <c r="CK286" s="171" t="s">
        <v>283</v>
      </c>
      <c r="CL286" s="179">
        <f t="shared" si="257"/>
        <v>0.29154518950437319</v>
      </c>
      <c r="CM286" s="179">
        <f t="shared" si="258"/>
        <v>0.29154518950437319</v>
      </c>
    </row>
    <row r="287" spans="1:91" ht="70.2" customHeight="1" x14ac:dyDescent="0.25">
      <c r="A287" s="12" t="s">
        <v>135</v>
      </c>
      <c r="B287" s="14" t="s">
        <v>13</v>
      </c>
      <c r="C287" s="12" t="s">
        <v>21</v>
      </c>
      <c r="D287" s="12" t="s">
        <v>9</v>
      </c>
      <c r="E287" s="12" t="s">
        <v>9</v>
      </c>
      <c r="F287" s="12" t="s">
        <v>9</v>
      </c>
      <c r="G287" s="26" t="s">
        <v>9</v>
      </c>
      <c r="H287" s="26" t="s">
        <v>9</v>
      </c>
      <c r="I287" s="14" t="s">
        <v>9</v>
      </c>
      <c r="J287" s="26" t="s">
        <v>9</v>
      </c>
      <c r="K287" s="26" t="s">
        <v>9</v>
      </c>
      <c r="L287" s="26" t="s">
        <v>9</v>
      </c>
      <c r="M287" s="26" t="s">
        <v>9</v>
      </c>
      <c r="N287" s="148" t="s">
        <v>559</v>
      </c>
      <c r="O287" s="255">
        <v>0.29154518950437319</v>
      </c>
      <c r="P287" s="12" t="s">
        <v>9</v>
      </c>
      <c r="Q287" s="12" t="s">
        <v>152</v>
      </c>
      <c r="R287" s="146" t="s">
        <v>647</v>
      </c>
      <c r="S287" s="170" t="s">
        <v>142</v>
      </c>
      <c r="T287" s="177" t="s">
        <v>853</v>
      </c>
      <c r="U287" s="15" t="s">
        <v>592</v>
      </c>
      <c r="V287" s="25"/>
      <c r="W287" s="25"/>
      <c r="X287" s="25"/>
      <c r="Y287" s="25"/>
      <c r="Z287" s="25"/>
      <c r="AA287" s="25"/>
      <c r="AB287" s="25"/>
      <c r="AC287" s="25"/>
      <c r="AD287" s="25"/>
      <c r="AE287" s="25"/>
      <c r="AF287" s="25"/>
      <c r="AG287" s="25"/>
      <c r="AH287" s="25"/>
      <c r="AI287" s="25"/>
      <c r="AJ287" s="25"/>
      <c r="AK287" s="25"/>
      <c r="AL287" s="25"/>
      <c r="AM287" s="25"/>
      <c r="AN287" s="156">
        <v>45658</v>
      </c>
      <c r="AO287" s="157">
        <v>45688</v>
      </c>
      <c r="AP287" s="26" t="s">
        <v>668</v>
      </c>
      <c r="AQ287" s="178">
        <f t="shared" si="259"/>
        <v>0.29154518950437319</v>
      </c>
      <c r="AR287" s="178">
        <f t="shared" si="260"/>
        <v>0.29154518950437319</v>
      </c>
      <c r="AS287" s="171" t="s">
        <v>283</v>
      </c>
      <c r="AT287" s="180" t="s">
        <v>281</v>
      </c>
      <c r="AU287" s="182"/>
      <c r="AV287" s="183"/>
      <c r="AW287" s="171" t="s">
        <v>283</v>
      </c>
      <c r="AX287" s="180" t="s">
        <v>281</v>
      </c>
      <c r="AY287" s="182"/>
      <c r="AZ287" s="183"/>
      <c r="BA287" s="171" t="s">
        <v>283</v>
      </c>
      <c r="BB287" s="180" t="s">
        <v>281</v>
      </c>
      <c r="BC287" s="182"/>
      <c r="BD287" s="183"/>
      <c r="BE287" s="171" t="s">
        <v>283</v>
      </c>
      <c r="BF287" s="180" t="s">
        <v>281</v>
      </c>
      <c r="BG287" s="182"/>
      <c r="BH287" s="183"/>
      <c r="BI287" s="171" t="s">
        <v>283</v>
      </c>
      <c r="BJ287" s="180" t="s">
        <v>281</v>
      </c>
      <c r="BK287" s="182"/>
      <c r="BL287" s="183"/>
      <c r="BM287" s="171" t="s">
        <v>283</v>
      </c>
      <c r="BN287" s="180" t="s">
        <v>281</v>
      </c>
      <c r="BO287" s="182"/>
      <c r="BP287" s="183"/>
      <c r="BQ287" s="171" t="s">
        <v>283</v>
      </c>
      <c r="BR287" s="180" t="s">
        <v>281</v>
      </c>
      <c r="BS287" s="182"/>
      <c r="BT287" s="183"/>
      <c r="BU287" s="171" t="s">
        <v>283</v>
      </c>
      <c r="BV287" s="180" t="s">
        <v>281</v>
      </c>
      <c r="BW287" s="182"/>
      <c r="BX287" s="183"/>
      <c r="BY287" s="171" t="s">
        <v>283</v>
      </c>
      <c r="BZ287" s="180" t="s">
        <v>281</v>
      </c>
      <c r="CA287" s="182"/>
      <c r="CB287" s="183"/>
      <c r="CC287" s="171" t="s">
        <v>283</v>
      </c>
      <c r="CD287" s="180" t="s">
        <v>281</v>
      </c>
      <c r="CE287" s="182"/>
      <c r="CF287" s="183"/>
      <c r="CG287" s="171" t="s">
        <v>283</v>
      </c>
      <c r="CH287" s="180" t="s">
        <v>281</v>
      </c>
      <c r="CI287" s="182"/>
      <c r="CJ287" s="183"/>
      <c r="CK287" s="171" t="s">
        <v>283</v>
      </c>
      <c r="CL287" s="179">
        <f t="shared" si="257"/>
        <v>0.29154518950437319</v>
      </c>
      <c r="CM287" s="179">
        <f t="shared" si="258"/>
        <v>0.29154518950437319</v>
      </c>
    </row>
    <row r="288" spans="1:91" ht="70.2" customHeight="1" x14ac:dyDescent="0.25">
      <c r="A288" s="12" t="s">
        <v>135</v>
      </c>
      <c r="B288" s="14" t="s">
        <v>13</v>
      </c>
      <c r="C288" s="12" t="s">
        <v>21</v>
      </c>
      <c r="D288" s="12" t="s">
        <v>9</v>
      </c>
      <c r="E288" s="12" t="s">
        <v>9</v>
      </c>
      <c r="F288" s="12" t="s">
        <v>9</v>
      </c>
      <c r="G288" s="26" t="s">
        <v>9</v>
      </c>
      <c r="H288" s="26" t="s">
        <v>9</v>
      </c>
      <c r="I288" s="14" t="s">
        <v>9</v>
      </c>
      <c r="J288" s="26" t="s">
        <v>9</v>
      </c>
      <c r="K288" s="26" t="s">
        <v>9</v>
      </c>
      <c r="L288" s="26" t="s">
        <v>9</v>
      </c>
      <c r="M288" s="26" t="s">
        <v>9</v>
      </c>
      <c r="N288" s="148" t="s">
        <v>560</v>
      </c>
      <c r="O288" s="255">
        <v>0.29154518950437319</v>
      </c>
      <c r="P288" s="12" t="s">
        <v>9</v>
      </c>
      <c r="Q288" s="12" t="s">
        <v>152</v>
      </c>
      <c r="R288" s="146" t="s">
        <v>646</v>
      </c>
      <c r="S288" s="170" t="s">
        <v>142</v>
      </c>
      <c r="T288" s="177" t="s">
        <v>853</v>
      </c>
      <c r="U288" s="15" t="s">
        <v>592</v>
      </c>
      <c r="V288" s="25"/>
      <c r="W288" s="25"/>
      <c r="X288" s="25"/>
      <c r="Y288" s="25"/>
      <c r="Z288" s="25"/>
      <c r="AA288" s="25"/>
      <c r="AB288" s="25"/>
      <c r="AC288" s="25"/>
      <c r="AD288" s="25"/>
      <c r="AE288" s="25"/>
      <c r="AF288" s="25"/>
      <c r="AG288" s="25"/>
      <c r="AH288" s="25"/>
      <c r="AI288" s="25"/>
      <c r="AJ288" s="25"/>
      <c r="AK288" s="25"/>
      <c r="AL288" s="25"/>
      <c r="AM288" s="25"/>
      <c r="AN288" s="156">
        <v>45658</v>
      </c>
      <c r="AO288" s="157">
        <v>45688</v>
      </c>
      <c r="AP288" s="26" t="s">
        <v>668</v>
      </c>
      <c r="AQ288" s="178">
        <f t="shared" si="259"/>
        <v>0.29154518950437319</v>
      </c>
      <c r="AR288" s="178">
        <f t="shared" si="260"/>
        <v>0.29154518950437319</v>
      </c>
      <c r="AS288" s="171" t="s">
        <v>283</v>
      </c>
      <c r="AT288" s="180" t="s">
        <v>281</v>
      </c>
      <c r="AU288" s="182"/>
      <c r="AV288" s="183"/>
      <c r="AW288" s="171" t="s">
        <v>283</v>
      </c>
      <c r="AX288" s="180" t="s">
        <v>281</v>
      </c>
      <c r="AY288" s="182"/>
      <c r="AZ288" s="183"/>
      <c r="BA288" s="171" t="s">
        <v>283</v>
      </c>
      <c r="BB288" s="180" t="s">
        <v>281</v>
      </c>
      <c r="BC288" s="182"/>
      <c r="BD288" s="183"/>
      <c r="BE288" s="171" t="s">
        <v>283</v>
      </c>
      <c r="BF288" s="180" t="s">
        <v>281</v>
      </c>
      <c r="BG288" s="182"/>
      <c r="BH288" s="183"/>
      <c r="BI288" s="171" t="s">
        <v>283</v>
      </c>
      <c r="BJ288" s="180" t="s">
        <v>281</v>
      </c>
      <c r="BK288" s="182"/>
      <c r="BL288" s="183"/>
      <c r="BM288" s="171" t="s">
        <v>283</v>
      </c>
      <c r="BN288" s="180" t="s">
        <v>281</v>
      </c>
      <c r="BO288" s="182"/>
      <c r="BP288" s="183"/>
      <c r="BQ288" s="171" t="s">
        <v>283</v>
      </c>
      <c r="BR288" s="180" t="s">
        <v>281</v>
      </c>
      <c r="BS288" s="182"/>
      <c r="BT288" s="183"/>
      <c r="BU288" s="171" t="s">
        <v>283</v>
      </c>
      <c r="BV288" s="180" t="s">
        <v>281</v>
      </c>
      <c r="BW288" s="182"/>
      <c r="BX288" s="183"/>
      <c r="BY288" s="171" t="s">
        <v>283</v>
      </c>
      <c r="BZ288" s="180" t="s">
        <v>281</v>
      </c>
      <c r="CA288" s="182"/>
      <c r="CB288" s="183"/>
      <c r="CC288" s="171" t="s">
        <v>283</v>
      </c>
      <c r="CD288" s="180" t="s">
        <v>281</v>
      </c>
      <c r="CE288" s="182"/>
      <c r="CF288" s="183"/>
      <c r="CG288" s="171" t="s">
        <v>283</v>
      </c>
      <c r="CH288" s="180" t="s">
        <v>281</v>
      </c>
      <c r="CI288" s="182"/>
      <c r="CJ288" s="183"/>
      <c r="CK288" s="171" t="s">
        <v>283</v>
      </c>
      <c r="CL288" s="179">
        <f t="shared" si="257"/>
        <v>0.29154518950437319</v>
      </c>
      <c r="CM288" s="179">
        <f t="shared" si="258"/>
        <v>0.29154518950437319</v>
      </c>
    </row>
    <row r="289" spans="1:91" ht="70.2" customHeight="1" x14ac:dyDescent="0.25">
      <c r="A289" s="12" t="s">
        <v>135</v>
      </c>
      <c r="B289" s="14" t="s">
        <v>13</v>
      </c>
      <c r="C289" s="12" t="s">
        <v>21</v>
      </c>
      <c r="D289" s="12" t="s">
        <v>9</v>
      </c>
      <c r="E289" s="12" t="s">
        <v>9</v>
      </c>
      <c r="F289" s="12" t="s">
        <v>9</v>
      </c>
      <c r="G289" s="26" t="s">
        <v>9</v>
      </c>
      <c r="H289" s="26" t="s">
        <v>9</v>
      </c>
      <c r="I289" s="14" t="s">
        <v>9</v>
      </c>
      <c r="J289" s="26" t="s">
        <v>9</v>
      </c>
      <c r="K289" s="26" t="s">
        <v>9</v>
      </c>
      <c r="L289" s="26" t="s">
        <v>9</v>
      </c>
      <c r="M289" s="26" t="s">
        <v>9</v>
      </c>
      <c r="N289" s="148" t="s">
        <v>561</v>
      </c>
      <c r="O289" s="255">
        <v>0.29154518950437319</v>
      </c>
      <c r="P289" s="12" t="s">
        <v>9</v>
      </c>
      <c r="Q289" s="12" t="s">
        <v>152</v>
      </c>
      <c r="R289" s="146" t="s">
        <v>648</v>
      </c>
      <c r="S289" s="170" t="s">
        <v>142</v>
      </c>
      <c r="T289" s="177" t="s">
        <v>853</v>
      </c>
      <c r="U289" s="15" t="s">
        <v>592</v>
      </c>
      <c r="V289" s="25"/>
      <c r="W289" s="25"/>
      <c r="X289" s="25"/>
      <c r="Y289" s="25"/>
      <c r="Z289" s="25"/>
      <c r="AA289" s="25"/>
      <c r="AB289" s="25"/>
      <c r="AC289" s="25"/>
      <c r="AD289" s="25"/>
      <c r="AE289" s="25"/>
      <c r="AF289" s="25"/>
      <c r="AG289" s="25"/>
      <c r="AH289" s="25"/>
      <c r="AI289" s="25"/>
      <c r="AJ289" s="25"/>
      <c r="AK289" s="25"/>
      <c r="AL289" s="25"/>
      <c r="AM289" s="25"/>
      <c r="AN289" s="156">
        <v>45658</v>
      </c>
      <c r="AO289" s="157">
        <v>45688</v>
      </c>
      <c r="AP289" s="26" t="s">
        <v>668</v>
      </c>
      <c r="AQ289" s="178">
        <f t="shared" si="259"/>
        <v>0.29154518950437319</v>
      </c>
      <c r="AR289" s="178">
        <f t="shared" si="260"/>
        <v>0.29154518950437319</v>
      </c>
      <c r="AS289" s="171" t="s">
        <v>283</v>
      </c>
      <c r="AT289" s="180" t="s">
        <v>281</v>
      </c>
      <c r="AU289" s="182"/>
      <c r="AV289" s="183"/>
      <c r="AW289" s="171" t="s">
        <v>283</v>
      </c>
      <c r="AX289" s="180" t="s">
        <v>281</v>
      </c>
      <c r="AY289" s="182"/>
      <c r="AZ289" s="183"/>
      <c r="BA289" s="171" t="s">
        <v>283</v>
      </c>
      <c r="BB289" s="180" t="s">
        <v>281</v>
      </c>
      <c r="BC289" s="182"/>
      <c r="BD289" s="183"/>
      <c r="BE289" s="171" t="s">
        <v>283</v>
      </c>
      <c r="BF289" s="180" t="s">
        <v>281</v>
      </c>
      <c r="BG289" s="182"/>
      <c r="BH289" s="183"/>
      <c r="BI289" s="171" t="s">
        <v>283</v>
      </c>
      <c r="BJ289" s="180" t="s">
        <v>281</v>
      </c>
      <c r="BK289" s="182"/>
      <c r="BL289" s="183"/>
      <c r="BM289" s="171" t="s">
        <v>283</v>
      </c>
      <c r="BN289" s="180" t="s">
        <v>281</v>
      </c>
      <c r="BO289" s="182"/>
      <c r="BP289" s="183"/>
      <c r="BQ289" s="171" t="s">
        <v>283</v>
      </c>
      <c r="BR289" s="180" t="s">
        <v>281</v>
      </c>
      <c r="BS289" s="182"/>
      <c r="BT289" s="183"/>
      <c r="BU289" s="171" t="s">
        <v>283</v>
      </c>
      <c r="BV289" s="180" t="s">
        <v>281</v>
      </c>
      <c r="BW289" s="182"/>
      <c r="BX289" s="183"/>
      <c r="BY289" s="171" t="s">
        <v>283</v>
      </c>
      <c r="BZ289" s="180" t="s">
        <v>281</v>
      </c>
      <c r="CA289" s="182"/>
      <c r="CB289" s="183"/>
      <c r="CC289" s="171" t="s">
        <v>283</v>
      </c>
      <c r="CD289" s="180" t="s">
        <v>281</v>
      </c>
      <c r="CE289" s="182"/>
      <c r="CF289" s="183"/>
      <c r="CG289" s="171" t="s">
        <v>283</v>
      </c>
      <c r="CH289" s="180" t="s">
        <v>281</v>
      </c>
      <c r="CI289" s="182"/>
      <c r="CJ289" s="183"/>
      <c r="CK289" s="171" t="s">
        <v>283</v>
      </c>
      <c r="CL289" s="179">
        <f t="shared" si="257"/>
        <v>0.29154518950437319</v>
      </c>
      <c r="CM289" s="179">
        <f t="shared" si="258"/>
        <v>0.29154518950437319</v>
      </c>
    </row>
    <row r="290" spans="1:91" ht="70.2" customHeight="1" x14ac:dyDescent="0.25">
      <c r="A290" s="12" t="s">
        <v>135</v>
      </c>
      <c r="B290" s="14" t="s">
        <v>13</v>
      </c>
      <c r="C290" s="12" t="s">
        <v>21</v>
      </c>
      <c r="D290" s="12" t="s">
        <v>9</v>
      </c>
      <c r="E290" s="12" t="s">
        <v>9</v>
      </c>
      <c r="F290" s="12" t="s">
        <v>9</v>
      </c>
      <c r="G290" s="26" t="s">
        <v>9</v>
      </c>
      <c r="H290" s="26" t="s">
        <v>9</v>
      </c>
      <c r="I290" s="14" t="s">
        <v>9</v>
      </c>
      <c r="J290" s="26" t="s">
        <v>9</v>
      </c>
      <c r="K290" s="26" t="s">
        <v>9</v>
      </c>
      <c r="L290" s="26" t="s">
        <v>9</v>
      </c>
      <c r="M290" s="26" t="s">
        <v>9</v>
      </c>
      <c r="N290" s="148" t="s">
        <v>562</v>
      </c>
      <c r="O290" s="255">
        <v>0.29154518950437319</v>
      </c>
      <c r="P290" s="12" t="s">
        <v>9</v>
      </c>
      <c r="Q290" s="12" t="s">
        <v>152</v>
      </c>
      <c r="R290" s="146" t="s">
        <v>646</v>
      </c>
      <c r="S290" s="170" t="s">
        <v>142</v>
      </c>
      <c r="T290" s="177" t="s">
        <v>853</v>
      </c>
      <c r="U290" s="15" t="s">
        <v>592</v>
      </c>
      <c r="V290" s="25"/>
      <c r="W290" s="25"/>
      <c r="X290" s="25"/>
      <c r="Y290" s="25"/>
      <c r="Z290" s="25"/>
      <c r="AA290" s="25"/>
      <c r="AB290" s="25"/>
      <c r="AC290" s="25"/>
      <c r="AD290" s="25"/>
      <c r="AE290" s="25"/>
      <c r="AF290" s="25"/>
      <c r="AG290" s="25"/>
      <c r="AH290" s="25"/>
      <c r="AI290" s="25"/>
      <c r="AJ290" s="25"/>
      <c r="AK290" s="25"/>
      <c r="AL290" s="25"/>
      <c r="AM290" s="25"/>
      <c r="AN290" s="156">
        <v>45658</v>
      </c>
      <c r="AO290" s="157">
        <v>45688</v>
      </c>
      <c r="AP290" s="26" t="s">
        <v>668</v>
      </c>
      <c r="AQ290" s="178">
        <f t="shared" si="259"/>
        <v>0.29154518950437319</v>
      </c>
      <c r="AR290" s="178">
        <f t="shared" si="260"/>
        <v>0.29154518950437319</v>
      </c>
      <c r="AS290" s="171" t="s">
        <v>283</v>
      </c>
      <c r="AT290" s="180" t="s">
        <v>281</v>
      </c>
      <c r="AU290" s="182"/>
      <c r="AV290" s="183"/>
      <c r="AW290" s="171" t="s">
        <v>283</v>
      </c>
      <c r="AX290" s="180" t="s">
        <v>281</v>
      </c>
      <c r="AY290" s="182"/>
      <c r="AZ290" s="183"/>
      <c r="BA290" s="171" t="s">
        <v>283</v>
      </c>
      <c r="BB290" s="180" t="s">
        <v>281</v>
      </c>
      <c r="BC290" s="182"/>
      <c r="BD290" s="183"/>
      <c r="BE290" s="171" t="s">
        <v>283</v>
      </c>
      <c r="BF290" s="180" t="s">
        <v>281</v>
      </c>
      <c r="BG290" s="182"/>
      <c r="BH290" s="183"/>
      <c r="BI290" s="171" t="s">
        <v>283</v>
      </c>
      <c r="BJ290" s="180" t="s">
        <v>281</v>
      </c>
      <c r="BK290" s="182"/>
      <c r="BL290" s="183"/>
      <c r="BM290" s="171" t="s">
        <v>283</v>
      </c>
      <c r="BN290" s="180" t="s">
        <v>281</v>
      </c>
      <c r="BO290" s="182"/>
      <c r="BP290" s="183"/>
      <c r="BQ290" s="171" t="s">
        <v>283</v>
      </c>
      <c r="BR290" s="180" t="s">
        <v>281</v>
      </c>
      <c r="BS290" s="182"/>
      <c r="BT290" s="183"/>
      <c r="BU290" s="171" t="s">
        <v>283</v>
      </c>
      <c r="BV290" s="180" t="s">
        <v>281</v>
      </c>
      <c r="BW290" s="182"/>
      <c r="BX290" s="183"/>
      <c r="BY290" s="171" t="s">
        <v>283</v>
      </c>
      <c r="BZ290" s="180" t="s">
        <v>281</v>
      </c>
      <c r="CA290" s="182"/>
      <c r="CB290" s="183"/>
      <c r="CC290" s="171" t="s">
        <v>283</v>
      </c>
      <c r="CD290" s="180" t="s">
        <v>281</v>
      </c>
      <c r="CE290" s="182"/>
      <c r="CF290" s="183"/>
      <c r="CG290" s="171" t="s">
        <v>283</v>
      </c>
      <c r="CH290" s="180" t="s">
        <v>281</v>
      </c>
      <c r="CI290" s="182"/>
      <c r="CJ290" s="183"/>
      <c r="CK290" s="171" t="s">
        <v>283</v>
      </c>
      <c r="CL290" s="179">
        <f t="shared" si="257"/>
        <v>0.29154518950437319</v>
      </c>
      <c r="CM290" s="179">
        <f t="shared" si="258"/>
        <v>0.29154518950437319</v>
      </c>
    </row>
    <row r="291" spans="1:91" ht="70.2" customHeight="1" x14ac:dyDescent="0.25">
      <c r="A291" s="12" t="s">
        <v>135</v>
      </c>
      <c r="B291" s="14" t="s">
        <v>13</v>
      </c>
      <c r="C291" s="12" t="s">
        <v>21</v>
      </c>
      <c r="D291" s="12" t="s">
        <v>9</v>
      </c>
      <c r="E291" s="12" t="s">
        <v>9</v>
      </c>
      <c r="F291" s="12" t="s">
        <v>9</v>
      </c>
      <c r="G291" s="26" t="s">
        <v>9</v>
      </c>
      <c r="H291" s="26" t="s">
        <v>9</v>
      </c>
      <c r="I291" s="14" t="s">
        <v>9</v>
      </c>
      <c r="J291" s="26" t="s">
        <v>9</v>
      </c>
      <c r="K291" s="26" t="s">
        <v>9</v>
      </c>
      <c r="L291" s="26" t="s">
        <v>9</v>
      </c>
      <c r="M291" s="26" t="s">
        <v>9</v>
      </c>
      <c r="N291" s="148" t="s">
        <v>563</v>
      </c>
      <c r="O291" s="255">
        <v>0.29154518950437319</v>
      </c>
      <c r="P291" s="12" t="s">
        <v>9</v>
      </c>
      <c r="Q291" s="12" t="s">
        <v>152</v>
      </c>
      <c r="R291" s="146" t="s">
        <v>648</v>
      </c>
      <c r="S291" s="170" t="s">
        <v>142</v>
      </c>
      <c r="T291" s="177" t="s">
        <v>853</v>
      </c>
      <c r="U291" s="15" t="s">
        <v>592</v>
      </c>
      <c r="V291" s="25"/>
      <c r="W291" s="25"/>
      <c r="X291" s="25"/>
      <c r="Y291" s="25"/>
      <c r="Z291" s="25"/>
      <c r="AA291" s="25"/>
      <c r="AB291" s="25"/>
      <c r="AC291" s="25"/>
      <c r="AD291" s="25"/>
      <c r="AE291" s="25"/>
      <c r="AF291" s="25"/>
      <c r="AG291" s="25"/>
      <c r="AH291" s="25"/>
      <c r="AI291" s="25"/>
      <c r="AJ291" s="25"/>
      <c r="AK291" s="25"/>
      <c r="AL291" s="25"/>
      <c r="AM291" s="25"/>
      <c r="AN291" s="156">
        <v>45658</v>
      </c>
      <c r="AO291" s="157">
        <v>45688</v>
      </c>
      <c r="AP291" s="26" t="s">
        <v>668</v>
      </c>
      <c r="AQ291" s="178">
        <f t="shared" si="259"/>
        <v>0.29154518950437319</v>
      </c>
      <c r="AR291" s="178">
        <f t="shared" si="260"/>
        <v>0.29154518950437319</v>
      </c>
      <c r="AS291" s="171" t="s">
        <v>283</v>
      </c>
      <c r="AT291" s="180" t="s">
        <v>281</v>
      </c>
      <c r="AU291" s="182"/>
      <c r="AV291" s="183"/>
      <c r="AW291" s="171" t="s">
        <v>283</v>
      </c>
      <c r="AX291" s="180" t="s">
        <v>281</v>
      </c>
      <c r="AY291" s="182"/>
      <c r="AZ291" s="183"/>
      <c r="BA291" s="171" t="s">
        <v>283</v>
      </c>
      <c r="BB291" s="180" t="s">
        <v>281</v>
      </c>
      <c r="BC291" s="182"/>
      <c r="BD291" s="183"/>
      <c r="BE291" s="171" t="s">
        <v>283</v>
      </c>
      <c r="BF291" s="180" t="s">
        <v>281</v>
      </c>
      <c r="BG291" s="182"/>
      <c r="BH291" s="183"/>
      <c r="BI291" s="171" t="s">
        <v>283</v>
      </c>
      <c r="BJ291" s="180" t="s">
        <v>281</v>
      </c>
      <c r="BK291" s="182"/>
      <c r="BL291" s="183"/>
      <c r="BM291" s="171" t="s">
        <v>283</v>
      </c>
      <c r="BN291" s="180" t="s">
        <v>281</v>
      </c>
      <c r="BO291" s="182"/>
      <c r="BP291" s="183"/>
      <c r="BQ291" s="171" t="s">
        <v>283</v>
      </c>
      <c r="BR291" s="180" t="s">
        <v>281</v>
      </c>
      <c r="BS291" s="182"/>
      <c r="BT291" s="183"/>
      <c r="BU291" s="171" t="s">
        <v>283</v>
      </c>
      <c r="BV291" s="180" t="s">
        <v>281</v>
      </c>
      <c r="BW291" s="182"/>
      <c r="BX291" s="183"/>
      <c r="BY291" s="171" t="s">
        <v>283</v>
      </c>
      <c r="BZ291" s="180" t="s">
        <v>281</v>
      </c>
      <c r="CA291" s="182"/>
      <c r="CB291" s="183"/>
      <c r="CC291" s="171" t="s">
        <v>283</v>
      </c>
      <c r="CD291" s="180" t="s">
        <v>281</v>
      </c>
      <c r="CE291" s="182"/>
      <c r="CF291" s="183"/>
      <c r="CG291" s="171" t="s">
        <v>283</v>
      </c>
      <c r="CH291" s="180" t="s">
        <v>281</v>
      </c>
      <c r="CI291" s="182"/>
      <c r="CJ291" s="183"/>
      <c r="CK291" s="171" t="s">
        <v>283</v>
      </c>
      <c r="CL291" s="179">
        <f t="shared" si="257"/>
        <v>0.29154518950437319</v>
      </c>
      <c r="CM291" s="179">
        <f t="shared" si="258"/>
        <v>0.29154518950437319</v>
      </c>
    </row>
    <row r="292" spans="1:91" ht="70.2" customHeight="1" x14ac:dyDescent="0.25">
      <c r="A292" s="12" t="s">
        <v>135</v>
      </c>
      <c r="B292" s="14" t="s">
        <v>13</v>
      </c>
      <c r="C292" s="12" t="s">
        <v>21</v>
      </c>
      <c r="D292" s="12" t="s">
        <v>9</v>
      </c>
      <c r="E292" s="12" t="s">
        <v>9</v>
      </c>
      <c r="F292" s="12" t="s">
        <v>9</v>
      </c>
      <c r="G292" s="26" t="s">
        <v>9</v>
      </c>
      <c r="H292" s="26" t="s">
        <v>9</v>
      </c>
      <c r="I292" s="14" t="s">
        <v>9</v>
      </c>
      <c r="J292" s="26" t="s">
        <v>9</v>
      </c>
      <c r="K292" s="26" t="s">
        <v>9</v>
      </c>
      <c r="L292" s="26" t="s">
        <v>9</v>
      </c>
      <c r="M292" s="26" t="s">
        <v>9</v>
      </c>
      <c r="N292" s="148" t="s">
        <v>564</v>
      </c>
      <c r="O292" s="255">
        <v>0.29154518950437319</v>
      </c>
      <c r="P292" s="12" t="s">
        <v>9</v>
      </c>
      <c r="Q292" s="12" t="s">
        <v>152</v>
      </c>
      <c r="R292" s="146" t="s">
        <v>646</v>
      </c>
      <c r="S292" s="170" t="s">
        <v>142</v>
      </c>
      <c r="T292" s="177" t="s">
        <v>853</v>
      </c>
      <c r="U292" s="15" t="s">
        <v>592</v>
      </c>
      <c r="V292" s="25"/>
      <c r="W292" s="25"/>
      <c r="X292" s="25"/>
      <c r="Y292" s="25"/>
      <c r="Z292" s="25"/>
      <c r="AA292" s="25"/>
      <c r="AB292" s="25"/>
      <c r="AC292" s="25"/>
      <c r="AD292" s="25"/>
      <c r="AE292" s="25"/>
      <c r="AF292" s="25"/>
      <c r="AG292" s="25"/>
      <c r="AH292" s="25"/>
      <c r="AI292" s="25"/>
      <c r="AJ292" s="25"/>
      <c r="AK292" s="25"/>
      <c r="AL292" s="25"/>
      <c r="AM292" s="25"/>
      <c r="AN292" s="156">
        <v>45658</v>
      </c>
      <c r="AO292" s="157">
        <v>45688</v>
      </c>
      <c r="AP292" s="26" t="s">
        <v>668</v>
      </c>
      <c r="AQ292" s="178">
        <f t="shared" si="259"/>
        <v>0.29154518950437319</v>
      </c>
      <c r="AR292" s="178">
        <f t="shared" si="260"/>
        <v>0.29154518950437319</v>
      </c>
      <c r="AS292" s="171" t="s">
        <v>283</v>
      </c>
      <c r="AT292" s="180" t="s">
        <v>281</v>
      </c>
      <c r="AU292" s="182"/>
      <c r="AV292" s="183"/>
      <c r="AW292" s="171" t="s">
        <v>283</v>
      </c>
      <c r="AX292" s="180" t="s">
        <v>281</v>
      </c>
      <c r="AY292" s="182"/>
      <c r="AZ292" s="183"/>
      <c r="BA292" s="171" t="s">
        <v>283</v>
      </c>
      <c r="BB292" s="180" t="s">
        <v>281</v>
      </c>
      <c r="BC292" s="182"/>
      <c r="BD292" s="183"/>
      <c r="BE292" s="171" t="s">
        <v>283</v>
      </c>
      <c r="BF292" s="180" t="s">
        <v>281</v>
      </c>
      <c r="BG292" s="182"/>
      <c r="BH292" s="183"/>
      <c r="BI292" s="171" t="s">
        <v>283</v>
      </c>
      <c r="BJ292" s="180" t="s">
        <v>281</v>
      </c>
      <c r="BK292" s="182"/>
      <c r="BL292" s="183"/>
      <c r="BM292" s="171" t="s">
        <v>283</v>
      </c>
      <c r="BN292" s="180" t="s">
        <v>281</v>
      </c>
      <c r="BO292" s="182"/>
      <c r="BP292" s="183"/>
      <c r="BQ292" s="171" t="s">
        <v>283</v>
      </c>
      <c r="BR292" s="180" t="s">
        <v>281</v>
      </c>
      <c r="BS292" s="182"/>
      <c r="BT292" s="183"/>
      <c r="BU292" s="171" t="s">
        <v>283</v>
      </c>
      <c r="BV292" s="180" t="s">
        <v>281</v>
      </c>
      <c r="BW292" s="182"/>
      <c r="BX292" s="183"/>
      <c r="BY292" s="171" t="s">
        <v>283</v>
      </c>
      <c r="BZ292" s="180" t="s">
        <v>281</v>
      </c>
      <c r="CA292" s="182"/>
      <c r="CB292" s="183"/>
      <c r="CC292" s="171" t="s">
        <v>283</v>
      </c>
      <c r="CD292" s="180" t="s">
        <v>281</v>
      </c>
      <c r="CE292" s="182"/>
      <c r="CF292" s="183"/>
      <c r="CG292" s="171" t="s">
        <v>283</v>
      </c>
      <c r="CH292" s="180" t="s">
        <v>281</v>
      </c>
      <c r="CI292" s="182"/>
      <c r="CJ292" s="183"/>
      <c r="CK292" s="171" t="s">
        <v>283</v>
      </c>
      <c r="CL292" s="179">
        <f t="shared" si="257"/>
        <v>0.29154518950437319</v>
      </c>
      <c r="CM292" s="179">
        <f t="shared" si="258"/>
        <v>0.29154518950437319</v>
      </c>
    </row>
    <row r="293" spans="1:91" ht="70.2" customHeight="1" x14ac:dyDescent="0.25">
      <c r="A293" s="12" t="s">
        <v>135</v>
      </c>
      <c r="B293" s="14" t="s">
        <v>13</v>
      </c>
      <c r="C293" s="12" t="s">
        <v>21</v>
      </c>
      <c r="D293" s="12" t="s">
        <v>9</v>
      </c>
      <c r="E293" s="12" t="s">
        <v>9</v>
      </c>
      <c r="F293" s="12" t="s">
        <v>9</v>
      </c>
      <c r="G293" s="26" t="s">
        <v>9</v>
      </c>
      <c r="H293" s="26" t="s">
        <v>9</v>
      </c>
      <c r="I293" s="14" t="s">
        <v>9</v>
      </c>
      <c r="J293" s="26" t="s">
        <v>9</v>
      </c>
      <c r="K293" s="26" t="s">
        <v>9</v>
      </c>
      <c r="L293" s="26" t="s">
        <v>9</v>
      </c>
      <c r="M293" s="26" t="s">
        <v>9</v>
      </c>
      <c r="N293" s="144" t="s">
        <v>565</v>
      </c>
      <c r="O293" s="255">
        <v>0.29154518950437319</v>
      </c>
      <c r="P293" s="12" t="s">
        <v>9</v>
      </c>
      <c r="Q293" s="12" t="s">
        <v>152</v>
      </c>
      <c r="R293" s="146" t="s">
        <v>649</v>
      </c>
      <c r="S293" s="170" t="s">
        <v>142</v>
      </c>
      <c r="T293" s="177" t="s">
        <v>853</v>
      </c>
      <c r="U293" s="25"/>
      <c r="V293" s="25"/>
      <c r="W293" s="25"/>
      <c r="X293" s="25"/>
      <c r="Y293" s="25"/>
      <c r="Z293" s="25"/>
      <c r="AA293" s="25"/>
      <c r="AB293" s="25"/>
      <c r="AC293" s="25"/>
      <c r="AD293" s="25"/>
      <c r="AE293" s="15" t="s">
        <v>592</v>
      </c>
      <c r="AF293" s="25"/>
      <c r="AG293" s="25"/>
      <c r="AH293" s="25"/>
      <c r="AI293" s="25"/>
      <c r="AJ293" s="25"/>
      <c r="AK293" s="25"/>
      <c r="AL293" s="25"/>
      <c r="AM293" s="25"/>
      <c r="AN293" s="156">
        <v>45658</v>
      </c>
      <c r="AO293" s="157">
        <v>46022</v>
      </c>
      <c r="AP293" s="26" t="s">
        <v>281</v>
      </c>
      <c r="AQ293" s="178">
        <f>+O293/12</f>
        <v>2.4295432458697766E-2</v>
      </c>
      <c r="AR293" s="178"/>
      <c r="AS293" s="127" t="s">
        <v>283</v>
      </c>
      <c r="AT293" s="26" t="s">
        <v>281</v>
      </c>
      <c r="AU293" s="178">
        <f>+O293/12</f>
        <v>2.4295432458697766E-2</v>
      </c>
      <c r="AV293" s="18"/>
      <c r="AW293" s="127" t="s">
        <v>283</v>
      </c>
      <c r="AX293" s="26" t="s">
        <v>281</v>
      </c>
      <c r="AY293" s="178">
        <f>+O293/12</f>
        <v>2.4295432458697766E-2</v>
      </c>
      <c r="AZ293" s="18"/>
      <c r="BA293" s="127" t="s">
        <v>283</v>
      </c>
      <c r="BB293" s="26" t="s">
        <v>281</v>
      </c>
      <c r="BC293" s="178">
        <f>+O293/12</f>
        <v>2.4295432458697766E-2</v>
      </c>
      <c r="BD293" s="18"/>
      <c r="BE293" s="127" t="s">
        <v>283</v>
      </c>
      <c r="BF293" s="26" t="s">
        <v>281</v>
      </c>
      <c r="BG293" s="178">
        <f>+O293/12</f>
        <v>2.4295432458697766E-2</v>
      </c>
      <c r="BH293" s="18"/>
      <c r="BI293" s="127" t="s">
        <v>283</v>
      </c>
      <c r="BJ293" s="26" t="s">
        <v>281</v>
      </c>
      <c r="BK293" s="178">
        <f>+O293/12</f>
        <v>2.4295432458697766E-2</v>
      </c>
      <c r="BL293" s="18"/>
      <c r="BM293" s="127" t="s">
        <v>283</v>
      </c>
      <c r="BN293" s="26" t="s">
        <v>281</v>
      </c>
      <c r="BO293" s="178">
        <f>+O293/12</f>
        <v>2.4295432458697766E-2</v>
      </c>
      <c r="BP293" s="18"/>
      <c r="BQ293" s="127" t="s">
        <v>283</v>
      </c>
      <c r="BR293" s="26" t="s">
        <v>281</v>
      </c>
      <c r="BS293" s="178">
        <f>+O293/12</f>
        <v>2.4295432458697766E-2</v>
      </c>
      <c r="BT293" s="18"/>
      <c r="BU293" s="127" t="s">
        <v>283</v>
      </c>
      <c r="BV293" s="26" t="s">
        <v>281</v>
      </c>
      <c r="BW293" s="178">
        <f>+O293/12</f>
        <v>2.4295432458697766E-2</v>
      </c>
      <c r="BX293" s="18"/>
      <c r="BY293" s="127" t="s">
        <v>283</v>
      </c>
      <c r="BZ293" s="26" t="s">
        <v>281</v>
      </c>
      <c r="CA293" s="178">
        <f>+O293/12</f>
        <v>2.4295432458697766E-2</v>
      </c>
      <c r="CB293" s="18"/>
      <c r="CC293" s="127" t="s">
        <v>283</v>
      </c>
      <c r="CD293" s="26" t="s">
        <v>281</v>
      </c>
      <c r="CE293" s="178">
        <f>+O293/12</f>
        <v>2.4295432458697766E-2</v>
      </c>
      <c r="CF293" s="18"/>
      <c r="CG293" s="127" t="s">
        <v>283</v>
      </c>
      <c r="CH293" s="26" t="s">
        <v>281</v>
      </c>
      <c r="CI293" s="178">
        <f>+O293/12</f>
        <v>2.4295432458697766E-2</v>
      </c>
      <c r="CJ293" s="18"/>
      <c r="CK293" s="127" t="s">
        <v>283</v>
      </c>
      <c r="CL293" s="179">
        <f t="shared" si="257"/>
        <v>0.29154518950437314</v>
      </c>
      <c r="CM293" s="179">
        <f t="shared" si="258"/>
        <v>0</v>
      </c>
    </row>
    <row r="294" spans="1:91" ht="70.2" customHeight="1" x14ac:dyDescent="0.25">
      <c r="A294" s="12" t="s">
        <v>135</v>
      </c>
      <c r="B294" s="14" t="s">
        <v>13</v>
      </c>
      <c r="C294" s="12" t="s">
        <v>21</v>
      </c>
      <c r="D294" s="12" t="s">
        <v>9</v>
      </c>
      <c r="E294" s="12" t="s">
        <v>9</v>
      </c>
      <c r="F294" s="12" t="s">
        <v>9</v>
      </c>
      <c r="G294" s="26" t="s">
        <v>9</v>
      </c>
      <c r="H294" s="26" t="s">
        <v>9</v>
      </c>
      <c r="I294" s="14" t="s">
        <v>9</v>
      </c>
      <c r="J294" s="26" t="s">
        <v>9</v>
      </c>
      <c r="K294" s="26" t="s">
        <v>9</v>
      </c>
      <c r="L294" s="26" t="s">
        <v>9</v>
      </c>
      <c r="M294" s="26" t="s">
        <v>9</v>
      </c>
      <c r="N294" s="144" t="s">
        <v>566</v>
      </c>
      <c r="O294" s="255">
        <v>0.29154518950437319</v>
      </c>
      <c r="P294" s="12" t="s">
        <v>9</v>
      </c>
      <c r="Q294" s="12" t="s">
        <v>152</v>
      </c>
      <c r="R294" s="146" t="s">
        <v>650</v>
      </c>
      <c r="S294" s="170" t="s">
        <v>142</v>
      </c>
      <c r="T294" s="177" t="s">
        <v>853</v>
      </c>
      <c r="U294" s="25"/>
      <c r="V294" s="25"/>
      <c r="W294" s="25"/>
      <c r="X294" s="25"/>
      <c r="Y294" s="25"/>
      <c r="Z294" s="25"/>
      <c r="AA294" s="25"/>
      <c r="AB294" s="25"/>
      <c r="AC294" s="25"/>
      <c r="AD294" s="25"/>
      <c r="AE294" s="15" t="s">
        <v>592</v>
      </c>
      <c r="AF294" s="25"/>
      <c r="AG294" s="25"/>
      <c r="AH294" s="25"/>
      <c r="AI294" s="25"/>
      <c r="AJ294" s="25"/>
      <c r="AK294" s="25"/>
      <c r="AL294" s="25"/>
      <c r="AM294" s="25"/>
      <c r="AN294" s="156">
        <v>45658</v>
      </c>
      <c r="AO294" s="157">
        <v>45838</v>
      </c>
      <c r="AP294" s="26" t="s">
        <v>281</v>
      </c>
      <c r="AQ294" s="178">
        <f t="shared" ref="AQ294:AQ295" si="261">+O294/6</f>
        <v>4.8590864917395532E-2</v>
      </c>
      <c r="AR294" s="178"/>
      <c r="AS294" s="127" t="s">
        <v>283</v>
      </c>
      <c r="AT294" s="26" t="s">
        <v>281</v>
      </c>
      <c r="AU294" s="178">
        <f t="shared" ref="AU294:AU295" si="262">+O294/6</f>
        <v>4.8590864917395532E-2</v>
      </c>
      <c r="AV294" s="18"/>
      <c r="AW294" s="127" t="s">
        <v>283</v>
      </c>
      <c r="AX294" s="26" t="s">
        <v>281</v>
      </c>
      <c r="AY294" s="178">
        <f t="shared" ref="AY294:AY295" si="263">+O294/6</f>
        <v>4.8590864917395532E-2</v>
      </c>
      <c r="AZ294" s="18"/>
      <c r="BA294" s="127" t="s">
        <v>283</v>
      </c>
      <c r="BB294" s="26" t="s">
        <v>281</v>
      </c>
      <c r="BC294" s="178">
        <f t="shared" ref="BC294:BC295" si="264">+O294/6</f>
        <v>4.8590864917395532E-2</v>
      </c>
      <c r="BD294" s="18"/>
      <c r="BE294" s="127" t="s">
        <v>283</v>
      </c>
      <c r="BF294" s="26" t="s">
        <v>281</v>
      </c>
      <c r="BG294" s="178">
        <f t="shared" ref="BG294:BG295" si="265">+O294/6</f>
        <v>4.8590864917395532E-2</v>
      </c>
      <c r="BH294" s="18"/>
      <c r="BI294" s="127" t="s">
        <v>283</v>
      </c>
      <c r="BJ294" s="26" t="s">
        <v>281</v>
      </c>
      <c r="BK294" s="178">
        <f t="shared" ref="BK294:BK295" si="266">+O294/6</f>
        <v>4.8590864917395532E-2</v>
      </c>
      <c r="BL294" s="18"/>
      <c r="BM294" s="127" t="s">
        <v>283</v>
      </c>
      <c r="BN294" s="180" t="s">
        <v>281</v>
      </c>
      <c r="BO294" s="182"/>
      <c r="BP294" s="183"/>
      <c r="BQ294" s="171" t="s">
        <v>283</v>
      </c>
      <c r="BR294" s="180" t="s">
        <v>281</v>
      </c>
      <c r="BS294" s="182"/>
      <c r="BT294" s="183"/>
      <c r="BU294" s="171" t="s">
        <v>283</v>
      </c>
      <c r="BV294" s="180" t="s">
        <v>281</v>
      </c>
      <c r="BW294" s="182"/>
      <c r="BX294" s="183"/>
      <c r="BY294" s="171" t="s">
        <v>283</v>
      </c>
      <c r="BZ294" s="180" t="s">
        <v>281</v>
      </c>
      <c r="CA294" s="182"/>
      <c r="CB294" s="183"/>
      <c r="CC294" s="171" t="s">
        <v>283</v>
      </c>
      <c r="CD294" s="180" t="s">
        <v>281</v>
      </c>
      <c r="CE294" s="182"/>
      <c r="CF294" s="183"/>
      <c r="CG294" s="171" t="s">
        <v>283</v>
      </c>
      <c r="CH294" s="180" t="s">
        <v>281</v>
      </c>
      <c r="CI294" s="182"/>
      <c r="CJ294" s="183"/>
      <c r="CK294" s="171" t="s">
        <v>283</v>
      </c>
      <c r="CL294" s="179">
        <f t="shared" si="257"/>
        <v>0.29154518950437319</v>
      </c>
      <c r="CM294" s="179">
        <f t="shared" si="258"/>
        <v>0</v>
      </c>
    </row>
    <row r="295" spans="1:91" ht="70.2" customHeight="1" x14ac:dyDescent="0.25">
      <c r="A295" s="12" t="s">
        <v>135</v>
      </c>
      <c r="B295" s="14" t="s">
        <v>13</v>
      </c>
      <c r="C295" s="12" t="s">
        <v>21</v>
      </c>
      <c r="D295" s="12" t="s">
        <v>9</v>
      </c>
      <c r="E295" s="12" t="s">
        <v>9</v>
      </c>
      <c r="F295" s="12" t="s">
        <v>9</v>
      </c>
      <c r="G295" s="26" t="s">
        <v>9</v>
      </c>
      <c r="H295" s="26" t="s">
        <v>9</v>
      </c>
      <c r="I295" s="14" t="s">
        <v>9</v>
      </c>
      <c r="J295" s="26" t="s">
        <v>9</v>
      </c>
      <c r="K295" s="26" t="s">
        <v>9</v>
      </c>
      <c r="L295" s="26" t="s">
        <v>9</v>
      </c>
      <c r="M295" s="26" t="s">
        <v>9</v>
      </c>
      <c r="N295" s="144" t="s">
        <v>567</v>
      </c>
      <c r="O295" s="255">
        <v>0.29154518950437319</v>
      </c>
      <c r="P295" s="12" t="s">
        <v>9</v>
      </c>
      <c r="Q295" s="12" t="s">
        <v>152</v>
      </c>
      <c r="R295" s="146" t="s">
        <v>651</v>
      </c>
      <c r="S295" s="170" t="s">
        <v>142</v>
      </c>
      <c r="T295" s="177" t="s">
        <v>853</v>
      </c>
      <c r="U295" s="25"/>
      <c r="V295" s="25"/>
      <c r="W295" s="25"/>
      <c r="X295" s="25"/>
      <c r="Y295" s="25"/>
      <c r="Z295" s="25"/>
      <c r="AA295" s="25"/>
      <c r="AB295" s="25"/>
      <c r="AC295" s="25"/>
      <c r="AD295" s="25"/>
      <c r="AE295" s="15" t="s">
        <v>592</v>
      </c>
      <c r="AF295" s="25"/>
      <c r="AG295" s="25"/>
      <c r="AH295" s="25"/>
      <c r="AI295" s="25"/>
      <c r="AJ295" s="25"/>
      <c r="AK295" s="25"/>
      <c r="AL295" s="25"/>
      <c r="AM295" s="25"/>
      <c r="AN295" s="156">
        <v>45658</v>
      </c>
      <c r="AO295" s="157">
        <v>45838</v>
      </c>
      <c r="AP295" s="26" t="s">
        <v>281</v>
      </c>
      <c r="AQ295" s="178">
        <f t="shared" si="261"/>
        <v>4.8590864917395532E-2</v>
      </c>
      <c r="AR295" s="178"/>
      <c r="AS295" s="127" t="s">
        <v>283</v>
      </c>
      <c r="AT295" s="26" t="s">
        <v>281</v>
      </c>
      <c r="AU295" s="178">
        <f t="shared" si="262"/>
        <v>4.8590864917395532E-2</v>
      </c>
      <c r="AV295" s="18"/>
      <c r="AW295" s="127" t="s">
        <v>283</v>
      </c>
      <c r="AX295" s="26" t="s">
        <v>281</v>
      </c>
      <c r="AY295" s="178">
        <f t="shared" si="263"/>
        <v>4.8590864917395532E-2</v>
      </c>
      <c r="AZ295" s="18"/>
      <c r="BA295" s="127" t="s">
        <v>283</v>
      </c>
      <c r="BB295" s="26" t="s">
        <v>281</v>
      </c>
      <c r="BC295" s="178">
        <f t="shared" si="264"/>
        <v>4.8590864917395532E-2</v>
      </c>
      <c r="BD295" s="18"/>
      <c r="BE295" s="127" t="s">
        <v>283</v>
      </c>
      <c r="BF295" s="26" t="s">
        <v>281</v>
      </c>
      <c r="BG295" s="178">
        <f t="shared" si="265"/>
        <v>4.8590864917395532E-2</v>
      </c>
      <c r="BH295" s="18"/>
      <c r="BI295" s="127" t="s">
        <v>283</v>
      </c>
      <c r="BJ295" s="26" t="s">
        <v>281</v>
      </c>
      <c r="BK295" s="178">
        <f t="shared" si="266"/>
        <v>4.8590864917395532E-2</v>
      </c>
      <c r="BL295" s="18"/>
      <c r="BM295" s="127" t="s">
        <v>283</v>
      </c>
      <c r="BN295" s="180" t="s">
        <v>281</v>
      </c>
      <c r="BO295" s="182"/>
      <c r="BP295" s="183"/>
      <c r="BQ295" s="171" t="s">
        <v>283</v>
      </c>
      <c r="BR295" s="180" t="s">
        <v>281</v>
      </c>
      <c r="BS295" s="182"/>
      <c r="BT295" s="183"/>
      <c r="BU295" s="171" t="s">
        <v>283</v>
      </c>
      <c r="BV295" s="180" t="s">
        <v>281</v>
      </c>
      <c r="BW295" s="182"/>
      <c r="BX295" s="183"/>
      <c r="BY295" s="171" t="s">
        <v>283</v>
      </c>
      <c r="BZ295" s="180" t="s">
        <v>281</v>
      </c>
      <c r="CA295" s="182"/>
      <c r="CB295" s="183"/>
      <c r="CC295" s="171" t="s">
        <v>283</v>
      </c>
      <c r="CD295" s="180" t="s">
        <v>281</v>
      </c>
      <c r="CE295" s="182"/>
      <c r="CF295" s="183"/>
      <c r="CG295" s="171" t="s">
        <v>283</v>
      </c>
      <c r="CH295" s="180" t="s">
        <v>281</v>
      </c>
      <c r="CI295" s="182"/>
      <c r="CJ295" s="183"/>
      <c r="CK295" s="171" t="s">
        <v>283</v>
      </c>
      <c r="CL295" s="179">
        <f t="shared" si="257"/>
        <v>0.29154518950437319</v>
      </c>
      <c r="CM295" s="179">
        <f t="shared" si="258"/>
        <v>0</v>
      </c>
    </row>
    <row r="296" spans="1:91" ht="70.2" customHeight="1" x14ac:dyDescent="0.25">
      <c r="A296" s="12" t="s">
        <v>135</v>
      </c>
      <c r="B296" s="14" t="s">
        <v>13</v>
      </c>
      <c r="C296" s="12" t="s">
        <v>21</v>
      </c>
      <c r="D296" s="12" t="s">
        <v>9</v>
      </c>
      <c r="E296" s="12" t="s">
        <v>9</v>
      </c>
      <c r="F296" s="12" t="s">
        <v>9</v>
      </c>
      <c r="G296" s="26" t="s">
        <v>9</v>
      </c>
      <c r="H296" s="26" t="s">
        <v>9</v>
      </c>
      <c r="I296" s="14" t="s">
        <v>9</v>
      </c>
      <c r="J296" s="26" t="s">
        <v>9</v>
      </c>
      <c r="K296" s="26" t="s">
        <v>9</v>
      </c>
      <c r="L296" s="26" t="s">
        <v>9</v>
      </c>
      <c r="M296" s="26" t="s">
        <v>9</v>
      </c>
      <c r="N296" s="153" t="s">
        <v>568</v>
      </c>
      <c r="O296" s="255">
        <v>0.29154518950437319</v>
      </c>
      <c r="P296" s="12" t="s">
        <v>9</v>
      </c>
      <c r="Q296" s="12" t="s">
        <v>152</v>
      </c>
      <c r="R296" s="146" t="s">
        <v>652</v>
      </c>
      <c r="S296" s="170" t="s">
        <v>142</v>
      </c>
      <c r="T296" s="177" t="s">
        <v>853</v>
      </c>
      <c r="U296" s="25"/>
      <c r="V296" s="25"/>
      <c r="W296" s="25"/>
      <c r="X296" s="25"/>
      <c r="Y296" s="25"/>
      <c r="Z296" s="15" t="s">
        <v>592</v>
      </c>
      <c r="AA296" s="25"/>
      <c r="AB296" s="25"/>
      <c r="AC296" s="25"/>
      <c r="AD296" s="25"/>
      <c r="AE296" s="25"/>
      <c r="AF296" s="25"/>
      <c r="AG296" s="25"/>
      <c r="AH296" s="25"/>
      <c r="AI296" s="25"/>
      <c r="AJ296" s="25"/>
      <c r="AK296" s="25"/>
      <c r="AL296" s="25"/>
      <c r="AM296" s="25"/>
      <c r="AN296" s="156">
        <v>45658</v>
      </c>
      <c r="AO296" s="157">
        <v>46022</v>
      </c>
      <c r="AP296" s="26" t="s">
        <v>281</v>
      </c>
      <c r="AQ296" s="178">
        <f t="shared" ref="AQ296:AQ297" si="267">+O296/12</f>
        <v>2.4295432458697766E-2</v>
      </c>
      <c r="AR296" s="178"/>
      <c r="AS296" s="127" t="s">
        <v>283</v>
      </c>
      <c r="AT296" s="26" t="s">
        <v>281</v>
      </c>
      <c r="AU296" s="178">
        <f t="shared" ref="AU296:AU297" si="268">+O296/12</f>
        <v>2.4295432458697766E-2</v>
      </c>
      <c r="AV296" s="18"/>
      <c r="AW296" s="127" t="s">
        <v>283</v>
      </c>
      <c r="AX296" s="26" t="s">
        <v>281</v>
      </c>
      <c r="AY296" s="178">
        <f t="shared" ref="AY296:AY297" si="269">+O296/12</f>
        <v>2.4295432458697766E-2</v>
      </c>
      <c r="AZ296" s="18"/>
      <c r="BA296" s="127" t="s">
        <v>283</v>
      </c>
      <c r="BB296" s="26" t="s">
        <v>281</v>
      </c>
      <c r="BC296" s="178">
        <f t="shared" ref="BC296:BC297" si="270">+O296/12</f>
        <v>2.4295432458697766E-2</v>
      </c>
      <c r="BD296" s="18"/>
      <c r="BE296" s="127" t="s">
        <v>283</v>
      </c>
      <c r="BF296" s="26" t="s">
        <v>281</v>
      </c>
      <c r="BG296" s="178">
        <f t="shared" ref="BG296:BG297" si="271">+O296/12</f>
        <v>2.4295432458697766E-2</v>
      </c>
      <c r="BH296" s="18"/>
      <c r="BI296" s="127" t="s">
        <v>283</v>
      </c>
      <c r="BJ296" s="26" t="s">
        <v>281</v>
      </c>
      <c r="BK296" s="178">
        <f t="shared" ref="BK296:BK297" si="272">+O296/12</f>
        <v>2.4295432458697766E-2</v>
      </c>
      <c r="BL296" s="18"/>
      <c r="BM296" s="127" t="s">
        <v>283</v>
      </c>
      <c r="BN296" s="26" t="s">
        <v>281</v>
      </c>
      <c r="BO296" s="178">
        <f t="shared" ref="BO296:BO297" si="273">+O296/12</f>
        <v>2.4295432458697766E-2</v>
      </c>
      <c r="BP296" s="18"/>
      <c r="BQ296" s="127" t="s">
        <v>283</v>
      </c>
      <c r="BR296" s="26" t="s">
        <v>281</v>
      </c>
      <c r="BS296" s="178">
        <f t="shared" ref="BS296:BS297" si="274">+O296/12</f>
        <v>2.4295432458697766E-2</v>
      </c>
      <c r="BT296" s="18"/>
      <c r="BU296" s="127" t="s">
        <v>283</v>
      </c>
      <c r="BV296" s="26" t="s">
        <v>281</v>
      </c>
      <c r="BW296" s="178">
        <f t="shared" ref="BW296:BW297" si="275">+O296/12</f>
        <v>2.4295432458697766E-2</v>
      </c>
      <c r="BX296" s="18"/>
      <c r="BY296" s="127" t="s">
        <v>283</v>
      </c>
      <c r="BZ296" s="26" t="s">
        <v>281</v>
      </c>
      <c r="CA296" s="178">
        <f t="shared" ref="CA296:CA297" si="276">+O296/12</f>
        <v>2.4295432458697766E-2</v>
      </c>
      <c r="CB296" s="18"/>
      <c r="CC296" s="127" t="s">
        <v>283</v>
      </c>
      <c r="CD296" s="26" t="s">
        <v>281</v>
      </c>
      <c r="CE296" s="178">
        <f t="shared" ref="CE296:CE297" si="277">+O296/12</f>
        <v>2.4295432458697766E-2</v>
      </c>
      <c r="CF296" s="18"/>
      <c r="CG296" s="127" t="s">
        <v>283</v>
      </c>
      <c r="CH296" s="26" t="s">
        <v>281</v>
      </c>
      <c r="CI296" s="178">
        <f t="shared" ref="CI296:CI297" si="278">+O296/12</f>
        <v>2.4295432458697766E-2</v>
      </c>
      <c r="CJ296" s="18"/>
      <c r="CK296" s="127" t="s">
        <v>283</v>
      </c>
      <c r="CL296" s="179">
        <f t="shared" si="257"/>
        <v>0.29154518950437314</v>
      </c>
      <c r="CM296" s="179">
        <f t="shared" si="258"/>
        <v>0</v>
      </c>
    </row>
    <row r="297" spans="1:91" ht="70.2" customHeight="1" x14ac:dyDescent="0.25">
      <c r="A297" s="12" t="s">
        <v>135</v>
      </c>
      <c r="B297" s="14" t="s">
        <v>13</v>
      </c>
      <c r="C297" s="12" t="s">
        <v>21</v>
      </c>
      <c r="D297" s="12" t="s">
        <v>9</v>
      </c>
      <c r="E297" s="12" t="s">
        <v>9</v>
      </c>
      <c r="F297" s="12" t="s">
        <v>9</v>
      </c>
      <c r="G297" s="26" t="s">
        <v>9</v>
      </c>
      <c r="H297" s="26" t="s">
        <v>9</v>
      </c>
      <c r="I297" s="14" t="s">
        <v>9</v>
      </c>
      <c r="J297" s="26" t="s">
        <v>9</v>
      </c>
      <c r="K297" s="26" t="s">
        <v>9</v>
      </c>
      <c r="L297" s="26" t="s">
        <v>9</v>
      </c>
      <c r="M297" s="26" t="s">
        <v>9</v>
      </c>
      <c r="N297" s="153" t="s">
        <v>569</v>
      </c>
      <c r="O297" s="255">
        <v>0.29154518950437319</v>
      </c>
      <c r="P297" s="12" t="s">
        <v>9</v>
      </c>
      <c r="Q297" s="12" t="s">
        <v>152</v>
      </c>
      <c r="R297" s="146" t="s">
        <v>653</v>
      </c>
      <c r="S297" s="170" t="s">
        <v>142</v>
      </c>
      <c r="T297" s="177" t="s">
        <v>853</v>
      </c>
      <c r="U297" s="25"/>
      <c r="V297" s="25"/>
      <c r="W297" s="25"/>
      <c r="X297" s="25"/>
      <c r="Y297" s="25"/>
      <c r="Z297" s="15" t="s">
        <v>592</v>
      </c>
      <c r="AA297" s="25"/>
      <c r="AB297" s="25"/>
      <c r="AC297" s="25"/>
      <c r="AD297" s="25"/>
      <c r="AE297" s="25"/>
      <c r="AF297" s="25"/>
      <c r="AG297" s="25"/>
      <c r="AH297" s="25"/>
      <c r="AI297" s="25"/>
      <c r="AJ297" s="25"/>
      <c r="AK297" s="25"/>
      <c r="AL297" s="25"/>
      <c r="AM297" s="25"/>
      <c r="AN297" s="156">
        <v>45658</v>
      </c>
      <c r="AO297" s="157">
        <v>46022</v>
      </c>
      <c r="AP297" s="26" t="s">
        <v>281</v>
      </c>
      <c r="AQ297" s="178">
        <f t="shared" si="267"/>
        <v>2.4295432458697766E-2</v>
      </c>
      <c r="AR297" s="178"/>
      <c r="AS297" s="127" t="s">
        <v>283</v>
      </c>
      <c r="AT297" s="26" t="s">
        <v>281</v>
      </c>
      <c r="AU297" s="178">
        <f t="shared" si="268"/>
        <v>2.4295432458697766E-2</v>
      </c>
      <c r="AV297" s="18"/>
      <c r="AW297" s="127" t="s">
        <v>283</v>
      </c>
      <c r="AX297" s="26" t="s">
        <v>281</v>
      </c>
      <c r="AY297" s="178">
        <f t="shared" si="269"/>
        <v>2.4295432458697766E-2</v>
      </c>
      <c r="AZ297" s="18"/>
      <c r="BA297" s="127" t="s">
        <v>283</v>
      </c>
      <c r="BB297" s="26" t="s">
        <v>281</v>
      </c>
      <c r="BC297" s="178">
        <f t="shared" si="270"/>
        <v>2.4295432458697766E-2</v>
      </c>
      <c r="BD297" s="18"/>
      <c r="BE297" s="127" t="s">
        <v>283</v>
      </c>
      <c r="BF297" s="26" t="s">
        <v>281</v>
      </c>
      <c r="BG297" s="178">
        <f t="shared" si="271"/>
        <v>2.4295432458697766E-2</v>
      </c>
      <c r="BH297" s="18"/>
      <c r="BI297" s="127" t="s">
        <v>283</v>
      </c>
      <c r="BJ297" s="26" t="s">
        <v>281</v>
      </c>
      <c r="BK297" s="178">
        <f t="shared" si="272"/>
        <v>2.4295432458697766E-2</v>
      </c>
      <c r="BL297" s="18"/>
      <c r="BM297" s="127" t="s">
        <v>283</v>
      </c>
      <c r="BN297" s="26" t="s">
        <v>281</v>
      </c>
      <c r="BO297" s="178">
        <f t="shared" si="273"/>
        <v>2.4295432458697766E-2</v>
      </c>
      <c r="BP297" s="18"/>
      <c r="BQ297" s="127" t="s">
        <v>283</v>
      </c>
      <c r="BR297" s="26" t="s">
        <v>281</v>
      </c>
      <c r="BS297" s="178">
        <f t="shared" si="274"/>
        <v>2.4295432458697766E-2</v>
      </c>
      <c r="BT297" s="18"/>
      <c r="BU297" s="127" t="s">
        <v>283</v>
      </c>
      <c r="BV297" s="26" t="s">
        <v>281</v>
      </c>
      <c r="BW297" s="178">
        <f t="shared" si="275"/>
        <v>2.4295432458697766E-2</v>
      </c>
      <c r="BX297" s="18"/>
      <c r="BY297" s="127" t="s">
        <v>283</v>
      </c>
      <c r="BZ297" s="26" t="s">
        <v>281</v>
      </c>
      <c r="CA297" s="178">
        <f t="shared" si="276"/>
        <v>2.4295432458697766E-2</v>
      </c>
      <c r="CB297" s="18"/>
      <c r="CC297" s="127" t="s">
        <v>283</v>
      </c>
      <c r="CD297" s="26" t="s">
        <v>281</v>
      </c>
      <c r="CE297" s="178">
        <f t="shared" si="277"/>
        <v>2.4295432458697766E-2</v>
      </c>
      <c r="CF297" s="18"/>
      <c r="CG297" s="127" t="s">
        <v>283</v>
      </c>
      <c r="CH297" s="26" t="s">
        <v>281</v>
      </c>
      <c r="CI297" s="178">
        <f t="shared" si="278"/>
        <v>2.4295432458697766E-2</v>
      </c>
      <c r="CJ297" s="18"/>
      <c r="CK297" s="127" t="s">
        <v>283</v>
      </c>
      <c r="CL297" s="179">
        <f t="shared" si="257"/>
        <v>0.29154518950437314</v>
      </c>
      <c r="CM297" s="179">
        <f t="shared" si="258"/>
        <v>0</v>
      </c>
    </row>
    <row r="298" spans="1:91" ht="91.8" customHeight="1" x14ac:dyDescent="0.25">
      <c r="A298" s="12" t="s">
        <v>135</v>
      </c>
      <c r="B298" s="14" t="s">
        <v>13</v>
      </c>
      <c r="C298" s="12" t="s">
        <v>21</v>
      </c>
      <c r="D298" s="12" t="s">
        <v>9</v>
      </c>
      <c r="E298" s="12" t="s">
        <v>9</v>
      </c>
      <c r="F298" s="12" t="s">
        <v>9</v>
      </c>
      <c r="G298" s="26" t="s">
        <v>9</v>
      </c>
      <c r="H298" s="26" t="s">
        <v>9</v>
      </c>
      <c r="I298" s="14" t="s">
        <v>9</v>
      </c>
      <c r="J298" s="26" t="s">
        <v>9</v>
      </c>
      <c r="K298" s="26" t="s">
        <v>9</v>
      </c>
      <c r="L298" s="26" t="s">
        <v>9</v>
      </c>
      <c r="M298" s="26" t="s">
        <v>9</v>
      </c>
      <c r="N298" s="154" t="s">
        <v>570</v>
      </c>
      <c r="O298" s="255">
        <v>0.29154518950437319</v>
      </c>
      <c r="P298" s="12" t="s">
        <v>9</v>
      </c>
      <c r="Q298" s="12" t="s">
        <v>152</v>
      </c>
      <c r="R298" s="146" t="s">
        <v>654</v>
      </c>
      <c r="S298" s="170" t="s">
        <v>142</v>
      </c>
      <c r="T298" s="177" t="s">
        <v>853</v>
      </c>
      <c r="U298" s="25"/>
      <c r="V298" s="25"/>
      <c r="W298" s="25"/>
      <c r="X298" s="25"/>
      <c r="Y298" s="25"/>
      <c r="Z298" s="15" t="s">
        <v>592</v>
      </c>
      <c r="AA298" s="25"/>
      <c r="AB298" s="25"/>
      <c r="AC298" s="25"/>
      <c r="AD298" s="25"/>
      <c r="AE298" s="25"/>
      <c r="AF298" s="25"/>
      <c r="AG298" s="25"/>
      <c r="AH298" s="25"/>
      <c r="AI298" s="25"/>
      <c r="AJ298" s="25"/>
      <c r="AK298" s="25"/>
      <c r="AL298" s="25"/>
      <c r="AM298" s="25"/>
      <c r="AN298" s="167">
        <v>45658</v>
      </c>
      <c r="AO298" s="167">
        <v>45658</v>
      </c>
      <c r="AP298" s="26" t="s">
        <v>669</v>
      </c>
      <c r="AQ298" s="178">
        <f t="shared" si="259"/>
        <v>0.29154518950437319</v>
      </c>
      <c r="AR298" s="178">
        <f t="shared" ref="AR298:AR299" si="279">+AQ298</f>
        <v>0.29154518950437319</v>
      </c>
      <c r="AS298" s="171" t="s">
        <v>283</v>
      </c>
      <c r="AT298" s="180" t="s">
        <v>281</v>
      </c>
      <c r="AU298" s="182"/>
      <c r="AV298" s="183"/>
      <c r="AW298" s="171" t="s">
        <v>283</v>
      </c>
      <c r="AX298" s="180" t="s">
        <v>281</v>
      </c>
      <c r="AY298" s="182"/>
      <c r="AZ298" s="183"/>
      <c r="BA298" s="171" t="s">
        <v>283</v>
      </c>
      <c r="BB298" s="180" t="s">
        <v>281</v>
      </c>
      <c r="BC298" s="182"/>
      <c r="BD298" s="183"/>
      <c r="BE298" s="171" t="s">
        <v>283</v>
      </c>
      <c r="BF298" s="180" t="s">
        <v>281</v>
      </c>
      <c r="BG298" s="182"/>
      <c r="BH298" s="183"/>
      <c r="BI298" s="171" t="s">
        <v>283</v>
      </c>
      <c r="BJ298" s="180" t="s">
        <v>281</v>
      </c>
      <c r="BK298" s="182"/>
      <c r="BL298" s="183"/>
      <c r="BM298" s="171" t="s">
        <v>283</v>
      </c>
      <c r="BN298" s="180" t="s">
        <v>281</v>
      </c>
      <c r="BO298" s="182"/>
      <c r="BP298" s="183"/>
      <c r="BQ298" s="171" t="s">
        <v>283</v>
      </c>
      <c r="BR298" s="180" t="s">
        <v>281</v>
      </c>
      <c r="BS298" s="182"/>
      <c r="BT298" s="183"/>
      <c r="BU298" s="171" t="s">
        <v>283</v>
      </c>
      <c r="BV298" s="180" t="s">
        <v>281</v>
      </c>
      <c r="BW298" s="182"/>
      <c r="BX298" s="183"/>
      <c r="BY298" s="171" t="s">
        <v>283</v>
      </c>
      <c r="BZ298" s="180" t="s">
        <v>281</v>
      </c>
      <c r="CA298" s="182"/>
      <c r="CB298" s="183"/>
      <c r="CC298" s="171" t="s">
        <v>283</v>
      </c>
      <c r="CD298" s="180" t="s">
        <v>281</v>
      </c>
      <c r="CE298" s="182"/>
      <c r="CF298" s="183"/>
      <c r="CG298" s="171" t="s">
        <v>283</v>
      </c>
      <c r="CH298" s="180" t="s">
        <v>281</v>
      </c>
      <c r="CI298" s="182"/>
      <c r="CJ298" s="183"/>
      <c r="CK298" s="171" t="s">
        <v>283</v>
      </c>
      <c r="CL298" s="179">
        <f t="shared" si="257"/>
        <v>0.29154518950437319</v>
      </c>
      <c r="CM298" s="179">
        <f t="shared" si="258"/>
        <v>0.29154518950437319</v>
      </c>
    </row>
    <row r="299" spans="1:91" ht="70.2" customHeight="1" x14ac:dyDescent="0.25">
      <c r="A299" s="12" t="s">
        <v>135</v>
      </c>
      <c r="B299" s="14" t="s">
        <v>13</v>
      </c>
      <c r="C299" s="12" t="s">
        <v>21</v>
      </c>
      <c r="D299" s="12" t="s">
        <v>9</v>
      </c>
      <c r="E299" s="12" t="s">
        <v>9</v>
      </c>
      <c r="F299" s="12" t="s">
        <v>9</v>
      </c>
      <c r="G299" s="26" t="s">
        <v>9</v>
      </c>
      <c r="H299" s="26" t="s">
        <v>9</v>
      </c>
      <c r="I299" s="14" t="s">
        <v>9</v>
      </c>
      <c r="J299" s="26" t="s">
        <v>9</v>
      </c>
      <c r="K299" s="26" t="s">
        <v>9</v>
      </c>
      <c r="L299" s="26" t="s">
        <v>9</v>
      </c>
      <c r="M299" s="26" t="s">
        <v>9</v>
      </c>
      <c r="N299" s="148" t="s">
        <v>571</v>
      </c>
      <c r="O299" s="255">
        <v>0.29154518950437319</v>
      </c>
      <c r="P299" s="12" t="s">
        <v>9</v>
      </c>
      <c r="Q299" s="12" t="s">
        <v>152</v>
      </c>
      <c r="R299" s="146" t="s">
        <v>655</v>
      </c>
      <c r="S299" s="170" t="s">
        <v>142</v>
      </c>
      <c r="T299" s="177" t="s">
        <v>853</v>
      </c>
      <c r="U299" s="25"/>
      <c r="V299" s="25"/>
      <c r="W299" s="25"/>
      <c r="X299" s="25"/>
      <c r="Y299" s="25"/>
      <c r="Z299" s="15" t="s">
        <v>592</v>
      </c>
      <c r="AA299" s="25"/>
      <c r="AB299" s="25"/>
      <c r="AC299" s="25"/>
      <c r="AD299" s="25"/>
      <c r="AE299" s="25"/>
      <c r="AF299" s="25"/>
      <c r="AG299" s="25"/>
      <c r="AH299" s="25"/>
      <c r="AI299" s="25"/>
      <c r="AJ299" s="25"/>
      <c r="AK299" s="25"/>
      <c r="AL299" s="25"/>
      <c r="AM299" s="25"/>
      <c r="AN299" s="160">
        <v>45658</v>
      </c>
      <c r="AO299" s="160">
        <v>45658</v>
      </c>
      <c r="AP299" s="26" t="s">
        <v>670</v>
      </c>
      <c r="AQ299" s="178">
        <f t="shared" si="259"/>
        <v>0.29154518950437319</v>
      </c>
      <c r="AR299" s="178">
        <f t="shared" si="279"/>
        <v>0.29154518950437319</v>
      </c>
      <c r="AS299" s="171" t="s">
        <v>283</v>
      </c>
      <c r="AT299" s="180" t="s">
        <v>281</v>
      </c>
      <c r="AU299" s="182"/>
      <c r="AV299" s="183"/>
      <c r="AW299" s="171" t="s">
        <v>283</v>
      </c>
      <c r="AX299" s="180" t="s">
        <v>281</v>
      </c>
      <c r="AY299" s="182"/>
      <c r="AZ299" s="183"/>
      <c r="BA299" s="171" t="s">
        <v>283</v>
      </c>
      <c r="BB299" s="180" t="s">
        <v>281</v>
      </c>
      <c r="BC299" s="182"/>
      <c r="BD299" s="183"/>
      <c r="BE299" s="171" t="s">
        <v>283</v>
      </c>
      <c r="BF299" s="180" t="s">
        <v>281</v>
      </c>
      <c r="BG299" s="182"/>
      <c r="BH299" s="183"/>
      <c r="BI299" s="171" t="s">
        <v>283</v>
      </c>
      <c r="BJ299" s="180" t="s">
        <v>281</v>
      </c>
      <c r="BK299" s="182"/>
      <c r="BL299" s="183"/>
      <c r="BM299" s="171" t="s">
        <v>283</v>
      </c>
      <c r="BN299" s="180" t="s">
        <v>281</v>
      </c>
      <c r="BO299" s="182"/>
      <c r="BP299" s="183"/>
      <c r="BQ299" s="171" t="s">
        <v>283</v>
      </c>
      <c r="BR299" s="180" t="s">
        <v>281</v>
      </c>
      <c r="BS299" s="182"/>
      <c r="BT299" s="183"/>
      <c r="BU299" s="171" t="s">
        <v>283</v>
      </c>
      <c r="BV299" s="180" t="s">
        <v>281</v>
      </c>
      <c r="BW299" s="182"/>
      <c r="BX299" s="183"/>
      <c r="BY299" s="171" t="s">
        <v>283</v>
      </c>
      <c r="BZ299" s="180" t="s">
        <v>281</v>
      </c>
      <c r="CA299" s="182"/>
      <c r="CB299" s="183"/>
      <c r="CC299" s="171" t="s">
        <v>283</v>
      </c>
      <c r="CD299" s="180" t="s">
        <v>281</v>
      </c>
      <c r="CE299" s="182"/>
      <c r="CF299" s="183"/>
      <c r="CG299" s="171" t="s">
        <v>283</v>
      </c>
      <c r="CH299" s="180" t="s">
        <v>281</v>
      </c>
      <c r="CI299" s="182"/>
      <c r="CJ299" s="183"/>
      <c r="CK299" s="171" t="s">
        <v>283</v>
      </c>
      <c r="CL299" s="179">
        <f t="shared" si="257"/>
        <v>0.29154518950437319</v>
      </c>
      <c r="CM299" s="179">
        <f t="shared" si="258"/>
        <v>0.29154518950437319</v>
      </c>
    </row>
    <row r="300" spans="1:91" ht="70.2" customHeight="1" x14ac:dyDescent="0.25">
      <c r="A300" s="12" t="s">
        <v>135</v>
      </c>
      <c r="B300" s="14" t="s">
        <v>13</v>
      </c>
      <c r="C300" s="12" t="s">
        <v>21</v>
      </c>
      <c r="D300" s="12" t="s">
        <v>9</v>
      </c>
      <c r="E300" s="12" t="s">
        <v>9</v>
      </c>
      <c r="F300" s="12" t="s">
        <v>9</v>
      </c>
      <c r="G300" s="26" t="s">
        <v>9</v>
      </c>
      <c r="H300" s="26" t="s">
        <v>9</v>
      </c>
      <c r="I300" s="14" t="s">
        <v>9</v>
      </c>
      <c r="J300" s="26" t="s">
        <v>9</v>
      </c>
      <c r="K300" s="26" t="s">
        <v>9</v>
      </c>
      <c r="L300" s="26" t="s">
        <v>9</v>
      </c>
      <c r="M300" s="26" t="s">
        <v>9</v>
      </c>
      <c r="N300" s="148" t="s">
        <v>572</v>
      </c>
      <c r="O300" s="255">
        <v>0.29154518950437319</v>
      </c>
      <c r="P300" s="12" t="s">
        <v>9</v>
      </c>
      <c r="Q300" s="12" t="s">
        <v>150</v>
      </c>
      <c r="R300" s="146" t="s">
        <v>656</v>
      </c>
      <c r="S300" s="170" t="s">
        <v>142</v>
      </c>
      <c r="T300" s="177" t="s">
        <v>853</v>
      </c>
      <c r="U300" s="25"/>
      <c r="V300" s="25"/>
      <c r="W300" s="15" t="s">
        <v>592</v>
      </c>
      <c r="X300" s="25"/>
      <c r="Y300" s="25"/>
      <c r="Z300" s="25"/>
      <c r="AA300" s="25"/>
      <c r="AB300" s="25"/>
      <c r="AC300" s="25"/>
      <c r="AD300" s="25"/>
      <c r="AE300" s="25"/>
      <c r="AF300" s="25"/>
      <c r="AG300" s="25"/>
      <c r="AH300" s="25"/>
      <c r="AI300" s="25"/>
      <c r="AJ300" s="25"/>
      <c r="AK300" s="25"/>
      <c r="AL300" s="25"/>
      <c r="AM300" s="25"/>
      <c r="AN300" s="168">
        <v>45690</v>
      </c>
      <c r="AO300" s="168">
        <v>46022</v>
      </c>
      <c r="AP300" s="26" t="s">
        <v>281</v>
      </c>
      <c r="AQ300" s="178">
        <f t="shared" ref="AQ300:AQ301" si="280">+O300/12</f>
        <v>2.4295432458697766E-2</v>
      </c>
      <c r="AR300" s="178"/>
      <c r="AS300" s="127" t="s">
        <v>283</v>
      </c>
      <c r="AT300" s="26" t="s">
        <v>281</v>
      </c>
      <c r="AU300" s="178">
        <f t="shared" ref="AU300:AU301" si="281">+O300/12</f>
        <v>2.4295432458697766E-2</v>
      </c>
      <c r="AV300" s="18"/>
      <c r="AW300" s="127" t="s">
        <v>283</v>
      </c>
      <c r="AX300" s="26" t="s">
        <v>281</v>
      </c>
      <c r="AY300" s="178">
        <f t="shared" ref="AY300:AY301" si="282">+O300/12</f>
        <v>2.4295432458697766E-2</v>
      </c>
      <c r="AZ300" s="18"/>
      <c r="BA300" s="127" t="s">
        <v>283</v>
      </c>
      <c r="BB300" s="26" t="s">
        <v>281</v>
      </c>
      <c r="BC300" s="178">
        <f t="shared" ref="BC300:BC301" si="283">+O300/12</f>
        <v>2.4295432458697766E-2</v>
      </c>
      <c r="BD300" s="18"/>
      <c r="BE300" s="127" t="s">
        <v>283</v>
      </c>
      <c r="BF300" s="26" t="s">
        <v>281</v>
      </c>
      <c r="BG300" s="178">
        <f t="shared" ref="BG300:BG301" si="284">+O300/12</f>
        <v>2.4295432458697766E-2</v>
      </c>
      <c r="BH300" s="18"/>
      <c r="BI300" s="127" t="s">
        <v>283</v>
      </c>
      <c r="BJ300" s="26" t="s">
        <v>281</v>
      </c>
      <c r="BK300" s="178">
        <f t="shared" ref="BK300:BK301" si="285">+O300/12</f>
        <v>2.4295432458697766E-2</v>
      </c>
      <c r="BL300" s="18"/>
      <c r="BM300" s="127" t="s">
        <v>283</v>
      </c>
      <c r="BN300" s="26" t="s">
        <v>281</v>
      </c>
      <c r="BO300" s="178">
        <f t="shared" ref="BO300:BO301" si="286">+O300/12</f>
        <v>2.4295432458697766E-2</v>
      </c>
      <c r="BP300" s="18"/>
      <c r="BQ300" s="127" t="s">
        <v>283</v>
      </c>
      <c r="BR300" s="26" t="s">
        <v>281</v>
      </c>
      <c r="BS300" s="178">
        <f t="shared" ref="BS300:BS301" si="287">+O300/12</f>
        <v>2.4295432458697766E-2</v>
      </c>
      <c r="BT300" s="18"/>
      <c r="BU300" s="127" t="s">
        <v>283</v>
      </c>
      <c r="BV300" s="26" t="s">
        <v>281</v>
      </c>
      <c r="BW300" s="178">
        <f t="shared" ref="BW300:BW301" si="288">+O300/12</f>
        <v>2.4295432458697766E-2</v>
      </c>
      <c r="BX300" s="18"/>
      <c r="BY300" s="127" t="s">
        <v>283</v>
      </c>
      <c r="BZ300" s="26" t="s">
        <v>281</v>
      </c>
      <c r="CA300" s="178">
        <f t="shared" ref="CA300:CA301" si="289">+O300/12</f>
        <v>2.4295432458697766E-2</v>
      </c>
      <c r="CB300" s="18"/>
      <c r="CC300" s="127" t="s">
        <v>283</v>
      </c>
      <c r="CD300" s="26" t="s">
        <v>281</v>
      </c>
      <c r="CE300" s="178">
        <f t="shared" ref="CE300:CE301" si="290">+O300/12</f>
        <v>2.4295432458697766E-2</v>
      </c>
      <c r="CF300" s="18"/>
      <c r="CG300" s="127" t="s">
        <v>283</v>
      </c>
      <c r="CH300" s="26" t="s">
        <v>281</v>
      </c>
      <c r="CI300" s="178">
        <f t="shared" ref="CI300:CI301" si="291">+O300/12</f>
        <v>2.4295432458697766E-2</v>
      </c>
      <c r="CJ300" s="18"/>
      <c r="CK300" s="127" t="s">
        <v>283</v>
      </c>
      <c r="CL300" s="179">
        <f t="shared" si="257"/>
        <v>0.29154518950437314</v>
      </c>
      <c r="CM300" s="179">
        <f t="shared" si="258"/>
        <v>0</v>
      </c>
    </row>
    <row r="301" spans="1:91" ht="70.2" customHeight="1" x14ac:dyDescent="0.25">
      <c r="A301" s="12" t="s">
        <v>135</v>
      </c>
      <c r="B301" s="14" t="s">
        <v>13</v>
      </c>
      <c r="C301" s="12" t="s">
        <v>21</v>
      </c>
      <c r="D301" s="12" t="s">
        <v>9</v>
      </c>
      <c r="E301" s="12" t="s">
        <v>9</v>
      </c>
      <c r="F301" s="12" t="s">
        <v>9</v>
      </c>
      <c r="G301" s="26" t="s">
        <v>9</v>
      </c>
      <c r="H301" s="26" t="s">
        <v>9</v>
      </c>
      <c r="I301" s="14" t="s">
        <v>9</v>
      </c>
      <c r="J301" s="26" t="s">
        <v>9</v>
      </c>
      <c r="K301" s="26" t="s">
        <v>9</v>
      </c>
      <c r="L301" s="26" t="s">
        <v>9</v>
      </c>
      <c r="M301" s="26" t="s">
        <v>9</v>
      </c>
      <c r="N301" s="148" t="s">
        <v>573</v>
      </c>
      <c r="O301" s="255">
        <v>0.29154518950437319</v>
      </c>
      <c r="P301" s="12" t="s">
        <v>9</v>
      </c>
      <c r="Q301" s="12" t="s">
        <v>150</v>
      </c>
      <c r="R301" s="146" t="s">
        <v>656</v>
      </c>
      <c r="S301" s="170" t="s">
        <v>142</v>
      </c>
      <c r="T301" s="177" t="s">
        <v>853</v>
      </c>
      <c r="U301" s="25"/>
      <c r="V301" s="25"/>
      <c r="W301" s="25"/>
      <c r="X301" s="25"/>
      <c r="Y301" s="25"/>
      <c r="Z301" s="25"/>
      <c r="AA301" s="25"/>
      <c r="AB301" s="25"/>
      <c r="AC301" s="25"/>
      <c r="AD301" s="25"/>
      <c r="AE301" s="25"/>
      <c r="AF301" s="25"/>
      <c r="AG301" s="25"/>
      <c r="AH301" s="15" t="s">
        <v>592</v>
      </c>
      <c r="AI301" s="25"/>
      <c r="AJ301" s="25"/>
      <c r="AK301" s="25"/>
      <c r="AL301" s="25"/>
      <c r="AM301" s="25"/>
      <c r="AN301" s="168">
        <v>45690</v>
      </c>
      <c r="AO301" s="168">
        <v>46022</v>
      </c>
      <c r="AP301" s="26" t="s">
        <v>281</v>
      </c>
      <c r="AQ301" s="178">
        <f t="shared" si="280"/>
        <v>2.4295432458697766E-2</v>
      </c>
      <c r="AR301" s="178"/>
      <c r="AS301" s="127" t="s">
        <v>283</v>
      </c>
      <c r="AT301" s="26" t="s">
        <v>281</v>
      </c>
      <c r="AU301" s="178">
        <f t="shared" si="281"/>
        <v>2.4295432458697766E-2</v>
      </c>
      <c r="AV301" s="18"/>
      <c r="AW301" s="127" t="s">
        <v>283</v>
      </c>
      <c r="AX301" s="26" t="s">
        <v>281</v>
      </c>
      <c r="AY301" s="178">
        <f t="shared" si="282"/>
        <v>2.4295432458697766E-2</v>
      </c>
      <c r="AZ301" s="18"/>
      <c r="BA301" s="127" t="s">
        <v>283</v>
      </c>
      <c r="BB301" s="26" t="s">
        <v>281</v>
      </c>
      <c r="BC301" s="178">
        <f t="shared" si="283"/>
        <v>2.4295432458697766E-2</v>
      </c>
      <c r="BD301" s="18"/>
      <c r="BE301" s="127" t="s">
        <v>283</v>
      </c>
      <c r="BF301" s="26" t="s">
        <v>281</v>
      </c>
      <c r="BG301" s="178">
        <f t="shared" si="284"/>
        <v>2.4295432458697766E-2</v>
      </c>
      <c r="BH301" s="18"/>
      <c r="BI301" s="127" t="s">
        <v>283</v>
      </c>
      <c r="BJ301" s="26" t="s">
        <v>281</v>
      </c>
      <c r="BK301" s="178">
        <f t="shared" si="285"/>
        <v>2.4295432458697766E-2</v>
      </c>
      <c r="BL301" s="18"/>
      <c r="BM301" s="127" t="s">
        <v>283</v>
      </c>
      <c r="BN301" s="26" t="s">
        <v>281</v>
      </c>
      <c r="BO301" s="178">
        <f t="shared" si="286"/>
        <v>2.4295432458697766E-2</v>
      </c>
      <c r="BP301" s="18"/>
      <c r="BQ301" s="127" t="s">
        <v>283</v>
      </c>
      <c r="BR301" s="26" t="s">
        <v>281</v>
      </c>
      <c r="BS301" s="178">
        <f t="shared" si="287"/>
        <v>2.4295432458697766E-2</v>
      </c>
      <c r="BT301" s="18"/>
      <c r="BU301" s="127" t="s">
        <v>283</v>
      </c>
      <c r="BV301" s="26" t="s">
        <v>281</v>
      </c>
      <c r="BW301" s="178">
        <f t="shared" si="288"/>
        <v>2.4295432458697766E-2</v>
      </c>
      <c r="BX301" s="18"/>
      <c r="BY301" s="127" t="s">
        <v>283</v>
      </c>
      <c r="BZ301" s="26" t="s">
        <v>281</v>
      </c>
      <c r="CA301" s="178">
        <f t="shared" si="289"/>
        <v>2.4295432458697766E-2</v>
      </c>
      <c r="CB301" s="18"/>
      <c r="CC301" s="127" t="s">
        <v>283</v>
      </c>
      <c r="CD301" s="26" t="s">
        <v>281</v>
      </c>
      <c r="CE301" s="178">
        <f t="shared" si="290"/>
        <v>2.4295432458697766E-2</v>
      </c>
      <c r="CF301" s="18"/>
      <c r="CG301" s="127" t="s">
        <v>283</v>
      </c>
      <c r="CH301" s="26" t="s">
        <v>281</v>
      </c>
      <c r="CI301" s="178">
        <f t="shared" si="291"/>
        <v>2.4295432458697766E-2</v>
      </c>
      <c r="CJ301" s="18"/>
      <c r="CK301" s="127" t="s">
        <v>283</v>
      </c>
      <c r="CL301" s="179">
        <f t="shared" si="257"/>
        <v>0.29154518950437314</v>
      </c>
      <c r="CM301" s="179">
        <f t="shared" si="258"/>
        <v>0</v>
      </c>
    </row>
    <row r="302" spans="1:91" ht="70.2" customHeight="1" x14ac:dyDescent="0.25">
      <c r="A302" s="12" t="s">
        <v>135</v>
      </c>
      <c r="B302" s="14" t="s">
        <v>13</v>
      </c>
      <c r="C302" s="12" t="s">
        <v>21</v>
      </c>
      <c r="D302" s="12" t="s">
        <v>9</v>
      </c>
      <c r="E302" s="12" t="s">
        <v>9</v>
      </c>
      <c r="F302" s="12" t="s">
        <v>9</v>
      </c>
      <c r="G302" s="26" t="s">
        <v>9</v>
      </c>
      <c r="H302" s="26" t="s">
        <v>9</v>
      </c>
      <c r="I302" s="14" t="s">
        <v>9</v>
      </c>
      <c r="J302" s="26" t="s">
        <v>9</v>
      </c>
      <c r="K302" s="26" t="s">
        <v>9</v>
      </c>
      <c r="L302" s="26" t="s">
        <v>9</v>
      </c>
      <c r="M302" s="26" t="s">
        <v>9</v>
      </c>
      <c r="N302" s="148" t="s">
        <v>574</v>
      </c>
      <c r="O302" s="255">
        <v>0.29154518950437319</v>
      </c>
      <c r="P302" s="12" t="s">
        <v>9</v>
      </c>
      <c r="Q302" s="12" t="s">
        <v>150</v>
      </c>
      <c r="R302" s="146" t="s">
        <v>657</v>
      </c>
      <c r="S302" s="170" t="s">
        <v>142</v>
      </c>
      <c r="T302" s="177" t="s">
        <v>853</v>
      </c>
      <c r="U302" s="25"/>
      <c r="V302" s="25"/>
      <c r="W302" s="25"/>
      <c r="X302" s="25"/>
      <c r="Y302" s="25"/>
      <c r="Z302" s="25"/>
      <c r="AA302" s="25"/>
      <c r="AB302" s="25"/>
      <c r="AC302" s="25"/>
      <c r="AD302" s="25"/>
      <c r="AE302" s="25"/>
      <c r="AF302" s="25"/>
      <c r="AG302" s="25"/>
      <c r="AH302" s="25"/>
      <c r="AI302" s="25"/>
      <c r="AJ302" s="15" t="s">
        <v>592</v>
      </c>
      <c r="AK302" s="25"/>
      <c r="AL302" s="25"/>
      <c r="AM302" s="25"/>
      <c r="AN302" s="168">
        <v>45690</v>
      </c>
      <c r="AO302" s="168">
        <v>45688</v>
      </c>
      <c r="AP302" s="26" t="s">
        <v>281</v>
      </c>
      <c r="AQ302" s="178">
        <f t="shared" si="259"/>
        <v>0.29154518950437319</v>
      </c>
      <c r="AR302" s="178">
        <f t="shared" ref="AR302:AR307" si="292">+AQ302</f>
        <v>0.29154518950437319</v>
      </c>
      <c r="AS302" s="171" t="s">
        <v>283</v>
      </c>
      <c r="AT302" s="180" t="s">
        <v>281</v>
      </c>
      <c r="AU302" s="182"/>
      <c r="AV302" s="183"/>
      <c r="AW302" s="171" t="s">
        <v>283</v>
      </c>
      <c r="AX302" s="180" t="s">
        <v>281</v>
      </c>
      <c r="AY302" s="182"/>
      <c r="AZ302" s="183"/>
      <c r="BA302" s="171" t="s">
        <v>283</v>
      </c>
      <c r="BB302" s="180" t="s">
        <v>281</v>
      </c>
      <c r="BC302" s="182"/>
      <c r="BD302" s="183"/>
      <c r="BE302" s="171" t="s">
        <v>283</v>
      </c>
      <c r="BF302" s="180" t="s">
        <v>281</v>
      </c>
      <c r="BG302" s="182"/>
      <c r="BH302" s="183"/>
      <c r="BI302" s="171" t="s">
        <v>283</v>
      </c>
      <c r="BJ302" s="180" t="s">
        <v>281</v>
      </c>
      <c r="BK302" s="182"/>
      <c r="BL302" s="183"/>
      <c r="BM302" s="171" t="s">
        <v>283</v>
      </c>
      <c r="BN302" s="180" t="s">
        <v>281</v>
      </c>
      <c r="BO302" s="182"/>
      <c r="BP302" s="183"/>
      <c r="BQ302" s="171" t="s">
        <v>283</v>
      </c>
      <c r="BR302" s="180" t="s">
        <v>281</v>
      </c>
      <c r="BS302" s="182"/>
      <c r="BT302" s="183"/>
      <c r="BU302" s="171" t="s">
        <v>283</v>
      </c>
      <c r="BV302" s="180" t="s">
        <v>281</v>
      </c>
      <c r="BW302" s="182"/>
      <c r="BX302" s="183"/>
      <c r="BY302" s="171" t="s">
        <v>283</v>
      </c>
      <c r="BZ302" s="180" t="s">
        <v>281</v>
      </c>
      <c r="CA302" s="182"/>
      <c r="CB302" s="183"/>
      <c r="CC302" s="171" t="s">
        <v>283</v>
      </c>
      <c r="CD302" s="180" t="s">
        <v>281</v>
      </c>
      <c r="CE302" s="182"/>
      <c r="CF302" s="183"/>
      <c r="CG302" s="171" t="s">
        <v>283</v>
      </c>
      <c r="CH302" s="180" t="s">
        <v>281</v>
      </c>
      <c r="CI302" s="182"/>
      <c r="CJ302" s="183"/>
      <c r="CK302" s="171" t="s">
        <v>283</v>
      </c>
      <c r="CL302" s="179">
        <f t="shared" si="257"/>
        <v>0.29154518950437319</v>
      </c>
      <c r="CM302" s="179">
        <f t="shared" si="258"/>
        <v>0.29154518950437319</v>
      </c>
    </row>
    <row r="303" spans="1:91" ht="70.2" customHeight="1" x14ac:dyDescent="0.25">
      <c r="A303" s="12" t="s">
        <v>135</v>
      </c>
      <c r="B303" s="14" t="s">
        <v>13</v>
      </c>
      <c r="C303" s="12" t="s">
        <v>21</v>
      </c>
      <c r="D303" s="12" t="s">
        <v>9</v>
      </c>
      <c r="E303" s="12" t="s">
        <v>9</v>
      </c>
      <c r="F303" s="12" t="s">
        <v>9</v>
      </c>
      <c r="G303" s="26" t="s">
        <v>9</v>
      </c>
      <c r="H303" s="26" t="s">
        <v>9</v>
      </c>
      <c r="I303" s="14" t="s">
        <v>9</v>
      </c>
      <c r="J303" s="26" t="s">
        <v>9</v>
      </c>
      <c r="K303" s="26" t="s">
        <v>9</v>
      </c>
      <c r="L303" s="26" t="s">
        <v>9</v>
      </c>
      <c r="M303" s="26" t="s">
        <v>9</v>
      </c>
      <c r="N303" s="148" t="s">
        <v>575</v>
      </c>
      <c r="O303" s="255">
        <v>0.29154518950437319</v>
      </c>
      <c r="P303" s="12" t="s">
        <v>9</v>
      </c>
      <c r="Q303" s="12" t="s">
        <v>150</v>
      </c>
      <c r="R303" s="146" t="s">
        <v>658</v>
      </c>
      <c r="S303" s="170" t="s">
        <v>142</v>
      </c>
      <c r="T303" s="177" t="s">
        <v>853</v>
      </c>
      <c r="U303" s="25"/>
      <c r="V303" s="25"/>
      <c r="W303" s="25"/>
      <c r="X303" s="25"/>
      <c r="Y303" s="25"/>
      <c r="Z303" s="25"/>
      <c r="AA303" s="25"/>
      <c r="AB303" s="25"/>
      <c r="AC303" s="25"/>
      <c r="AD303" s="25"/>
      <c r="AE303" s="25"/>
      <c r="AF303" s="25"/>
      <c r="AG303" s="25"/>
      <c r="AH303" s="25"/>
      <c r="AI303" s="25"/>
      <c r="AJ303" s="15" t="s">
        <v>592</v>
      </c>
      <c r="AK303" s="25"/>
      <c r="AL303" s="25"/>
      <c r="AM303" s="25"/>
      <c r="AN303" s="168">
        <v>45690</v>
      </c>
      <c r="AO303" s="168">
        <v>45688</v>
      </c>
      <c r="AP303" s="26" t="s">
        <v>281</v>
      </c>
      <c r="AQ303" s="178">
        <f t="shared" si="259"/>
        <v>0.29154518950437319</v>
      </c>
      <c r="AR303" s="178">
        <f t="shared" si="292"/>
        <v>0.29154518950437319</v>
      </c>
      <c r="AS303" s="171" t="s">
        <v>283</v>
      </c>
      <c r="AT303" s="180" t="s">
        <v>281</v>
      </c>
      <c r="AU303" s="182"/>
      <c r="AV303" s="183"/>
      <c r="AW303" s="171" t="s">
        <v>283</v>
      </c>
      <c r="AX303" s="180" t="s">
        <v>281</v>
      </c>
      <c r="AY303" s="182"/>
      <c r="AZ303" s="183"/>
      <c r="BA303" s="171" t="s">
        <v>283</v>
      </c>
      <c r="BB303" s="180" t="s">
        <v>281</v>
      </c>
      <c r="BC303" s="182"/>
      <c r="BD303" s="183"/>
      <c r="BE303" s="171" t="s">
        <v>283</v>
      </c>
      <c r="BF303" s="180" t="s">
        <v>281</v>
      </c>
      <c r="BG303" s="182"/>
      <c r="BH303" s="183"/>
      <c r="BI303" s="171" t="s">
        <v>283</v>
      </c>
      <c r="BJ303" s="180" t="s">
        <v>281</v>
      </c>
      <c r="BK303" s="182"/>
      <c r="BL303" s="183"/>
      <c r="BM303" s="171" t="s">
        <v>283</v>
      </c>
      <c r="BN303" s="180" t="s">
        <v>281</v>
      </c>
      <c r="BO303" s="182"/>
      <c r="BP303" s="183"/>
      <c r="BQ303" s="171" t="s">
        <v>283</v>
      </c>
      <c r="BR303" s="180" t="s">
        <v>281</v>
      </c>
      <c r="BS303" s="182"/>
      <c r="BT303" s="183"/>
      <c r="BU303" s="171" t="s">
        <v>283</v>
      </c>
      <c r="BV303" s="180" t="s">
        <v>281</v>
      </c>
      <c r="BW303" s="182"/>
      <c r="BX303" s="183"/>
      <c r="BY303" s="171" t="s">
        <v>283</v>
      </c>
      <c r="BZ303" s="180" t="s">
        <v>281</v>
      </c>
      <c r="CA303" s="182"/>
      <c r="CB303" s="183"/>
      <c r="CC303" s="171" t="s">
        <v>283</v>
      </c>
      <c r="CD303" s="180" t="s">
        <v>281</v>
      </c>
      <c r="CE303" s="182"/>
      <c r="CF303" s="183"/>
      <c r="CG303" s="171" t="s">
        <v>283</v>
      </c>
      <c r="CH303" s="180" t="s">
        <v>281</v>
      </c>
      <c r="CI303" s="182"/>
      <c r="CJ303" s="183"/>
      <c r="CK303" s="171" t="s">
        <v>283</v>
      </c>
      <c r="CL303" s="179">
        <f t="shared" si="257"/>
        <v>0.29154518950437319</v>
      </c>
      <c r="CM303" s="179">
        <f t="shared" si="258"/>
        <v>0.29154518950437319</v>
      </c>
    </row>
    <row r="304" spans="1:91" ht="70.2" customHeight="1" x14ac:dyDescent="0.25">
      <c r="A304" s="12" t="s">
        <v>135</v>
      </c>
      <c r="B304" s="14" t="s">
        <v>13</v>
      </c>
      <c r="C304" s="12" t="s">
        <v>21</v>
      </c>
      <c r="D304" s="12" t="s">
        <v>9</v>
      </c>
      <c r="E304" s="12" t="s">
        <v>9</v>
      </c>
      <c r="F304" s="12" t="s">
        <v>9</v>
      </c>
      <c r="G304" s="26" t="s">
        <v>9</v>
      </c>
      <c r="H304" s="26" t="s">
        <v>9</v>
      </c>
      <c r="I304" s="14" t="s">
        <v>9</v>
      </c>
      <c r="J304" s="26" t="s">
        <v>9</v>
      </c>
      <c r="K304" s="26" t="s">
        <v>9</v>
      </c>
      <c r="L304" s="26" t="s">
        <v>9</v>
      </c>
      <c r="M304" s="26" t="s">
        <v>9</v>
      </c>
      <c r="N304" s="148" t="s">
        <v>576</v>
      </c>
      <c r="O304" s="255">
        <v>0.29154518950437319</v>
      </c>
      <c r="P304" s="12" t="s">
        <v>9</v>
      </c>
      <c r="Q304" s="12" t="s">
        <v>150</v>
      </c>
      <c r="R304" s="146" t="s">
        <v>659</v>
      </c>
      <c r="S304" s="170" t="s">
        <v>142</v>
      </c>
      <c r="T304" s="177" t="s">
        <v>853</v>
      </c>
      <c r="U304" s="25"/>
      <c r="V304" s="25"/>
      <c r="W304" s="25"/>
      <c r="X304" s="25"/>
      <c r="Y304" s="25"/>
      <c r="Z304" s="25"/>
      <c r="AA304" s="25"/>
      <c r="AB304" s="25"/>
      <c r="AC304" s="25"/>
      <c r="AD304" s="25"/>
      <c r="AE304" s="25"/>
      <c r="AF304" s="25"/>
      <c r="AG304" s="25"/>
      <c r="AH304" s="25"/>
      <c r="AI304" s="25"/>
      <c r="AJ304" s="15" t="s">
        <v>592</v>
      </c>
      <c r="AK304" s="25"/>
      <c r="AL304" s="25"/>
      <c r="AM304" s="25"/>
      <c r="AN304" s="168">
        <v>45690</v>
      </c>
      <c r="AO304" s="168">
        <v>45688</v>
      </c>
      <c r="AP304" s="26" t="s">
        <v>281</v>
      </c>
      <c r="AQ304" s="178">
        <f t="shared" si="259"/>
        <v>0.29154518950437319</v>
      </c>
      <c r="AR304" s="178">
        <f t="shared" si="292"/>
        <v>0.29154518950437319</v>
      </c>
      <c r="AS304" s="171" t="s">
        <v>283</v>
      </c>
      <c r="AT304" s="180" t="s">
        <v>281</v>
      </c>
      <c r="AU304" s="182"/>
      <c r="AV304" s="183"/>
      <c r="AW304" s="171" t="s">
        <v>283</v>
      </c>
      <c r="AX304" s="180" t="s">
        <v>281</v>
      </c>
      <c r="AY304" s="182"/>
      <c r="AZ304" s="183"/>
      <c r="BA304" s="171" t="s">
        <v>283</v>
      </c>
      <c r="BB304" s="180" t="s">
        <v>281</v>
      </c>
      <c r="BC304" s="182"/>
      <c r="BD304" s="183"/>
      <c r="BE304" s="171" t="s">
        <v>283</v>
      </c>
      <c r="BF304" s="180" t="s">
        <v>281</v>
      </c>
      <c r="BG304" s="182"/>
      <c r="BH304" s="183"/>
      <c r="BI304" s="171" t="s">
        <v>283</v>
      </c>
      <c r="BJ304" s="180" t="s">
        <v>281</v>
      </c>
      <c r="BK304" s="182"/>
      <c r="BL304" s="183"/>
      <c r="BM304" s="171" t="s">
        <v>283</v>
      </c>
      <c r="BN304" s="180" t="s">
        <v>281</v>
      </c>
      <c r="BO304" s="182"/>
      <c r="BP304" s="183"/>
      <c r="BQ304" s="171" t="s">
        <v>283</v>
      </c>
      <c r="BR304" s="180" t="s">
        <v>281</v>
      </c>
      <c r="BS304" s="182"/>
      <c r="BT304" s="183"/>
      <c r="BU304" s="171" t="s">
        <v>283</v>
      </c>
      <c r="BV304" s="180" t="s">
        <v>281</v>
      </c>
      <c r="BW304" s="182"/>
      <c r="BX304" s="183"/>
      <c r="BY304" s="171" t="s">
        <v>283</v>
      </c>
      <c r="BZ304" s="180" t="s">
        <v>281</v>
      </c>
      <c r="CA304" s="182"/>
      <c r="CB304" s="183"/>
      <c r="CC304" s="171" t="s">
        <v>283</v>
      </c>
      <c r="CD304" s="180" t="s">
        <v>281</v>
      </c>
      <c r="CE304" s="182"/>
      <c r="CF304" s="183"/>
      <c r="CG304" s="171" t="s">
        <v>283</v>
      </c>
      <c r="CH304" s="180" t="s">
        <v>281</v>
      </c>
      <c r="CI304" s="182"/>
      <c r="CJ304" s="183"/>
      <c r="CK304" s="171" t="s">
        <v>283</v>
      </c>
      <c r="CL304" s="179">
        <f t="shared" si="257"/>
        <v>0.29154518950437319</v>
      </c>
      <c r="CM304" s="179">
        <f t="shared" si="258"/>
        <v>0.29154518950437319</v>
      </c>
    </row>
    <row r="305" spans="1:91" ht="70.2" customHeight="1" x14ac:dyDescent="0.25">
      <c r="A305" s="12" t="s">
        <v>135</v>
      </c>
      <c r="B305" s="14" t="s">
        <v>13</v>
      </c>
      <c r="C305" s="12" t="s">
        <v>21</v>
      </c>
      <c r="D305" s="12" t="s">
        <v>9</v>
      </c>
      <c r="E305" s="12" t="s">
        <v>9</v>
      </c>
      <c r="F305" s="12" t="s">
        <v>9</v>
      </c>
      <c r="G305" s="26" t="s">
        <v>9</v>
      </c>
      <c r="H305" s="26" t="s">
        <v>9</v>
      </c>
      <c r="I305" s="14" t="s">
        <v>9</v>
      </c>
      <c r="J305" s="26" t="s">
        <v>9</v>
      </c>
      <c r="K305" s="26" t="s">
        <v>9</v>
      </c>
      <c r="L305" s="26" t="s">
        <v>9</v>
      </c>
      <c r="M305" s="26" t="s">
        <v>9</v>
      </c>
      <c r="N305" s="148" t="s">
        <v>577</v>
      </c>
      <c r="O305" s="255">
        <v>0.29154518950437319</v>
      </c>
      <c r="P305" s="12" t="s">
        <v>9</v>
      </c>
      <c r="Q305" s="12" t="s">
        <v>584</v>
      </c>
      <c r="R305" s="146" t="s">
        <v>660</v>
      </c>
      <c r="S305" s="170" t="s">
        <v>142</v>
      </c>
      <c r="T305" s="177" t="s">
        <v>853</v>
      </c>
      <c r="U305" s="25"/>
      <c r="V305" s="25"/>
      <c r="W305" s="25"/>
      <c r="X305" s="25"/>
      <c r="Y305" s="25"/>
      <c r="Z305" s="25"/>
      <c r="AA305" s="25"/>
      <c r="AB305" s="25"/>
      <c r="AC305" s="25"/>
      <c r="AD305" s="25"/>
      <c r="AE305" s="25"/>
      <c r="AF305" s="25"/>
      <c r="AG305" s="25"/>
      <c r="AH305" s="25"/>
      <c r="AI305" s="25"/>
      <c r="AJ305" s="15" t="s">
        <v>592</v>
      </c>
      <c r="AK305" s="25"/>
      <c r="AL305" s="25"/>
      <c r="AM305" s="25"/>
      <c r="AN305" s="168">
        <v>45690</v>
      </c>
      <c r="AO305" s="168">
        <v>45688</v>
      </c>
      <c r="AP305" s="26" t="s">
        <v>281</v>
      </c>
      <c r="AQ305" s="178">
        <f t="shared" si="259"/>
        <v>0.29154518950437319</v>
      </c>
      <c r="AR305" s="178">
        <f t="shared" si="292"/>
        <v>0.29154518950437319</v>
      </c>
      <c r="AS305" s="171" t="s">
        <v>283</v>
      </c>
      <c r="AT305" s="180" t="s">
        <v>281</v>
      </c>
      <c r="AU305" s="182"/>
      <c r="AV305" s="183"/>
      <c r="AW305" s="171" t="s">
        <v>283</v>
      </c>
      <c r="AX305" s="180" t="s">
        <v>281</v>
      </c>
      <c r="AY305" s="182"/>
      <c r="AZ305" s="183"/>
      <c r="BA305" s="171" t="s">
        <v>283</v>
      </c>
      <c r="BB305" s="180" t="s">
        <v>281</v>
      </c>
      <c r="BC305" s="182"/>
      <c r="BD305" s="183"/>
      <c r="BE305" s="171" t="s">
        <v>283</v>
      </c>
      <c r="BF305" s="180" t="s">
        <v>281</v>
      </c>
      <c r="BG305" s="182"/>
      <c r="BH305" s="183"/>
      <c r="BI305" s="171" t="s">
        <v>283</v>
      </c>
      <c r="BJ305" s="180" t="s">
        <v>281</v>
      </c>
      <c r="BK305" s="182"/>
      <c r="BL305" s="183"/>
      <c r="BM305" s="171" t="s">
        <v>283</v>
      </c>
      <c r="BN305" s="180" t="s">
        <v>281</v>
      </c>
      <c r="BO305" s="182"/>
      <c r="BP305" s="183"/>
      <c r="BQ305" s="171" t="s">
        <v>283</v>
      </c>
      <c r="BR305" s="180" t="s">
        <v>281</v>
      </c>
      <c r="BS305" s="182"/>
      <c r="BT305" s="183"/>
      <c r="BU305" s="171" t="s">
        <v>283</v>
      </c>
      <c r="BV305" s="180" t="s">
        <v>281</v>
      </c>
      <c r="BW305" s="182"/>
      <c r="BX305" s="183"/>
      <c r="BY305" s="171" t="s">
        <v>283</v>
      </c>
      <c r="BZ305" s="180" t="s">
        <v>281</v>
      </c>
      <c r="CA305" s="182"/>
      <c r="CB305" s="183"/>
      <c r="CC305" s="171" t="s">
        <v>283</v>
      </c>
      <c r="CD305" s="180" t="s">
        <v>281</v>
      </c>
      <c r="CE305" s="182"/>
      <c r="CF305" s="183"/>
      <c r="CG305" s="171" t="s">
        <v>283</v>
      </c>
      <c r="CH305" s="180" t="s">
        <v>281</v>
      </c>
      <c r="CI305" s="182"/>
      <c r="CJ305" s="183"/>
      <c r="CK305" s="171" t="s">
        <v>283</v>
      </c>
      <c r="CL305" s="179">
        <f t="shared" si="257"/>
        <v>0.29154518950437319</v>
      </c>
      <c r="CM305" s="179">
        <f t="shared" si="258"/>
        <v>0.29154518950437319</v>
      </c>
    </row>
    <row r="306" spans="1:91" ht="70.2" customHeight="1" x14ac:dyDescent="0.25">
      <c r="A306" s="12" t="s">
        <v>135</v>
      </c>
      <c r="B306" s="14" t="s">
        <v>13</v>
      </c>
      <c r="C306" s="12" t="s">
        <v>21</v>
      </c>
      <c r="D306" s="12" t="s">
        <v>9</v>
      </c>
      <c r="E306" s="12" t="s">
        <v>9</v>
      </c>
      <c r="F306" s="12" t="s">
        <v>9</v>
      </c>
      <c r="G306" s="26" t="s">
        <v>9</v>
      </c>
      <c r="H306" s="26" t="s">
        <v>9</v>
      </c>
      <c r="I306" s="14" t="s">
        <v>9</v>
      </c>
      <c r="J306" s="26" t="s">
        <v>9</v>
      </c>
      <c r="K306" s="26" t="s">
        <v>9</v>
      </c>
      <c r="L306" s="26" t="s">
        <v>9</v>
      </c>
      <c r="M306" s="26" t="s">
        <v>9</v>
      </c>
      <c r="N306" s="148" t="s">
        <v>578</v>
      </c>
      <c r="O306" s="255">
        <v>0.29154518950437319</v>
      </c>
      <c r="P306" s="12" t="s">
        <v>9</v>
      </c>
      <c r="Q306" s="12" t="s">
        <v>584</v>
      </c>
      <c r="R306" s="146" t="s">
        <v>661</v>
      </c>
      <c r="S306" s="170" t="s">
        <v>142</v>
      </c>
      <c r="T306" s="177" t="s">
        <v>853</v>
      </c>
      <c r="U306" s="25"/>
      <c r="V306" s="25"/>
      <c r="W306" s="25"/>
      <c r="X306" s="25"/>
      <c r="Y306" s="25"/>
      <c r="Z306" s="25"/>
      <c r="AA306" s="25"/>
      <c r="AB306" s="25"/>
      <c r="AC306" s="25"/>
      <c r="AD306" s="25"/>
      <c r="AE306" s="25"/>
      <c r="AF306" s="15" t="s">
        <v>592</v>
      </c>
      <c r="AG306" s="25"/>
      <c r="AH306" s="25"/>
      <c r="AI306" s="25"/>
      <c r="AJ306" s="25"/>
      <c r="AK306" s="25"/>
      <c r="AL306" s="25"/>
      <c r="AM306" s="25"/>
      <c r="AN306" s="168">
        <v>45690</v>
      </c>
      <c r="AO306" s="168">
        <v>45688</v>
      </c>
      <c r="AP306" s="26" t="s">
        <v>281</v>
      </c>
      <c r="AQ306" s="178">
        <f t="shared" si="259"/>
        <v>0.29154518950437319</v>
      </c>
      <c r="AR306" s="178">
        <f t="shared" si="292"/>
        <v>0.29154518950437319</v>
      </c>
      <c r="AS306" s="171" t="s">
        <v>283</v>
      </c>
      <c r="AT306" s="180" t="s">
        <v>281</v>
      </c>
      <c r="AU306" s="182"/>
      <c r="AV306" s="183"/>
      <c r="AW306" s="171" t="s">
        <v>283</v>
      </c>
      <c r="AX306" s="180" t="s">
        <v>281</v>
      </c>
      <c r="AY306" s="182"/>
      <c r="AZ306" s="183"/>
      <c r="BA306" s="171" t="s">
        <v>283</v>
      </c>
      <c r="BB306" s="180" t="s">
        <v>281</v>
      </c>
      <c r="BC306" s="182"/>
      <c r="BD306" s="183"/>
      <c r="BE306" s="171" t="s">
        <v>283</v>
      </c>
      <c r="BF306" s="180" t="s">
        <v>281</v>
      </c>
      <c r="BG306" s="182"/>
      <c r="BH306" s="183"/>
      <c r="BI306" s="171" t="s">
        <v>283</v>
      </c>
      <c r="BJ306" s="180" t="s">
        <v>281</v>
      </c>
      <c r="BK306" s="182"/>
      <c r="BL306" s="183"/>
      <c r="BM306" s="171" t="s">
        <v>283</v>
      </c>
      <c r="BN306" s="180" t="s">
        <v>281</v>
      </c>
      <c r="BO306" s="182"/>
      <c r="BP306" s="183"/>
      <c r="BQ306" s="171" t="s">
        <v>283</v>
      </c>
      <c r="BR306" s="180" t="s">
        <v>281</v>
      </c>
      <c r="BS306" s="182"/>
      <c r="BT306" s="183"/>
      <c r="BU306" s="171" t="s">
        <v>283</v>
      </c>
      <c r="BV306" s="180" t="s">
        <v>281</v>
      </c>
      <c r="BW306" s="182"/>
      <c r="BX306" s="183"/>
      <c r="BY306" s="171" t="s">
        <v>283</v>
      </c>
      <c r="BZ306" s="180" t="s">
        <v>281</v>
      </c>
      <c r="CA306" s="182"/>
      <c r="CB306" s="183"/>
      <c r="CC306" s="171" t="s">
        <v>283</v>
      </c>
      <c r="CD306" s="180" t="s">
        <v>281</v>
      </c>
      <c r="CE306" s="182"/>
      <c r="CF306" s="183"/>
      <c r="CG306" s="171" t="s">
        <v>283</v>
      </c>
      <c r="CH306" s="180" t="s">
        <v>281</v>
      </c>
      <c r="CI306" s="182"/>
      <c r="CJ306" s="183"/>
      <c r="CK306" s="171" t="s">
        <v>283</v>
      </c>
      <c r="CL306" s="179">
        <f t="shared" si="257"/>
        <v>0.29154518950437319</v>
      </c>
      <c r="CM306" s="179">
        <f t="shared" si="258"/>
        <v>0.29154518950437319</v>
      </c>
    </row>
    <row r="307" spans="1:91" ht="70.2" customHeight="1" x14ac:dyDescent="0.25">
      <c r="A307" s="12" t="s">
        <v>135</v>
      </c>
      <c r="B307" s="14" t="s">
        <v>13</v>
      </c>
      <c r="C307" s="12" t="s">
        <v>21</v>
      </c>
      <c r="D307" s="12" t="s">
        <v>9</v>
      </c>
      <c r="E307" s="12" t="s">
        <v>9</v>
      </c>
      <c r="F307" s="12" t="s">
        <v>9</v>
      </c>
      <c r="G307" s="26" t="s">
        <v>9</v>
      </c>
      <c r="H307" s="26" t="s">
        <v>9</v>
      </c>
      <c r="I307" s="14" t="s">
        <v>9</v>
      </c>
      <c r="J307" s="26" t="s">
        <v>9</v>
      </c>
      <c r="K307" s="26" t="s">
        <v>9</v>
      </c>
      <c r="L307" s="26" t="s">
        <v>9</v>
      </c>
      <c r="M307" s="26" t="s">
        <v>9</v>
      </c>
      <c r="N307" s="150" t="s">
        <v>579</v>
      </c>
      <c r="O307" s="255">
        <v>0.29154518950437319</v>
      </c>
      <c r="P307" s="12" t="s">
        <v>9</v>
      </c>
      <c r="Q307" s="12" t="s">
        <v>148</v>
      </c>
      <c r="R307" s="146" t="s">
        <v>662</v>
      </c>
      <c r="S307" s="170" t="s">
        <v>142</v>
      </c>
      <c r="T307" s="177" t="s">
        <v>853</v>
      </c>
      <c r="U307" s="25"/>
      <c r="V307" s="25"/>
      <c r="W307" s="25"/>
      <c r="X307" s="25"/>
      <c r="Y307" s="25"/>
      <c r="Z307" s="25"/>
      <c r="AA307" s="25"/>
      <c r="AB307" s="25"/>
      <c r="AC307" s="15" t="s">
        <v>592</v>
      </c>
      <c r="AD307" s="25"/>
      <c r="AE307" s="25"/>
      <c r="AF307" s="25"/>
      <c r="AG307" s="25"/>
      <c r="AH307" s="25"/>
      <c r="AI307" s="25"/>
      <c r="AJ307" s="25"/>
      <c r="AK307" s="25"/>
      <c r="AL307" s="25"/>
      <c r="AM307" s="25"/>
      <c r="AN307" s="168">
        <v>45690</v>
      </c>
      <c r="AO307" s="168">
        <v>45688</v>
      </c>
      <c r="AP307" s="26" t="s">
        <v>281</v>
      </c>
      <c r="AQ307" s="178">
        <f t="shared" si="259"/>
        <v>0.29154518950437319</v>
      </c>
      <c r="AR307" s="178">
        <f t="shared" si="292"/>
        <v>0.29154518950437319</v>
      </c>
      <c r="AS307" s="171" t="s">
        <v>283</v>
      </c>
      <c r="AT307" s="180" t="s">
        <v>281</v>
      </c>
      <c r="AU307" s="182"/>
      <c r="AV307" s="183"/>
      <c r="AW307" s="171" t="s">
        <v>283</v>
      </c>
      <c r="AX307" s="180" t="s">
        <v>281</v>
      </c>
      <c r="AY307" s="182"/>
      <c r="AZ307" s="183"/>
      <c r="BA307" s="171" t="s">
        <v>283</v>
      </c>
      <c r="BB307" s="180" t="s">
        <v>281</v>
      </c>
      <c r="BC307" s="182"/>
      <c r="BD307" s="183"/>
      <c r="BE307" s="171" t="s">
        <v>283</v>
      </c>
      <c r="BF307" s="180" t="s">
        <v>281</v>
      </c>
      <c r="BG307" s="182"/>
      <c r="BH307" s="183"/>
      <c r="BI307" s="171" t="s">
        <v>283</v>
      </c>
      <c r="BJ307" s="180" t="s">
        <v>281</v>
      </c>
      <c r="BK307" s="182"/>
      <c r="BL307" s="183"/>
      <c r="BM307" s="171" t="s">
        <v>283</v>
      </c>
      <c r="BN307" s="180" t="s">
        <v>281</v>
      </c>
      <c r="BO307" s="182"/>
      <c r="BP307" s="183"/>
      <c r="BQ307" s="171" t="s">
        <v>283</v>
      </c>
      <c r="BR307" s="180" t="s">
        <v>281</v>
      </c>
      <c r="BS307" s="182"/>
      <c r="BT307" s="183"/>
      <c r="BU307" s="171" t="s">
        <v>283</v>
      </c>
      <c r="BV307" s="180" t="s">
        <v>281</v>
      </c>
      <c r="BW307" s="182"/>
      <c r="BX307" s="183"/>
      <c r="BY307" s="171" t="s">
        <v>283</v>
      </c>
      <c r="BZ307" s="180" t="s">
        <v>281</v>
      </c>
      <c r="CA307" s="182"/>
      <c r="CB307" s="183"/>
      <c r="CC307" s="171" t="s">
        <v>283</v>
      </c>
      <c r="CD307" s="180" t="s">
        <v>281</v>
      </c>
      <c r="CE307" s="182"/>
      <c r="CF307" s="183"/>
      <c r="CG307" s="171" t="s">
        <v>283</v>
      </c>
      <c r="CH307" s="180" t="s">
        <v>281</v>
      </c>
      <c r="CI307" s="182"/>
      <c r="CJ307" s="183"/>
      <c r="CK307" s="171" t="s">
        <v>283</v>
      </c>
      <c r="CL307" s="179">
        <f t="shared" si="257"/>
        <v>0.29154518950437319</v>
      </c>
      <c r="CM307" s="179">
        <f t="shared" si="258"/>
        <v>0.29154518950437319</v>
      </c>
    </row>
    <row r="308" spans="1:91" ht="70.2" customHeight="1" x14ac:dyDescent="0.25">
      <c r="A308" s="12" t="s">
        <v>135</v>
      </c>
      <c r="B308" s="14" t="s">
        <v>13</v>
      </c>
      <c r="C308" s="12" t="s">
        <v>21</v>
      </c>
      <c r="D308" s="12" t="s">
        <v>9</v>
      </c>
      <c r="E308" s="12" t="s">
        <v>9</v>
      </c>
      <c r="F308" s="12" t="s">
        <v>9</v>
      </c>
      <c r="G308" s="26" t="s">
        <v>9</v>
      </c>
      <c r="H308" s="26" t="s">
        <v>9</v>
      </c>
      <c r="I308" s="14" t="s">
        <v>9</v>
      </c>
      <c r="J308" s="26" t="s">
        <v>9</v>
      </c>
      <c r="K308" s="26" t="s">
        <v>9</v>
      </c>
      <c r="L308" s="26" t="s">
        <v>9</v>
      </c>
      <c r="M308" s="26" t="s">
        <v>9</v>
      </c>
      <c r="N308" s="155" t="s">
        <v>580</v>
      </c>
      <c r="O308" s="255">
        <v>0.29154518950437319</v>
      </c>
      <c r="P308" s="12" t="s">
        <v>9</v>
      </c>
      <c r="Q308" s="12" t="s">
        <v>150</v>
      </c>
      <c r="R308" s="146" t="s">
        <v>656</v>
      </c>
      <c r="S308" s="170" t="s">
        <v>142</v>
      </c>
      <c r="T308" s="177" t="s">
        <v>853</v>
      </c>
      <c r="U308" s="25"/>
      <c r="V308" s="25"/>
      <c r="W308" s="25"/>
      <c r="X308" s="25"/>
      <c r="Y308" s="25"/>
      <c r="Z308" s="25"/>
      <c r="AA308" s="25"/>
      <c r="AB308" s="25"/>
      <c r="AC308" s="25"/>
      <c r="AD308" s="25"/>
      <c r="AE308" s="25"/>
      <c r="AF308" s="25"/>
      <c r="AG308" s="25"/>
      <c r="AH308" s="25"/>
      <c r="AI308" s="25"/>
      <c r="AJ308" s="25"/>
      <c r="AK308" s="25"/>
      <c r="AL308" s="25"/>
      <c r="AM308" s="15" t="s">
        <v>592</v>
      </c>
      <c r="AN308" s="169">
        <v>45690</v>
      </c>
      <c r="AO308" s="168">
        <v>46022</v>
      </c>
      <c r="AP308" s="26" t="s">
        <v>281</v>
      </c>
      <c r="AQ308" s="178">
        <f t="shared" ref="AQ308:AQ309" si="293">+O308/12</f>
        <v>2.4295432458697766E-2</v>
      </c>
      <c r="AR308" s="178"/>
      <c r="AS308" s="127" t="s">
        <v>283</v>
      </c>
      <c r="AT308" s="26" t="s">
        <v>281</v>
      </c>
      <c r="AU308" s="178">
        <f t="shared" ref="AU308:AU309" si="294">+O308/12</f>
        <v>2.4295432458697766E-2</v>
      </c>
      <c r="AV308" s="18"/>
      <c r="AW308" s="127" t="s">
        <v>283</v>
      </c>
      <c r="AX308" s="26" t="s">
        <v>281</v>
      </c>
      <c r="AY308" s="178">
        <f t="shared" ref="AY308:AY309" si="295">+O308/12</f>
        <v>2.4295432458697766E-2</v>
      </c>
      <c r="AZ308" s="18"/>
      <c r="BA308" s="127" t="s">
        <v>283</v>
      </c>
      <c r="BB308" s="26" t="s">
        <v>281</v>
      </c>
      <c r="BC308" s="178">
        <f t="shared" ref="BC308:BC309" si="296">+O308/12</f>
        <v>2.4295432458697766E-2</v>
      </c>
      <c r="BD308" s="18"/>
      <c r="BE308" s="127" t="s">
        <v>283</v>
      </c>
      <c r="BF308" s="26" t="s">
        <v>281</v>
      </c>
      <c r="BG308" s="178">
        <f t="shared" ref="BG308:BG309" si="297">+O308/12</f>
        <v>2.4295432458697766E-2</v>
      </c>
      <c r="BH308" s="18"/>
      <c r="BI308" s="127" t="s">
        <v>283</v>
      </c>
      <c r="BJ308" s="26" t="s">
        <v>281</v>
      </c>
      <c r="BK308" s="178">
        <f t="shared" ref="BK308:BK309" si="298">+O308/12</f>
        <v>2.4295432458697766E-2</v>
      </c>
      <c r="BL308" s="18"/>
      <c r="BM308" s="127" t="s">
        <v>283</v>
      </c>
      <c r="BN308" s="26" t="s">
        <v>281</v>
      </c>
      <c r="BO308" s="178">
        <f t="shared" ref="BO308:BO309" si="299">+O308/12</f>
        <v>2.4295432458697766E-2</v>
      </c>
      <c r="BP308" s="18"/>
      <c r="BQ308" s="127" t="s">
        <v>283</v>
      </c>
      <c r="BR308" s="26" t="s">
        <v>281</v>
      </c>
      <c r="BS308" s="178">
        <f t="shared" ref="BS308:BS309" si="300">+O308/12</f>
        <v>2.4295432458697766E-2</v>
      </c>
      <c r="BT308" s="18"/>
      <c r="BU308" s="127" t="s">
        <v>283</v>
      </c>
      <c r="BV308" s="26" t="s">
        <v>281</v>
      </c>
      <c r="BW308" s="178">
        <f t="shared" ref="BW308:BW309" si="301">+O308/12</f>
        <v>2.4295432458697766E-2</v>
      </c>
      <c r="BX308" s="18"/>
      <c r="BY308" s="127" t="s">
        <v>283</v>
      </c>
      <c r="BZ308" s="26" t="s">
        <v>281</v>
      </c>
      <c r="CA308" s="178">
        <f t="shared" ref="CA308:CA309" si="302">+O308/12</f>
        <v>2.4295432458697766E-2</v>
      </c>
      <c r="CB308" s="18"/>
      <c r="CC308" s="127" t="s">
        <v>283</v>
      </c>
      <c r="CD308" s="26" t="s">
        <v>281</v>
      </c>
      <c r="CE308" s="178">
        <f t="shared" ref="CE308:CE309" si="303">+O308/12</f>
        <v>2.4295432458697766E-2</v>
      </c>
      <c r="CF308" s="18"/>
      <c r="CG308" s="127" t="s">
        <v>283</v>
      </c>
      <c r="CH308" s="26" t="s">
        <v>281</v>
      </c>
      <c r="CI308" s="178">
        <f t="shared" ref="CI308:CI309" si="304">+O308/12</f>
        <v>2.4295432458697766E-2</v>
      </c>
      <c r="CJ308" s="18"/>
      <c r="CK308" s="127" t="s">
        <v>283</v>
      </c>
      <c r="CL308" s="179">
        <f t="shared" si="257"/>
        <v>0.29154518950437314</v>
      </c>
      <c r="CM308" s="179">
        <f t="shared" si="258"/>
        <v>0</v>
      </c>
    </row>
    <row r="309" spans="1:91" ht="70.2" customHeight="1" x14ac:dyDescent="0.25">
      <c r="A309" s="12" t="s">
        <v>135</v>
      </c>
      <c r="B309" s="14" t="s">
        <v>13</v>
      </c>
      <c r="C309" s="12" t="s">
        <v>21</v>
      </c>
      <c r="D309" s="12" t="s">
        <v>9</v>
      </c>
      <c r="E309" s="12" t="s">
        <v>9</v>
      </c>
      <c r="F309" s="12" t="s">
        <v>9</v>
      </c>
      <c r="G309" s="26" t="s">
        <v>9</v>
      </c>
      <c r="H309" s="26" t="s">
        <v>9</v>
      </c>
      <c r="I309" s="14" t="s">
        <v>9</v>
      </c>
      <c r="J309" s="26" t="s">
        <v>9</v>
      </c>
      <c r="K309" s="26" t="s">
        <v>9</v>
      </c>
      <c r="L309" s="26" t="s">
        <v>9</v>
      </c>
      <c r="M309" s="26" t="s">
        <v>9</v>
      </c>
      <c r="N309" s="155" t="s">
        <v>581</v>
      </c>
      <c r="O309" s="255">
        <v>0.29154518950437319</v>
      </c>
      <c r="P309" s="12" t="s">
        <v>9</v>
      </c>
      <c r="Q309" s="12" t="s">
        <v>150</v>
      </c>
      <c r="R309" s="146" t="s">
        <v>663</v>
      </c>
      <c r="S309" s="170" t="s">
        <v>142</v>
      </c>
      <c r="T309" s="177" t="s">
        <v>853</v>
      </c>
      <c r="U309" s="25"/>
      <c r="V309" s="25"/>
      <c r="W309" s="25"/>
      <c r="X309" s="25"/>
      <c r="Y309" s="25"/>
      <c r="Z309" s="15" t="s">
        <v>592</v>
      </c>
      <c r="AA309" s="25"/>
      <c r="AB309" s="25"/>
      <c r="AC309" s="25"/>
      <c r="AD309" s="25"/>
      <c r="AE309" s="25"/>
      <c r="AF309" s="25"/>
      <c r="AG309" s="25"/>
      <c r="AH309" s="25"/>
      <c r="AI309" s="25"/>
      <c r="AJ309" s="25"/>
      <c r="AK309" s="25"/>
      <c r="AL309" s="25"/>
      <c r="AM309" s="25"/>
      <c r="AN309" s="169">
        <v>45690</v>
      </c>
      <c r="AO309" s="168">
        <v>46022</v>
      </c>
      <c r="AP309" s="26" t="s">
        <v>281</v>
      </c>
      <c r="AQ309" s="178">
        <f t="shared" si="293"/>
        <v>2.4295432458697766E-2</v>
      </c>
      <c r="AR309" s="178"/>
      <c r="AS309" s="127" t="s">
        <v>283</v>
      </c>
      <c r="AT309" s="26" t="s">
        <v>281</v>
      </c>
      <c r="AU309" s="178">
        <f t="shared" si="294"/>
        <v>2.4295432458697766E-2</v>
      </c>
      <c r="AV309" s="18"/>
      <c r="AW309" s="127" t="s">
        <v>283</v>
      </c>
      <c r="AX309" s="26" t="s">
        <v>281</v>
      </c>
      <c r="AY309" s="178">
        <f t="shared" si="295"/>
        <v>2.4295432458697766E-2</v>
      </c>
      <c r="AZ309" s="18"/>
      <c r="BA309" s="127" t="s">
        <v>283</v>
      </c>
      <c r="BB309" s="26" t="s">
        <v>281</v>
      </c>
      <c r="BC309" s="178">
        <f t="shared" si="296"/>
        <v>2.4295432458697766E-2</v>
      </c>
      <c r="BD309" s="18"/>
      <c r="BE309" s="127" t="s">
        <v>283</v>
      </c>
      <c r="BF309" s="26" t="s">
        <v>281</v>
      </c>
      <c r="BG309" s="178">
        <f t="shared" si="297"/>
        <v>2.4295432458697766E-2</v>
      </c>
      <c r="BH309" s="18"/>
      <c r="BI309" s="127" t="s">
        <v>283</v>
      </c>
      <c r="BJ309" s="26" t="s">
        <v>281</v>
      </c>
      <c r="BK309" s="178">
        <f t="shared" si="298"/>
        <v>2.4295432458697766E-2</v>
      </c>
      <c r="BL309" s="18"/>
      <c r="BM309" s="127" t="s">
        <v>283</v>
      </c>
      <c r="BN309" s="26" t="s">
        <v>281</v>
      </c>
      <c r="BO309" s="178">
        <f t="shared" si="299"/>
        <v>2.4295432458697766E-2</v>
      </c>
      <c r="BP309" s="18"/>
      <c r="BQ309" s="127" t="s">
        <v>283</v>
      </c>
      <c r="BR309" s="26" t="s">
        <v>281</v>
      </c>
      <c r="BS309" s="178">
        <f t="shared" si="300"/>
        <v>2.4295432458697766E-2</v>
      </c>
      <c r="BT309" s="18"/>
      <c r="BU309" s="127" t="s">
        <v>283</v>
      </c>
      <c r="BV309" s="26" t="s">
        <v>281</v>
      </c>
      <c r="BW309" s="178">
        <f t="shared" si="301"/>
        <v>2.4295432458697766E-2</v>
      </c>
      <c r="BX309" s="18"/>
      <c r="BY309" s="127" t="s">
        <v>283</v>
      </c>
      <c r="BZ309" s="26" t="s">
        <v>281</v>
      </c>
      <c r="CA309" s="178">
        <f t="shared" si="302"/>
        <v>2.4295432458697766E-2</v>
      </c>
      <c r="CB309" s="18"/>
      <c r="CC309" s="127" t="s">
        <v>283</v>
      </c>
      <c r="CD309" s="26" t="s">
        <v>281</v>
      </c>
      <c r="CE309" s="178">
        <f t="shared" si="303"/>
        <v>2.4295432458697766E-2</v>
      </c>
      <c r="CF309" s="18"/>
      <c r="CG309" s="127" t="s">
        <v>283</v>
      </c>
      <c r="CH309" s="26" t="s">
        <v>281</v>
      </c>
      <c r="CI309" s="178">
        <f t="shared" si="304"/>
        <v>2.4295432458697766E-2</v>
      </c>
      <c r="CJ309" s="18"/>
      <c r="CK309" s="127" t="s">
        <v>283</v>
      </c>
      <c r="CL309" s="179">
        <f t="shared" si="257"/>
        <v>0.29154518950437314</v>
      </c>
      <c r="CM309" s="179">
        <f t="shared" si="258"/>
        <v>0</v>
      </c>
    </row>
    <row r="310" spans="1:91" ht="70.2" customHeight="1" x14ac:dyDescent="0.25">
      <c r="A310" s="12" t="s">
        <v>135</v>
      </c>
      <c r="B310" s="14" t="s">
        <v>13</v>
      </c>
      <c r="C310" s="12" t="s">
        <v>21</v>
      </c>
      <c r="D310" s="12" t="s">
        <v>9</v>
      </c>
      <c r="E310" s="12" t="s">
        <v>9</v>
      </c>
      <c r="F310" s="12" t="s">
        <v>9</v>
      </c>
      <c r="G310" s="26" t="s">
        <v>9</v>
      </c>
      <c r="H310" s="26" t="s">
        <v>9</v>
      </c>
      <c r="I310" s="14" t="s">
        <v>9</v>
      </c>
      <c r="J310" s="26" t="s">
        <v>9</v>
      </c>
      <c r="K310" s="26" t="s">
        <v>9</v>
      </c>
      <c r="L310" s="26" t="s">
        <v>9</v>
      </c>
      <c r="M310" s="26" t="s">
        <v>9</v>
      </c>
      <c r="N310" s="155" t="s">
        <v>582</v>
      </c>
      <c r="O310" s="255">
        <v>0.29154518950437319</v>
      </c>
      <c r="P310" s="12" t="s">
        <v>9</v>
      </c>
      <c r="Q310" s="12" t="s">
        <v>584</v>
      </c>
      <c r="R310" s="146" t="s">
        <v>664</v>
      </c>
      <c r="S310" s="175" t="s">
        <v>142</v>
      </c>
      <c r="T310" s="177" t="s">
        <v>853</v>
      </c>
      <c r="U310" s="25"/>
      <c r="V310" s="25"/>
      <c r="W310" s="25"/>
      <c r="X310" s="25"/>
      <c r="Y310" s="25"/>
      <c r="Z310" s="25"/>
      <c r="AA310" s="25"/>
      <c r="AB310" s="25"/>
      <c r="AC310" s="25"/>
      <c r="AD310" s="25"/>
      <c r="AE310" s="25"/>
      <c r="AF310" s="25"/>
      <c r="AG310" s="25"/>
      <c r="AH310" s="25"/>
      <c r="AI310" s="25"/>
      <c r="AJ310" s="25"/>
      <c r="AK310" s="15" t="s">
        <v>592</v>
      </c>
      <c r="AL310" s="25"/>
      <c r="AM310" s="25"/>
      <c r="AN310" s="169">
        <v>45690</v>
      </c>
      <c r="AO310" s="168">
        <v>45747</v>
      </c>
      <c r="AP310" s="26" t="s">
        <v>281</v>
      </c>
      <c r="AQ310" s="178">
        <f>+O310/3</f>
        <v>9.7181729834791064E-2</v>
      </c>
      <c r="AR310" s="178"/>
      <c r="AS310" s="127" t="s">
        <v>283</v>
      </c>
      <c r="AT310" s="26" t="s">
        <v>281</v>
      </c>
      <c r="AU310" s="178">
        <f>+O310/3</f>
        <v>9.7181729834791064E-2</v>
      </c>
      <c r="AV310" s="18"/>
      <c r="AW310" s="127" t="s">
        <v>283</v>
      </c>
      <c r="AX310" s="26" t="s">
        <v>281</v>
      </c>
      <c r="AY310" s="178">
        <f>+O310/3</f>
        <v>9.7181729834791064E-2</v>
      </c>
      <c r="AZ310" s="18"/>
      <c r="BA310" s="127" t="s">
        <v>283</v>
      </c>
      <c r="BB310" s="180" t="s">
        <v>281</v>
      </c>
      <c r="BC310" s="182"/>
      <c r="BD310" s="183"/>
      <c r="BE310" s="171" t="s">
        <v>283</v>
      </c>
      <c r="BF310" s="180" t="s">
        <v>281</v>
      </c>
      <c r="BG310" s="182"/>
      <c r="BH310" s="183"/>
      <c r="BI310" s="171" t="s">
        <v>283</v>
      </c>
      <c r="BJ310" s="180" t="s">
        <v>281</v>
      </c>
      <c r="BK310" s="182"/>
      <c r="BL310" s="183"/>
      <c r="BM310" s="171" t="s">
        <v>283</v>
      </c>
      <c r="BN310" s="180" t="s">
        <v>281</v>
      </c>
      <c r="BO310" s="182"/>
      <c r="BP310" s="183"/>
      <c r="BQ310" s="171" t="s">
        <v>283</v>
      </c>
      <c r="BR310" s="180" t="s">
        <v>281</v>
      </c>
      <c r="BS310" s="182"/>
      <c r="BT310" s="183"/>
      <c r="BU310" s="171" t="s">
        <v>283</v>
      </c>
      <c r="BV310" s="180" t="s">
        <v>281</v>
      </c>
      <c r="BW310" s="182"/>
      <c r="BX310" s="183"/>
      <c r="BY310" s="171" t="s">
        <v>283</v>
      </c>
      <c r="BZ310" s="180" t="s">
        <v>281</v>
      </c>
      <c r="CA310" s="182"/>
      <c r="CB310" s="183"/>
      <c r="CC310" s="171" t="s">
        <v>283</v>
      </c>
      <c r="CD310" s="180" t="s">
        <v>281</v>
      </c>
      <c r="CE310" s="182"/>
      <c r="CF310" s="183"/>
      <c r="CG310" s="171" t="s">
        <v>283</v>
      </c>
      <c r="CH310" s="180" t="s">
        <v>281</v>
      </c>
      <c r="CI310" s="182"/>
      <c r="CJ310" s="183"/>
      <c r="CK310" s="171" t="s">
        <v>283</v>
      </c>
      <c r="CL310" s="179">
        <f t="shared" si="257"/>
        <v>0.29154518950437319</v>
      </c>
      <c r="CM310" s="179">
        <f t="shared" si="258"/>
        <v>0</v>
      </c>
    </row>
    <row r="311" spans="1:91" ht="102" x14ac:dyDescent="0.25">
      <c r="A311" s="12" t="s">
        <v>133</v>
      </c>
      <c r="B311" s="14" t="s">
        <v>11</v>
      </c>
      <c r="C311" s="12" t="s">
        <v>1642</v>
      </c>
      <c r="D311" s="12" t="s">
        <v>83</v>
      </c>
      <c r="E311" s="12" t="s">
        <v>9</v>
      </c>
      <c r="F311" s="12" t="s">
        <v>9</v>
      </c>
      <c r="G311" s="26" t="s">
        <v>9</v>
      </c>
      <c r="H311" s="26" t="s">
        <v>9</v>
      </c>
      <c r="I311" s="14" t="s">
        <v>5</v>
      </c>
      <c r="J311" s="26" t="s">
        <v>671</v>
      </c>
      <c r="K311" s="26" t="s">
        <v>672</v>
      </c>
      <c r="L311" s="26" t="s">
        <v>9</v>
      </c>
      <c r="M311" s="26" t="s">
        <v>9</v>
      </c>
      <c r="N311" s="155" t="s">
        <v>673</v>
      </c>
      <c r="O311" s="255">
        <v>0.29154518950437319</v>
      </c>
      <c r="P311" s="12" t="s">
        <v>24</v>
      </c>
      <c r="Q311" s="12" t="s">
        <v>143</v>
      </c>
      <c r="R311" s="146" t="s">
        <v>674</v>
      </c>
      <c r="S311" s="170" t="s">
        <v>142</v>
      </c>
      <c r="T311" s="18" t="s">
        <v>165</v>
      </c>
      <c r="U311" s="174"/>
      <c r="V311" s="174"/>
      <c r="W311" s="174"/>
      <c r="X311" s="174"/>
      <c r="Y311" s="174"/>
      <c r="Z311" s="174"/>
      <c r="AA311" s="174"/>
      <c r="AB311" s="174"/>
      <c r="AC311" s="174"/>
      <c r="AD311" s="174"/>
      <c r="AE311" s="174"/>
      <c r="AF311" s="174"/>
      <c r="AG311" s="174"/>
      <c r="AH311" s="174"/>
      <c r="AI311" s="174"/>
      <c r="AJ311" s="174"/>
      <c r="AK311" s="174"/>
      <c r="AL311" s="174"/>
      <c r="AM311" s="174"/>
      <c r="AN311" s="169">
        <v>45658</v>
      </c>
      <c r="AO311" s="168">
        <v>46022</v>
      </c>
      <c r="AP311" s="184">
        <v>0.74</v>
      </c>
      <c r="AQ311" s="178">
        <f t="shared" ref="AQ311:AQ356" si="305">+O311/12</f>
        <v>2.4295432458697766E-2</v>
      </c>
      <c r="AR311" s="178"/>
      <c r="AS311" s="127" t="s">
        <v>283</v>
      </c>
      <c r="AT311" s="184">
        <v>0.66</v>
      </c>
      <c r="AU311" s="178">
        <f t="shared" ref="AU311:AU356" si="306">+O311/12</f>
        <v>2.4295432458697766E-2</v>
      </c>
      <c r="AV311" s="18"/>
      <c r="AW311" s="127" t="s">
        <v>283</v>
      </c>
      <c r="AX311" s="26" t="s">
        <v>854</v>
      </c>
      <c r="AY311" s="178">
        <f t="shared" ref="AY311:AY356" si="307">+O311/12</f>
        <v>2.4295432458697766E-2</v>
      </c>
      <c r="AZ311" s="18"/>
      <c r="BA311" s="127" t="s">
        <v>283</v>
      </c>
      <c r="BB311" s="184">
        <v>0.8</v>
      </c>
      <c r="BC311" s="178">
        <f t="shared" ref="BC311:BC356" si="308">+O311/12</f>
        <v>2.4295432458697766E-2</v>
      </c>
      <c r="BD311" s="18"/>
      <c r="BE311" s="127" t="s">
        <v>283</v>
      </c>
      <c r="BF311" s="184">
        <v>0.7</v>
      </c>
      <c r="BG311" s="178">
        <f t="shared" ref="BG311:BG356" si="309">+O311/12</f>
        <v>2.4295432458697766E-2</v>
      </c>
      <c r="BH311" s="18"/>
      <c r="BI311" s="127" t="s">
        <v>283</v>
      </c>
      <c r="BJ311" s="184">
        <v>0.36</v>
      </c>
      <c r="BK311" s="178">
        <f t="shared" ref="BK311:BK356" si="310">+O311/12</f>
        <v>2.4295432458697766E-2</v>
      </c>
      <c r="BL311" s="18"/>
      <c r="BM311" s="127" t="s">
        <v>283</v>
      </c>
      <c r="BN311" s="184">
        <v>0.69</v>
      </c>
      <c r="BO311" s="178">
        <f t="shared" ref="BO311:BO356" si="311">+O311/12</f>
        <v>2.4295432458697766E-2</v>
      </c>
      <c r="BP311" s="18"/>
      <c r="BQ311" s="127" t="s">
        <v>283</v>
      </c>
      <c r="BR311" s="26" t="s">
        <v>281</v>
      </c>
      <c r="BS311" s="178">
        <f t="shared" ref="BS311:BS356" si="312">+O311/12</f>
        <v>2.4295432458697766E-2</v>
      </c>
      <c r="BT311" s="18"/>
      <c r="BU311" s="127" t="s">
        <v>283</v>
      </c>
      <c r="BV311" s="26" t="s">
        <v>281</v>
      </c>
      <c r="BW311" s="178">
        <f t="shared" ref="BW311:BW356" si="313">+O311/12</f>
        <v>2.4295432458697766E-2</v>
      </c>
      <c r="BX311" s="18"/>
      <c r="BY311" s="127" t="s">
        <v>283</v>
      </c>
      <c r="BZ311" s="26" t="s">
        <v>281</v>
      </c>
      <c r="CA311" s="178">
        <f t="shared" ref="CA311:CA356" si="314">+O311/12</f>
        <v>2.4295432458697766E-2</v>
      </c>
      <c r="CB311" s="18"/>
      <c r="CC311" s="127" t="s">
        <v>283</v>
      </c>
      <c r="CD311" s="26" t="s">
        <v>281</v>
      </c>
      <c r="CE311" s="178">
        <f t="shared" ref="CE311:CE356" si="315">+O311/12</f>
        <v>2.4295432458697766E-2</v>
      </c>
      <c r="CF311" s="18"/>
      <c r="CG311" s="127" t="s">
        <v>283</v>
      </c>
      <c r="CH311" s="26" t="s">
        <v>281</v>
      </c>
      <c r="CI311" s="178">
        <f t="shared" ref="CI311:CI356" si="316">+O311/12</f>
        <v>2.4295432458697766E-2</v>
      </c>
      <c r="CJ311" s="18"/>
      <c r="CK311" s="127" t="s">
        <v>283</v>
      </c>
      <c r="CL311" s="179">
        <f t="shared" si="257"/>
        <v>0.29154518950437314</v>
      </c>
      <c r="CM311" s="179">
        <f t="shared" si="258"/>
        <v>0</v>
      </c>
    </row>
    <row r="312" spans="1:91" ht="153" x14ac:dyDescent="0.25">
      <c r="A312" s="12" t="s">
        <v>133</v>
      </c>
      <c r="B312" s="14" t="s">
        <v>11</v>
      </c>
      <c r="C312" s="12" t="s">
        <v>1642</v>
      </c>
      <c r="D312" s="12" t="s">
        <v>83</v>
      </c>
      <c r="E312" s="12" t="s">
        <v>9</v>
      </c>
      <c r="F312" s="12" t="s">
        <v>9</v>
      </c>
      <c r="G312" s="26" t="s">
        <v>9</v>
      </c>
      <c r="H312" s="26" t="s">
        <v>9</v>
      </c>
      <c r="I312" s="14" t="s">
        <v>5</v>
      </c>
      <c r="J312" s="26" t="s">
        <v>675</v>
      </c>
      <c r="K312" s="26" t="s">
        <v>676</v>
      </c>
      <c r="L312" s="26" t="s">
        <v>9</v>
      </c>
      <c r="M312" s="26" t="s">
        <v>9</v>
      </c>
      <c r="N312" s="155" t="s">
        <v>677</v>
      </c>
      <c r="O312" s="255">
        <v>0.29154518950437319</v>
      </c>
      <c r="P312" s="12" t="s">
        <v>24</v>
      </c>
      <c r="Q312" s="12" t="s">
        <v>143</v>
      </c>
      <c r="R312" s="146" t="s">
        <v>678</v>
      </c>
      <c r="S312" s="170" t="s">
        <v>142</v>
      </c>
      <c r="T312" s="18" t="s">
        <v>165</v>
      </c>
      <c r="U312" s="174"/>
      <c r="V312" s="174"/>
      <c r="W312" s="174"/>
      <c r="X312" s="174"/>
      <c r="Y312" s="174"/>
      <c r="Z312" s="174"/>
      <c r="AA312" s="174"/>
      <c r="AB312" s="174"/>
      <c r="AC312" s="174"/>
      <c r="AD312" s="174"/>
      <c r="AE312" s="174"/>
      <c r="AF312" s="174"/>
      <c r="AG312" s="174"/>
      <c r="AH312" s="174"/>
      <c r="AI312" s="174"/>
      <c r="AJ312" s="174"/>
      <c r="AK312" s="174"/>
      <c r="AL312" s="174"/>
      <c r="AM312" s="174"/>
      <c r="AN312" s="169">
        <v>45658</v>
      </c>
      <c r="AO312" s="168">
        <v>46022</v>
      </c>
      <c r="AP312" s="26" t="s">
        <v>855</v>
      </c>
      <c r="AQ312" s="178">
        <f t="shared" si="305"/>
        <v>2.4295432458697766E-2</v>
      </c>
      <c r="AR312" s="178"/>
      <c r="AS312" s="127" t="s">
        <v>283</v>
      </c>
      <c r="AT312" s="26" t="s">
        <v>856</v>
      </c>
      <c r="AU312" s="178">
        <f t="shared" si="306"/>
        <v>2.4295432458697766E-2</v>
      </c>
      <c r="AV312" s="18"/>
      <c r="AW312" s="127" t="s">
        <v>283</v>
      </c>
      <c r="AX312" s="26" t="s">
        <v>857</v>
      </c>
      <c r="AY312" s="178">
        <f t="shared" si="307"/>
        <v>2.4295432458697766E-2</v>
      </c>
      <c r="AZ312" s="18"/>
      <c r="BA312" s="127" t="s">
        <v>283</v>
      </c>
      <c r="BB312" s="26" t="s">
        <v>858</v>
      </c>
      <c r="BC312" s="178">
        <f t="shared" si="308"/>
        <v>2.4295432458697766E-2</v>
      </c>
      <c r="BD312" s="18"/>
      <c r="BE312" s="127" t="s">
        <v>283</v>
      </c>
      <c r="BF312" s="26" t="s">
        <v>859</v>
      </c>
      <c r="BG312" s="178">
        <f t="shared" si="309"/>
        <v>2.4295432458697766E-2</v>
      </c>
      <c r="BH312" s="18"/>
      <c r="BI312" s="127" t="s">
        <v>283</v>
      </c>
      <c r="BJ312" s="26" t="s">
        <v>860</v>
      </c>
      <c r="BK312" s="178">
        <f t="shared" si="310"/>
        <v>2.4295432458697766E-2</v>
      </c>
      <c r="BL312" s="18"/>
      <c r="BM312" s="127" t="s">
        <v>283</v>
      </c>
      <c r="BN312" s="26" t="s">
        <v>861</v>
      </c>
      <c r="BO312" s="178">
        <f t="shared" si="311"/>
        <v>2.4295432458697766E-2</v>
      </c>
      <c r="BP312" s="18"/>
      <c r="BQ312" s="127" t="s">
        <v>283</v>
      </c>
      <c r="BR312" s="26" t="s">
        <v>281</v>
      </c>
      <c r="BS312" s="178">
        <f t="shared" si="312"/>
        <v>2.4295432458697766E-2</v>
      </c>
      <c r="BT312" s="18"/>
      <c r="BU312" s="127" t="s">
        <v>283</v>
      </c>
      <c r="BV312" s="26" t="s">
        <v>281</v>
      </c>
      <c r="BW312" s="178">
        <f t="shared" si="313"/>
        <v>2.4295432458697766E-2</v>
      </c>
      <c r="BX312" s="18"/>
      <c r="BY312" s="127" t="s">
        <v>283</v>
      </c>
      <c r="BZ312" s="26" t="s">
        <v>281</v>
      </c>
      <c r="CA312" s="178">
        <f t="shared" si="314"/>
        <v>2.4295432458697766E-2</v>
      </c>
      <c r="CB312" s="18"/>
      <c r="CC312" s="127" t="s">
        <v>283</v>
      </c>
      <c r="CD312" s="26" t="s">
        <v>281</v>
      </c>
      <c r="CE312" s="178">
        <f t="shared" si="315"/>
        <v>2.4295432458697766E-2</v>
      </c>
      <c r="CF312" s="18"/>
      <c r="CG312" s="127" t="s">
        <v>283</v>
      </c>
      <c r="CH312" s="26" t="s">
        <v>281</v>
      </c>
      <c r="CI312" s="178">
        <f t="shared" si="316"/>
        <v>2.4295432458697766E-2</v>
      </c>
      <c r="CJ312" s="18"/>
      <c r="CK312" s="127" t="s">
        <v>283</v>
      </c>
      <c r="CL312" s="179">
        <f t="shared" si="257"/>
        <v>0.29154518950437314</v>
      </c>
      <c r="CM312" s="179">
        <f t="shared" si="258"/>
        <v>0</v>
      </c>
    </row>
    <row r="313" spans="1:91" ht="91.8" x14ac:dyDescent="0.25">
      <c r="A313" s="12" t="s">
        <v>133</v>
      </c>
      <c r="B313" s="14" t="s">
        <v>11</v>
      </c>
      <c r="C313" s="12" t="s">
        <v>1642</v>
      </c>
      <c r="D313" s="12" t="s">
        <v>83</v>
      </c>
      <c r="E313" s="12" t="s">
        <v>9</v>
      </c>
      <c r="F313" s="12" t="s">
        <v>9</v>
      </c>
      <c r="G313" s="26" t="s">
        <v>9</v>
      </c>
      <c r="H313" s="26" t="s">
        <v>9</v>
      </c>
      <c r="I313" s="14" t="s">
        <v>5</v>
      </c>
      <c r="J313" s="26" t="s">
        <v>679</v>
      </c>
      <c r="K313" s="26" t="s">
        <v>680</v>
      </c>
      <c r="L313" s="26" t="s">
        <v>9</v>
      </c>
      <c r="M313" s="26" t="s">
        <v>9</v>
      </c>
      <c r="N313" s="155" t="s">
        <v>681</v>
      </c>
      <c r="O313" s="255">
        <v>0.29154518950437319</v>
      </c>
      <c r="P313" s="12" t="s">
        <v>24</v>
      </c>
      <c r="Q313" s="12" t="s">
        <v>143</v>
      </c>
      <c r="R313" s="146" t="s">
        <v>682</v>
      </c>
      <c r="S313" s="170" t="s">
        <v>142</v>
      </c>
      <c r="T313" s="18" t="s">
        <v>165</v>
      </c>
      <c r="U313" s="174"/>
      <c r="V313" s="174"/>
      <c r="W313" s="174"/>
      <c r="X313" s="174"/>
      <c r="Y313" s="174"/>
      <c r="Z313" s="174"/>
      <c r="AA313" s="174"/>
      <c r="AB313" s="174"/>
      <c r="AC313" s="174"/>
      <c r="AD313" s="174"/>
      <c r="AE313" s="174"/>
      <c r="AF313" s="174"/>
      <c r="AG313" s="174"/>
      <c r="AH313" s="174"/>
      <c r="AI313" s="174"/>
      <c r="AJ313" s="174"/>
      <c r="AK313" s="174"/>
      <c r="AL313" s="174"/>
      <c r="AM313" s="174"/>
      <c r="AN313" s="169">
        <v>45658</v>
      </c>
      <c r="AO313" s="168">
        <v>46022</v>
      </c>
      <c r="AP313" s="26" t="s">
        <v>862</v>
      </c>
      <c r="AQ313" s="178">
        <f t="shared" si="305"/>
        <v>2.4295432458697766E-2</v>
      </c>
      <c r="AR313" s="178"/>
      <c r="AS313" s="127" t="s">
        <v>283</v>
      </c>
      <c r="AT313" s="26" t="s">
        <v>863</v>
      </c>
      <c r="AU313" s="178">
        <f t="shared" si="306"/>
        <v>2.4295432458697766E-2</v>
      </c>
      <c r="AV313" s="18"/>
      <c r="AW313" s="127" t="s">
        <v>283</v>
      </c>
      <c r="AX313" s="26" t="s">
        <v>864</v>
      </c>
      <c r="AY313" s="178">
        <f t="shared" si="307"/>
        <v>2.4295432458697766E-2</v>
      </c>
      <c r="AZ313" s="18"/>
      <c r="BA313" s="127" t="s">
        <v>283</v>
      </c>
      <c r="BB313" s="26" t="s">
        <v>865</v>
      </c>
      <c r="BC313" s="178">
        <f t="shared" si="308"/>
        <v>2.4295432458697766E-2</v>
      </c>
      <c r="BD313" s="18"/>
      <c r="BE313" s="127" t="s">
        <v>283</v>
      </c>
      <c r="BF313" s="26" t="s">
        <v>866</v>
      </c>
      <c r="BG313" s="178">
        <f t="shared" si="309"/>
        <v>2.4295432458697766E-2</v>
      </c>
      <c r="BH313" s="18"/>
      <c r="BI313" s="127" t="s">
        <v>283</v>
      </c>
      <c r="BJ313" s="26" t="s">
        <v>867</v>
      </c>
      <c r="BK313" s="178">
        <f t="shared" si="310"/>
        <v>2.4295432458697766E-2</v>
      </c>
      <c r="BL313" s="18"/>
      <c r="BM313" s="127" t="s">
        <v>283</v>
      </c>
      <c r="BN313" s="26" t="s">
        <v>868</v>
      </c>
      <c r="BO313" s="178">
        <f t="shared" si="311"/>
        <v>2.4295432458697766E-2</v>
      </c>
      <c r="BP313" s="18"/>
      <c r="BQ313" s="127" t="s">
        <v>283</v>
      </c>
      <c r="BR313" s="26" t="s">
        <v>281</v>
      </c>
      <c r="BS313" s="178">
        <f t="shared" si="312"/>
        <v>2.4295432458697766E-2</v>
      </c>
      <c r="BT313" s="18"/>
      <c r="BU313" s="127" t="s">
        <v>283</v>
      </c>
      <c r="BV313" s="26" t="s">
        <v>281</v>
      </c>
      <c r="BW313" s="178">
        <f t="shared" si="313"/>
        <v>2.4295432458697766E-2</v>
      </c>
      <c r="BX313" s="18"/>
      <c r="BY313" s="127" t="s">
        <v>283</v>
      </c>
      <c r="BZ313" s="26" t="s">
        <v>281</v>
      </c>
      <c r="CA313" s="178">
        <f t="shared" si="314"/>
        <v>2.4295432458697766E-2</v>
      </c>
      <c r="CB313" s="18"/>
      <c r="CC313" s="127" t="s">
        <v>283</v>
      </c>
      <c r="CD313" s="26" t="s">
        <v>281</v>
      </c>
      <c r="CE313" s="178">
        <f t="shared" si="315"/>
        <v>2.4295432458697766E-2</v>
      </c>
      <c r="CF313" s="18"/>
      <c r="CG313" s="127" t="s">
        <v>283</v>
      </c>
      <c r="CH313" s="26" t="s">
        <v>281</v>
      </c>
      <c r="CI313" s="178">
        <f t="shared" si="316"/>
        <v>2.4295432458697766E-2</v>
      </c>
      <c r="CJ313" s="18"/>
      <c r="CK313" s="127" t="s">
        <v>283</v>
      </c>
      <c r="CL313" s="179">
        <f t="shared" si="257"/>
        <v>0.29154518950437314</v>
      </c>
      <c r="CM313" s="179">
        <f t="shared" si="258"/>
        <v>0</v>
      </c>
    </row>
    <row r="314" spans="1:91" ht="81.599999999999994" x14ac:dyDescent="0.25">
      <c r="A314" s="12" t="s">
        <v>133</v>
      </c>
      <c r="B314" s="14" t="s">
        <v>11</v>
      </c>
      <c r="C314" s="12" t="s">
        <v>1642</v>
      </c>
      <c r="D314" s="12" t="s">
        <v>83</v>
      </c>
      <c r="E314" s="12" t="s">
        <v>9</v>
      </c>
      <c r="F314" s="12" t="s">
        <v>9</v>
      </c>
      <c r="G314" s="26" t="s">
        <v>9</v>
      </c>
      <c r="H314" s="26" t="s">
        <v>9</v>
      </c>
      <c r="I314" s="14" t="s">
        <v>5</v>
      </c>
      <c r="J314" s="26" t="s">
        <v>683</v>
      </c>
      <c r="K314" s="26" t="s">
        <v>684</v>
      </c>
      <c r="L314" s="26" t="s">
        <v>9</v>
      </c>
      <c r="M314" s="26" t="s">
        <v>9</v>
      </c>
      <c r="N314" s="155" t="s">
        <v>685</v>
      </c>
      <c r="O314" s="255">
        <v>0.29154518950437319</v>
      </c>
      <c r="P314" s="12" t="s">
        <v>25</v>
      </c>
      <c r="Q314" s="12" t="s">
        <v>143</v>
      </c>
      <c r="R314" s="146" t="s">
        <v>686</v>
      </c>
      <c r="S314" s="170" t="s">
        <v>142</v>
      </c>
      <c r="T314" s="18" t="s">
        <v>165</v>
      </c>
      <c r="U314" s="174"/>
      <c r="V314" s="174"/>
      <c r="W314" s="174"/>
      <c r="X314" s="174"/>
      <c r="Y314" s="174"/>
      <c r="Z314" s="174"/>
      <c r="AA314" s="174"/>
      <c r="AB314" s="174"/>
      <c r="AC314" s="174"/>
      <c r="AD314" s="174"/>
      <c r="AE314" s="174"/>
      <c r="AF314" s="174"/>
      <c r="AG314" s="174"/>
      <c r="AH314" s="174"/>
      <c r="AI314" s="174"/>
      <c r="AJ314" s="174"/>
      <c r="AK314" s="174"/>
      <c r="AL314" s="174"/>
      <c r="AM314" s="174"/>
      <c r="AN314" s="169">
        <v>45658</v>
      </c>
      <c r="AO314" s="168">
        <v>46022</v>
      </c>
      <c r="AP314" s="26" t="s">
        <v>869</v>
      </c>
      <c r="AQ314" s="178">
        <f t="shared" si="305"/>
        <v>2.4295432458697766E-2</v>
      </c>
      <c r="AR314" s="178"/>
      <c r="AS314" s="127" t="s">
        <v>283</v>
      </c>
      <c r="AT314" s="26" t="s">
        <v>870</v>
      </c>
      <c r="AU314" s="178">
        <f t="shared" si="306"/>
        <v>2.4295432458697766E-2</v>
      </c>
      <c r="AV314" s="18"/>
      <c r="AW314" s="127" t="s">
        <v>283</v>
      </c>
      <c r="AX314" s="26" t="s">
        <v>871</v>
      </c>
      <c r="AY314" s="178">
        <f t="shared" si="307"/>
        <v>2.4295432458697766E-2</v>
      </c>
      <c r="AZ314" s="18"/>
      <c r="BA314" s="127" t="s">
        <v>283</v>
      </c>
      <c r="BB314" s="185" t="s">
        <v>872</v>
      </c>
      <c r="BC314" s="178">
        <f t="shared" si="308"/>
        <v>2.4295432458697766E-2</v>
      </c>
      <c r="BD314" s="18"/>
      <c r="BE314" s="127" t="s">
        <v>283</v>
      </c>
      <c r="BF314" s="185" t="s">
        <v>873</v>
      </c>
      <c r="BG314" s="178">
        <f t="shared" si="309"/>
        <v>2.4295432458697766E-2</v>
      </c>
      <c r="BH314" s="18"/>
      <c r="BI314" s="127" t="s">
        <v>283</v>
      </c>
      <c r="BJ314" s="26" t="s">
        <v>874</v>
      </c>
      <c r="BK314" s="178">
        <f t="shared" si="310"/>
        <v>2.4295432458697766E-2</v>
      </c>
      <c r="BL314" s="18"/>
      <c r="BM314" s="127" t="s">
        <v>283</v>
      </c>
      <c r="BN314" s="26" t="s">
        <v>875</v>
      </c>
      <c r="BO314" s="178">
        <f t="shared" si="311"/>
        <v>2.4295432458697766E-2</v>
      </c>
      <c r="BP314" s="18"/>
      <c r="BQ314" s="127" t="s">
        <v>283</v>
      </c>
      <c r="BR314" s="26" t="s">
        <v>281</v>
      </c>
      <c r="BS314" s="178">
        <f t="shared" si="312"/>
        <v>2.4295432458697766E-2</v>
      </c>
      <c r="BT314" s="18"/>
      <c r="BU314" s="127" t="s">
        <v>283</v>
      </c>
      <c r="BV314" s="26" t="s">
        <v>281</v>
      </c>
      <c r="BW314" s="178">
        <f t="shared" si="313"/>
        <v>2.4295432458697766E-2</v>
      </c>
      <c r="BX314" s="18"/>
      <c r="BY314" s="127" t="s">
        <v>283</v>
      </c>
      <c r="BZ314" s="26" t="s">
        <v>281</v>
      </c>
      <c r="CA314" s="178">
        <f t="shared" si="314"/>
        <v>2.4295432458697766E-2</v>
      </c>
      <c r="CB314" s="18"/>
      <c r="CC314" s="127" t="s">
        <v>283</v>
      </c>
      <c r="CD314" s="26" t="s">
        <v>281</v>
      </c>
      <c r="CE314" s="178">
        <f t="shared" si="315"/>
        <v>2.4295432458697766E-2</v>
      </c>
      <c r="CF314" s="18"/>
      <c r="CG314" s="127" t="s">
        <v>283</v>
      </c>
      <c r="CH314" s="26" t="s">
        <v>281</v>
      </c>
      <c r="CI314" s="178">
        <f t="shared" si="316"/>
        <v>2.4295432458697766E-2</v>
      </c>
      <c r="CJ314" s="18"/>
      <c r="CK314" s="127" t="s">
        <v>283</v>
      </c>
      <c r="CL314" s="179">
        <f t="shared" si="257"/>
        <v>0.29154518950437314</v>
      </c>
      <c r="CM314" s="179">
        <f t="shared" si="258"/>
        <v>0</v>
      </c>
    </row>
    <row r="315" spans="1:91" ht="102" x14ac:dyDescent="0.25">
      <c r="A315" s="12" t="s">
        <v>133</v>
      </c>
      <c r="B315" s="14" t="s">
        <v>11</v>
      </c>
      <c r="C315" s="12" t="s">
        <v>1642</v>
      </c>
      <c r="D315" s="12" t="s">
        <v>83</v>
      </c>
      <c r="E315" s="12" t="s">
        <v>9</v>
      </c>
      <c r="F315" s="12" t="s">
        <v>9</v>
      </c>
      <c r="G315" s="26" t="s">
        <v>9</v>
      </c>
      <c r="H315" s="26" t="s">
        <v>9</v>
      </c>
      <c r="I315" s="14" t="s">
        <v>5</v>
      </c>
      <c r="J315" s="26" t="s">
        <v>687</v>
      </c>
      <c r="K315" s="26" t="s">
        <v>688</v>
      </c>
      <c r="L315" s="26" t="s">
        <v>9</v>
      </c>
      <c r="M315" s="26" t="s">
        <v>9</v>
      </c>
      <c r="N315" s="155" t="s">
        <v>689</v>
      </c>
      <c r="O315" s="255">
        <v>0.29154518950437319</v>
      </c>
      <c r="P315" s="12" t="s">
        <v>25</v>
      </c>
      <c r="Q315" s="12" t="s">
        <v>143</v>
      </c>
      <c r="R315" s="146" t="s">
        <v>690</v>
      </c>
      <c r="S315" s="170" t="s">
        <v>142</v>
      </c>
      <c r="T315" s="18" t="s">
        <v>165</v>
      </c>
      <c r="U315" s="174"/>
      <c r="V315" s="174"/>
      <c r="W315" s="174"/>
      <c r="X315" s="174"/>
      <c r="Y315" s="174"/>
      <c r="Z315" s="174"/>
      <c r="AA315" s="174"/>
      <c r="AB315" s="174"/>
      <c r="AC315" s="174"/>
      <c r="AD315" s="174"/>
      <c r="AE315" s="174"/>
      <c r="AF315" s="174"/>
      <c r="AG315" s="174"/>
      <c r="AH315" s="174"/>
      <c r="AI315" s="174"/>
      <c r="AJ315" s="174"/>
      <c r="AK315" s="174"/>
      <c r="AL315" s="174"/>
      <c r="AM315" s="174"/>
      <c r="AN315" s="169">
        <v>45658</v>
      </c>
      <c r="AO315" s="168">
        <v>46022</v>
      </c>
      <c r="AP315" s="26" t="s">
        <v>876</v>
      </c>
      <c r="AQ315" s="178">
        <f t="shared" si="305"/>
        <v>2.4295432458697766E-2</v>
      </c>
      <c r="AR315" s="178"/>
      <c r="AS315" s="127" t="s">
        <v>283</v>
      </c>
      <c r="AT315" s="26" t="s">
        <v>877</v>
      </c>
      <c r="AU315" s="178">
        <f t="shared" si="306"/>
        <v>2.4295432458697766E-2</v>
      </c>
      <c r="AV315" s="18"/>
      <c r="AW315" s="127" t="s">
        <v>283</v>
      </c>
      <c r="AX315" s="26" t="s">
        <v>878</v>
      </c>
      <c r="AY315" s="178">
        <f t="shared" si="307"/>
        <v>2.4295432458697766E-2</v>
      </c>
      <c r="AZ315" s="18"/>
      <c r="BA315" s="127" t="s">
        <v>283</v>
      </c>
      <c r="BB315" s="185" t="s">
        <v>879</v>
      </c>
      <c r="BC315" s="178">
        <f t="shared" si="308"/>
        <v>2.4295432458697766E-2</v>
      </c>
      <c r="BD315" s="18"/>
      <c r="BE315" s="127" t="s">
        <v>283</v>
      </c>
      <c r="BF315" s="185" t="s">
        <v>880</v>
      </c>
      <c r="BG315" s="178">
        <f t="shared" si="309"/>
        <v>2.4295432458697766E-2</v>
      </c>
      <c r="BH315" s="18"/>
      <c r="BI315" s="127" t="s">
        <v>283</v>
      </c>
      <c r="BJ315" s="26" t="s">
        <v>881</v>
      </c>
      <c r="BK315" s="178">
        <f t="shared" si="310"/>
        <v>2.4295432458697766E-2</v>
      </c>
      <c r="BL315" s="18"/>
      <c r="BM315" s="127" t="s">
        <v>283</v>
      </c>
      <c r="BN315" s="26" t="s">
        <v>882</v>
      </c>
      <c r="BO315" s="178">
        <f t="shared" si="311"/>
        <v>2.4295432458697766E-2</v>
      </c>
      <c r="BP315" s="18"/>
      <c r="BQ315" s="127" t="s">
        <v>283</v>
      </c>
      <c r="BR315" s="26" t="s">
        <v>281</v>
      </c>
      <c r="BS315" s="178">
        <f t="shared" si="312"/>
        <v>2.4295432458697766E-2</v>
      </c>
      <c r="BT315" s="18"/>
      <c r="BU315" s="127" t="s">
        <v>283</v>
      </c>
      <c r="BV315" s="26" t="s">
        <v>281</v>
      </c>
      <c r="BW315" s="178">
        <f t="shared" si="313"/>
        <v>2.4295432458697766E-2</v>
      </c>
      <c r="BX315" s="18"/>
      <c r="BY315" s="127" t="s">
        <v>283</v>
      </c>
      <c r="BZ315" s="26" t="s">
        <v>281</v>
      </c>
      <c r="CA315" s="178">
        <f t="shared" si="314"/>
        <v>2.4295432458697766E-2</v>
      </c>
      <c r="CB315" s="18"/>
      <c r="CC315" s="127" t="s">
        <v>283</v>
      </c>
      <c r="CD315" s="26" t="s">
        <v>281</v>
      </c>
      <c r="CE315" s="178">
        <f t="shared" si="315"/>
        <v>2.4295432458697766E-2</v>
      </c>
      <c r="CF315" s="18"/>
      <c r="CG315" s="127" t="s">
        <v>283</v>
      </c>
      <c r="CH315" s="26" t="s">
        <v>281</v>
      </c>
      <c r="CI315" s="178">
        <f t="shared" si="316"/>
        <v>2.4295432458697766E-2</v>
      </c>
      <c r="CJ315" s="18"/>
      <c r="CK315" s="127" t="s">
        <v>283</v>
      </c>
      <c r="CL315" s="179">
        <f t="shared" si="257"/>
        <v>0.29154518950437314</v>
      </c>
      <c r="CM315" s="179">
        <f t="shared" si="258"/>
        <v>0</v>
      </c>
    </row>
    <row r="316" spans="1:91" ht="51" x14ac:dyDescent="0.25">
      <c r="A316" s="12" t="s">
        <v>133</v>
      </c>
      <c r="B316" s="14" t="s">
        <v>11</v>
      </c>
      <c r="C316" s="12" t="s">
        <v>1642</v>
      </c>
      <c r="D316" s="12" t="s">
        <v>85</v>
      </c>
      <c r="E316" s="12" t="s">
        <v>9</v>
      </c>
      <c r="F316" s="12" t="s">
        <v>9</v>
      </c>
      <c r="G316" s="26" t="s">
        <v>9</v>
      </c>
      <c r="H316" s="26" t="s">
        <v>9</v>
      </c>
      <c r="I316" s="14" t="s">
        <v>5</v>
      </c>
      <c r="J316" s="26" t="s">
        <v>691</v>
      </c>
      <c r="K316" s="26" t="s">
        <v>692</v>
      </c>
      <c r="L316" s="26" t="s">
        <v>9</v>
      </c>
      <c r="M316" s="26" t="s">
        <v>9</v>
      </c>
      <c r="N316" s="155" t="s">
        <v>693</v>
      </c>
      <c r="O316" s="255">
        <v>0.29154518950437319</v>
      </c>
      <c r="P316" s="12" t="s">
        <v>31</v>
      </c>
      <c r="Q316" s="12" t="s">
        <v>143</v>
      </c>
      <c r="R316" s="146" t="s">
        <v>694</v>
      </c>
      <c r="S316" s="170" t="s">
        <v>142</v>
      </c>
      <c r="T316" s="18" t="s">
        <v>165</v>
      </c>
      <c r="U316" s="174"/>
      <c r="V316" s="174"/>
      <c r="W316" s="174"/>
      <c r="X316" s="174"/>
      <c r="Y316" s="174"/>
      <c r="Z316" s="174"/>
      <c r="AA316" s="174"/>
      <c r="AB316" s="174"/>
      <c r="AC316" s="174"/>
      <c r="AD316" s="174"/>
      <c r="AE316" s="174"/>
      <c r="AF316" s="174"/>
      <c r="AG316" s="174"/>
      <c r="AH316" s="174"/>
      <c r="AI316" s="174"/>
      <c r="AJ316" s="174"/>
      <c r="AK316" s="174"/>
      <c r="AL316" s="174"/>
      <c r="AM316" s="174"/>
      <c r="AN316" s="169">
        <v>45658</v>
      </c>
      <c r="AO316" s="168">
        <v>46022</v>
      </c>
      <c r="AP316" s="26" t="s">
        <v>883</v>
      </c>
      <c r="AQ316" s="178">
        <f t="shared" si="305"/>
        <v>2.4295432458697766E-2</v>
      </c>
      <c r="AR316" s="178"/>
      <c r="AS316" s="127" t="s">
        <v>283</v>
      </c>
      <c r="AT316" s="186" t="s">
        <v>884</v>
      </c>
      <c r="AU316" s="178">
        <f t="shared" si="306"/>
        <v>2.4295432458697766E-2</v>
      </c>
      <c r="AV316" s="18"/>
      <c r="AW316" s="127" t="s">
        <v>283</v>
      </c>
      <c r="AX316" s="26" t="s">
        <v>885</v>
      </c>
      <c r="AY316" s="178">
        <f t="shared" si="307"/>
        <v>2.4295432458697766E-2</v>
      </c>
      <c r="AZ316" s="18"/>
      <c r="BA316" s="127" t="s">
        <v>283</v>
      </c>
      <c r="BB316" s="148" t="s">
        <v>886</v>
      </c>
      <c r="BC316" s="178">
        <f t="shared" si="308"/>
        <v>2.4295432458697766E-2</v>
      </c>
      <c r="BD316" s="18"/>
      <c r="BE316" s="127" t="s">
        <v>283</v>
      </c>
      <c r="BF316" s="148" t="s">
        <v>887</v>
      </c>
      <c r="BG316" s="178">
        <f t="shared" si="309"/>
        <v>2.4295432458697766E-2</v>
      </c>
      <c r="BH316" s="18"/>
      <c r="BI316" s="127" t="s">
        <v>283</v>
      </c>
      <c r="BJ316" s="26" t="s">
        <v>888</v>
      </c>
      <c r="BK316" s="178">
        <f t="shared" si="310"/>
        <v>2.4295432458697766E-2</v>
      </c>
      <c r="BL316" s="18"/>
      <c r="BM316" s="127" t="s">
        <v>283</v>
      </c>
      <c r="BN316" s="26" t="s">
        <v>889</v>
      </c>
      <c r="BO316" s="178">
        <f t="shared" si="311"/>
        <v>2.4295432458697766E-2</v>
      </c>
      <c r="BP316" s="18"/>
      <c r="BQ316" s="127" t="s">
        <v>283</v>
      </c>
      <c r="BR316" s="26" t="s">
        <v>281</v>
      </c>
      <c r="BS316" s="178">
        <f t="shared" si="312"/>
        <v>2.4295432458697766E-2</v>
      </c>
      <c r="BT316" s="18"/>
      <c r="BU316" s="127" t="s">
        <v>283</v>
      </c>
      <c r="BV316" s="26" t="s">
        <v>281</v>
      </c>
      <c r="BW316" s="178">
        <f t="shared" si="313"/>
        <v>2.4295432458697766E-2</v>
      </c>
      <c r="BX316" s="18"/>
      <c r="BY316" s="127" t="s">
        <v>283</v>
      </c>
      <c r="BZ316" s="26" t="s">
        <v>281</v>
      </c>
      <c r="CA316" s="178">
        <f t="shared" si="314"/>
        <v>2.4295432458697766E-2</v>
      </c>
      <c r="CB316" s="18"/>
      <c r="CC316" s="127" t="s">
        <v>283</v>
      </c>
      <c r="CD316" s="26" t="s">
        <v>281</v>
      </c>
      <c r="CE316" s="178">
        <f t="shared" si="315"/>
        <v>2.4295432458697766E-2</v>
      </c>
      <c r="CF316" s="18"/>
      <c r="CG316" s="127" t="s">
        <v>283</v>
      </c>
      <c r="CH316" s="26" t="s">
        <v>281</v>
      </c>
      <c r="CI316" s="178">
        <f t="shared" si="316"/>
        <v>2.4295432458697766E-2</v>
      </c>
      <c r="CJ316" s="18"/>
      <c r="CK316" s="127" t="s">
        <v>283</v>
      </c>
      <c r="CL316" s="179">
        <f t="shared" si="257"/>
        <v>0.29154518950437314</v>
      </c>
      <c r="CM316" s="179">
        <f t="shared" si="258"/>
        <v>0</v>
      </c>
    </row>
    <row r="317" spans="1:91" ht="91.8" x14ac:dyDescent="0.25">
      <c r="A317" s="12" t="s">
        <v>133</v>
      </c>
      <c r="B317" s="14" t="s">
        <v>11</v>
      </c>
      <c r="C317" s="12" t="s">
        <v>1642</v>
      </c>
      <c r="D317" s="12" t="s">
        <v>86</v>
      </c>
      <c r="E317" s="12" t="s">
        <v>9</v>
      </c>
      <c r="F317" s="12" t="s">
        <v>9</v>
      </c>
      <c r="G317" s="26" t="s">
        <v>9</v>
      </c>
      <c r="H317" s="26" t="s">
        <v>9</v>
      </c>
      <c r="I317" s="14" t="s">
        <v>5</v>
      </c>
      <c r="J317" s="26" t="s">
        <v>695</v>
      </c>
      <c r="K317" s="26" t="s">
        <v>696</v>
      </c>
      <c r="L317" s="26" t="s">
        <v>9</v>
      </c>
      <c r="M317" s="26" t="s">
        <v>9</v>
      </c>
      <c r="N317" s="155" t="s">
        <v>697</v>
      </c>
      <c r="O317" s="255">
        <v>0.29154518950437319</v>
      </c>
      <c r="P317" s="12" t="s">
        <v>25</v>
      </c>
      <c r="Q317" s="12" t="s">
        <v>143</v>
      </c>
      <c r="R317" s="146" t="s">
        <v>674</v>
      </c>
      <c r="S317" s="170" t="s">
        <v>142</v>
      </c>
      <c r="T317" s="18" t="s">
        <v>165</v>
      </c>
      <c r="U317" s="174"/>
      <c r="V317" s="174"/>
      <c r="W317" s="174"/>
      <c r="X317" s="174"/>
      <c r="Y317" s="174"/>
      <c r="Z317" s="174"/>
      <c r="AA317" s="174"/>
      <c r="AB317" s="174"/>
      <c r="AC317" s="174"/>
      <c r="AD317" s="174"/>
      <c r="AE317" s="174"/>
      <c r="AF317" s="174"/>
      <c r="AG317" s="174"/>
      <c r="AH317" s="174"/>
      <c r="AI317" s="174"/>
      <c r="AJ317" s="174"/>
      <c r="AK317" s="174"/>
      <c r="AL317" s="174"/>
      <c r="AM317" s="174"/>
      <c r="AN317" s="169">
        <v>45658</v>
      </c>
      <c r="AO317" s="168">
        <v>46022</v>
      </c>
      <c r="AP317" s="26" t="s">
        <v>890</v>
      </c>
      <c r="AQ317" s="178">
        <f t="shared" si="305"/>
        <v>2.4295432458697766E-2</v>
      </c>
      <c r="AR317" s="178"/>
      <c r="AS317" s="127" t="s">
        <v>283</v>
      </c>
      <c r="AT317" s="186" t="s">
        <v>891</v>
      </c>
      <c r="AU317" s="178">
        <f t="shared" si="306"/>
        <v>2.4295432458697766E-2</v>
      </c>
      <c r="AV317" s="18"/>
      <c r="AW317" s="127" t="s">
        <v>283</v>
      </c>
      <c r="AX317" s="26" t="s">
        <v>892</v>
      </c>
      <c r="AY317" s="178">
        <f t="shared" si="307"/>
        <v>2.4295432458697766E-2</v>
      </c>
      <c r="AZ317" s="18"/>
      <c r="BA317" s="127" t="s">
        <v>283</v>
      </c>
      <c r="BB317" s="186" t="s">
        <v>893</v>
      </c>
      <c r="BC317" s="178">
        <f t="shared" si="308"/>
        <v>2.4295432458697766E-2</v>
      </c>
      <c r="BD317" s="18"/>
      <c r="BE317" s="127" t="s">
        <v>283</v>
      </c>
      <c r="BF317" s="186" t="s">
        <v>894</v>
      </c>
      <c r="BG317" s="178">
        <f t="shared" si="309"/>
        <v>2.4295432458697766E-2</v>
      </c>
      <c r="BH317" s="18"/>
      <c r="BI317" s="127" t="s">
        <v>283</v>
      </c>
      <c r="BJ317" s="26" t="s">
        <v>895</v>
      </c>
      <c r="BK317" s="178">
        <f t="shared" si="310"/>
        <v>2.4295432458697766E-2</v>
      </c>
      <c r="BL317" s="18"/>
      <c r="BM317" s="127" t="s">
        <v>283</v>
      </c>
      <c r="BN317" s="26" t="s">
        <v>896</v>
      </c>
      <c r="BO317" s="178">
        <f t="shared" si="311"/>
        <v>2.4295432458697766E-2</v>
      </c>
      <c r="BP317" s="18"/>
      <c r="BQ317" s="127" t="s">
        <v>283</v>
      </c>
      <c r="BR317" s="26" t="s">
        <v>281</v>
      </c>
      <c r="BS317" s="178">
        <f t="shared" si="312"/>
        <v>2.4295432458697766E-2</v>
      </c>
      <c r="BT317" s="18"/>
      <c r="BU317" s="127" t="s">
        <v>283</v>
      </c>
      <c r="BV317" s="26" t="s">
        <v>281</v>
      </c>
      <c r="BW317" s="178">
        <f t="shared" si="313"/>
        <v>2.4295432458697766E-2</v>
      </c>
      <c r="BX317" s="18"/>
      <c r="BY317" s="127" t="s">
        <v>283</v>
      </c>
      <c r="BZ317" s="26" t="s">
        <v>281</v>
      </c>
      <c r="CA317" s="178">
        <f t="shared" si="314"/>
        <v>2.4295432458697766E-2</v>
      </c>
      <c r="CB317" s="18"/>
      <c r="CC317" s="127" t="s">
        <v>283</v>
      </c>
      <c r="CD317" s="26" t="s">
        <v>281</v>
      </c>
      <c r="CE317" s="178">
        <f t="shared" si="315"/>
        <v>2.4295432458697766E-2</v>
      </c>
      <c r="CF317" s="18"/>
      <c r="CG317" s="127" t="s">
        <v>283</v>
      </c>
      <c r="CH317" s="26" t="s">
        <v>281</v>
      </c>
      <c r="CI317" s="178">
        <f t="shared" si="316"/>
        <v>2.4295432458697766E-2</v>
      </c>
      <c r="CJ317" s="18"/>
      <c r="CK317" s="127" t="s">
        <v>283</v>
      </c>
      <c r="CL317" s="179">
        <f t="shared" si="257"/>
        <v>0.29154518950437314</v>
      </c>
      <c r="CM317" s="179">
        <f t="shared" si="258"/>
        <v>0</v>
      </c>
    </row>
    <row r="318" spans="1:91" ht="102" x14ac:dyDescent="0.25">
      <c r="A318" s="12" t="s">
        <v>133</v>
      </c>
      <c r="B318" s="14" t="s">
        <v>11</v>
      </c>
      <c r="C318" s="12" t="s">
        <v>1642</v>
      </c>
      <c r="D318" s="12" t="s">
        <v>86</v>
      </c>
      <c r="E318" s="12" t="s">
        <v>9</v>
      </c>
      <c r="F318" s="12" t="s">
        <v>9</v>
      </c>
      <c r="G318" s="26" t="s">
        <v>9</v>
      </c>
      <c r="H318" s="26" t="s">
        <v>9</v>
      </c>
      <c r="I318" s="14" t="s">
        <v>5</v>
      </c>
      <c r="J318" s="26" t="s">
        <v>698</v>
      </c>
      <c r="K318" s="26" t="s">
        <v>699</v>
      </c>
      <c r="L318" s="26" t="s">
        <v>9</v>
      </c>
      <c r="M318" s="26" t="s">
        <v>9</v>
      </c>
      <c r="N318" s="155" t="s">
        <v>700</v>
      </c>
      <c r="O318" s="255">
        <v>0.29154518950437319</v>
      </c>
      <c r="P318" s="12" t="s">
        <v>25</v>
      </c>
      <c r="Q318" s="12" t="s">
        <v>143</v>
      </c>
      <c r="R318" s="146" t="s">
        <v>701</v>
      </c>
      <c r="S318" s="170" t="s">
        <v>142</v>
      </c>
      <c r="T318" s="18" t="s">
        <v>165</v>
      </c>
      <c r="U318" s="174"/>
      <c r="V318" s="174"/>
      <c r="W318" s="174"/>
      <c r="X318" s="174"/>
      <c r="Y318" s="174"/>
      <c r="Z318" s="174"/>
      <c r="AA318" s="174"/>
      <c r="AB318" s="174"/>
      <c r="AC318" s="174"/>
      <c r="AD318" s="174"/>
      <c r="AE318" s="174"/>
      <c r="AF318" s="174"/>
      <c r="AG318" s="174"/>
      <c r="AH318" s="174"/>
      <c r="AI318" s="174"/>
      <c r="AJ318" s="174"/>
      <c r="AK318" s="174"/>
      <c r="AL318" s="174"/>
      <c r="AM318" s="174"/>
      <c r="AN318" s="169">
        <v>45658</v>
      </c>
      <c r="AO318" s="168">
        <v>46022</v>
      </c>
      <c r="AP318" s="26" t="s">
        <v>897</v>
      </c>
      <c r="AQ318" s="178">
        <f t="shared" si="305"/>
        <v>2.4295432458697766E-2</v>
      </c>
      <c r="AR318" s="178"/>
      <c r="AS318" s="127" t="s">
        <v>283</v>
      </c>
      <c r="AT318" s="186" t="s">
        <v>898</v>
      </c>
      <c r="AU318" s="178">
        <f t="shared" si="306"/>
        <v>2.4295432458697766E-2</v>
      </c>
      <c r="AV318" s="18"/>
      <c r="AW318" s="127" t="s">
        <v>283</v>
      </c>
      <c r="AX318" s="26" t="s">
        <v>899</v>
      </c>
      <c r="AY318" s="178">
        <f t="shared" si="307"/>
        <v>2.4295432458697766E-2</v>
      </c>
      <c r="AZ318" s="18"/>
      <c r="BA318" s="127" t="s">
        <v>283</v>
      </c>
      <c r="BB318" s="148" t="s">
        <v>900</v>
      </c>
      <c r="BC318" s="178">
        <f t="shared" si="308"/>
        <v>2.4295432458697766E-2</v>
      </c>
      <c r="BD318" s="18"/>
      <c r="BE318" s="127" t="s">
        <v>283</v>
      </c>
      <c r="BF318" s="148" t="s">
        <v>901</v>
      </c>
      <c r="BG318" s="178">
        <f t="shared" si="309"/>
        <v>2.4295432458697766E-2</v>
      </c>
      <c r="BH318" s="18"/>
      <c r="BI318" s="127" t="s">
        <v>283</v>
      </c>
      <c r="BJ318" s="26" t="s">
        <v>902</v>
      </c>
      <c r="BK318" s="178">
        <f t="shared" si="310"/>
        <v>2.4295432458697766E-2</v>
      </c>
      <c r="BL318" s="18"/>
      <c r="BM318" s="127" t="s">
        <v>283</v>
      </c>
      <c r="BN318" s="148" t="s">
        <v>903</v>
      </c>
      <c r="BO318" s="178">
        <f t="shared" si="311"/>
        <v>2.4295432458697766E-2</v>
      </c>
      <c r="BP318" s="18"/>
      <c r="BQ318" s="127" t="s">
        <v>283</v>
      </c>
      <c r="BR318" s="26" t="s">
        <v>281</v>
      </c>
      <c r="BS318" s="178">
        <f t="shared" si="312"/>
        <v>2.4295432458697766E-2</v>
      </c>
      <c r="BT318" s="18"/>
      <c r="BU318" s="127" t="s">
        <v>283</v>
      </c>
      <c r="BV318" s="26" t="s">
        <v>281</v>
      </c>
      <c r="BW318" s="178">
        <f t="shared" si="313"/>
        <v>2.4295432458697766E-2</v>
      </c>
      <c r="BX318" s="18"/>
      <c r="BY318" s="127" t="s">
        <v>283</v>
      </c>
      <c r="BZ318" s="26" t="s">
        <v>281</v>
      </c>
      <c r="CA318" s="178">
        <f t="shared" si="314"/>
        <v>2.4295432458697766E-2</v>
      </c>
      <c r="CB318" s="18"/>
      <c r="CC318" s="127" t="s">
        <v>283</v>
      </c>
      <c r="CD318" s="26" t="s">
        <v>281</v>
      </c>
      <c r="CE318" s="178">
        <f t="shared" si="315"/>
        <v>2.4295432458697766E-2</v>
      </c>
      <c r="CF318" s="18"/>
      <c r="CG318" s="127" t="s">
        <v>283</v>
      </c>
      <c r="CH318" s="26" t="s">
        <v>281</v>
      </c>
      <c r="CI318" s="178">
        <f t="shared" si="316"/>
        <v>2.4295432458697766E-2</v>
      </c>
      <c r="CJ318" s="18"/>
      <c r="CK318" s="127" t="s">
        <v>283</v>
      </c>
      <c r="CL318" s="179">
        <f t="shared" si="257"/>
        <v>0.29154518950437314</v>
      </c>
      <c r="CM318" s="179">
        <f t="shared" si="258"/>
        <v>0</v>
      </c>
    </row>
    <row r="319" spans="1:91" ht="81.599999999999994" x14ac:dyDescent="0.25">
      <c r="A319" s="12" t="s">
        <v>133</v>
      </c>
      <c r="B319" s="14" t="s">
        <v>11</v>
      </c>
      <c r="C319" s="12" t="s">
        <v>1642</v>
      </c>
      <c r="D319" s="12" t="s">
        <v>90</v>
      </c>
      <c r="E319" s="12" t="s">
        <v>9</v>
      </c>
      <c r="F319" s="12" t="s">
        <v>9</v>
      </c>
      <c r="G319" s="26" t="s">
        <v>9</v>
      </c>
      <c r="H319" s="26" t="s">
        <v>9</v>
      </c>
      <c r="I319" s="14" t="s">
        <v>5</v>
      </c>
      <c r="J319" s="26" t="s">
        <v>702</v>
      </c>
      <c r="K319" s="26" t="s">
        <v>703</v>
      </c>
      <c r="L319" s="26" t="s">
        <v>9</v>
      </c>
      <c r="M319" s="26" t="s">
        <v>9</v>
      </c>
      <c r="N319" s="155" t="s">
        <v>704</v>
      </c>
      <c r="O319" s="255">
        <v>0.29154518950437319</v>
      </c>
      <c r="P319" s="12" t="s">
        <v>28</v>
      </c>
      <c r="Q319" s="12" t="s">
        <v>143</v>
      </c>
      <c r="R319" s="146" t="s">
        <v>705</v>
      </c>
      <c r="S319" s="170" t="s">
        <v>142</v>
      </c>
      <c r="T319" s="18" t="s">
        <v>165</v>
      </c>
      <c r="U319" s="174"/>
      <c r="V319" s="174"/>
      <c r="W319" s="174"/>
      <c r="X319" s="174"/>
      <c r="Y319" s="174"/>
      <c r="Z319" s="174"/>
      <c r="AA319" s="174"/>
      <c r="AB319" s="174"/>
      <c r="AC319" s="174"/>
      <c r="AD319" s="174"/>
      <c r="AE319" s="174"/>
      <c r="AF319" s="174"/>
      <c r="AG319" s="174"/>
      <c r="AH319" s="174"/>
      <c r="AI319" s="174"/>
      <c r="AJ319" s="174"/>
      <c r="AK319" s="174"/>
      <c r="AL319" s="174"/>
      <c r="AM319" s="174"/>
      <c r="AN319" s="169">
        <v>45658</v>
      </c>
      <c r="AO319" s="168">
        <v>46022</v>
      </c>
      <c r="AP319" s="26" t="s">
        <v>904</v>
      </c>
      <c r="AQ319" s="178">
        <f t="shared" si="305"/>
        <v>2.4295432458697766E-2</v>
      </c>
      <c r="AR319" s="178"/>
      <c r="AS319" s="127" t="s">
        <v>283</v>
      </c>
      <c r="AT319" s="186" t="s">
        <v>905</v>
      </c>
      <c r="AU319" s="178">
        <f t="shared" si="306"/>
        <v>2.4295432458697766E-2</v>
      </c>
      <c r="AV319" s="18"/>
      <c r="AW319" s="127" t="s">
        <v>283</v>
      </c>
      <c r="AX319" s="26" t="s">
        <v>906</v>
      </c>
      <c r="AY319" s="178">
        <f t="shared" si="307"/>
        <v>2.4295432458697766E-2</v>
      </c>
      <c r="AZ319" s="18"/>
      <c r="BA319" s="127" t="s">
        <v>283</v>
      </c>
      <c r="BB319" s="186" t="s">
        <v>907</v>
      </c>
      <c r="BC319" s="178">
        <f t="shared" si="308"/>
        <v>2.4295432458697766E-2</v>
      </c>
      <c r="BD319" s="18"/>
      <c r="BE319" s="127" t="s">
        <v>283</v>
      </c>
      <c r="BF319" s="186" t="s">
        <v>908</v>
      </c>
      <c r="BG319" s="178">
        <f t="shared" si="309"/>
        <v>2.4295432458697766E-2</v>
      </c>
      <c r="BH319" s="18"/>
      <c r="BI319" s="127" t="s">
        <v>283</v>
      </c>
      <c r="BJ319" s="26" t="s">
        <v>909</v>
      </c>
      <c r="BK319" s="178">
        <f t="shared" si="310"/>
        <v>2.4295432458697766E-2</v>
      </c>
      <c r="BL319" s="18"/>
      <c r="BM319" s="127" t="s">
        <v>283</v>
      </c>
      <c r="BN319" s="186" t="s">
        <v>910</v>
      </c>
      <c r="BO319" s="178">
        <f t="shared" si="311"/>
        <v>2.4295432458697766E-2</v>
      </c>
      <c r="BP319" s="18"/>
      <c r="BQ319" s="127" t="s">
        <v>283</v>
      </c>
      <c r="BR319" s="26" t="s">
        <v>281</v>
      </c>
      <c r="BS319" s="178">
        <f t="shared" si="312"/>
        <v>2.4295432458697766E-2</v>
      </c>
      <c r="BT319" s="18"/>
      <c r="BU319" s="127" t="s">
        <v>283</v>
      </c>
      <c r="BV319" s="26" t="s">
        <v>281</v>
      </c>
      <c r="BW319" s="178">
        <f t="shared" si="313"/>
        <v>2.4295432458697766E-2</v>
      </c>
      <c r="BX319" s="18"/>
      <c r="BY319" s="127" t="s">
        <v>283</v>
      </c>
      <c r="BZ319" s="26" t="s">
        <v>281</v>
      </c>
      <c r="CA319" s="178">
        <f t="shared" si="314"/>
        <v>2.4295432458697766E-2</v>
      </c>
      <c r="CB319" s="18"/>
      <c r="CC319" s="127" t="s">
        <v>283</v>
      </c>
      <c r="CD319" s="26" t="s">
        <v>281</v>
      </c>
      <c r="CE319" s="178">
        <f t="shared" si="315"/>
        <v>2.4295432458697766E-2</v>
      </c>
      <c r="CF319" s="18"/>
      <c r="CG319" s="127" t="s">
        <v>283</v>
      </c>
      <c r="CH319" s="26" t="s">
        <v>281</v>
      </c>
      <c r="CI319" s="178">
        <f t="shared" si="316"/>
        <v>2.4295432458697766E-2</v>
      </c>
      <c r="CJ319" s="18"/>
      <c r="CK319" s="127" t="s">
        <v>283</v>
      </c>
      <c r="CL319" s="179">
        <f t="shared" si="257"/>
        <v>0.29154518950437314</v>
      </c>
      <c r="CM319" s="179">
        <f t="shared" si="258"/>
        <v>0</v>
      </c>
    </row>
    <row r="320" spans="1:91" ht="112.2" x14ac:dyDescent="0.25">
      <c r="A320" s="12" t="s">
        <v>133</v>
      </c>
      <c r="B320" s="14" t="s">
        <v>12</v>
      </c>
      <c r="C320" s="12" t="s">
        <v>1643</v>
      </c>
      <c r="D320" s="12" t="s">
        <v>83</v>
      </c>
      <c r="E320" s="12" t="s">
        <v>9</v>
      </c>
      <c r="F320" s="12" t="s">
        <v>9</v>
      </c>
      <c r="G320" s="26" t="s">
        <v>9</v>
      </c>
      <c r="H320" s="26" t="s">
        <v>9</v>
      </c>
      <c r="I320" s="14" t="s">
        <v>5</v>
      </c>
      <c r="J320" s="176" t="s">
        <v>706</v>
      </c>
      <c r="K320" s="26" t="s">
        <v>707</v>
      </c>
      <c r="L320" s="26" t="s">
        <v>9</v>
      </c>
      <c r="M320" s="26" t="s">
        <v>9</v>
      </c>
      <c r="N320" s="155" t="s">
        <v>708</v>
      </c>
      <c r="O320" s="255">
        <v>0.29154518950437319</v>
      </c>
      <c r="P320" s="12" t="s">
        <v>27</v>
      </c>
      <c r="Q320" s="12" t="s">
        <v>151</v>
      </c>
      <c r="R320" s="146" t="s">
        <v>709</v>
      </c>
      <c r="S320" s="170" t="s">
        <v>142</v>
      </c>
      <c r="T320" s="18" t="s">
        <v>165</v>
      </c>
      <c r="U320" s="174"/>
      <c r="V320" s="174"/>
      <c r="W320" s="174"/>
      <c r="X320" s="174"/>
      <c r="Y320" s="174"/>
      <c r="Z320" s="174"/>
      <c r="AA320" s="174"/>
      <c r="AB320" s="174"/>
      <c r="AC320" s="174"/>
      <c r="AD320" s="174"/>
      <c r="AE320" s="174"/>
      <c r="AF320" s="174"/>
      <c r="AG320" s="174"/>
      <c r="AH320" s="174"/>
      <c r="AI320" s="174"/>
      <c r="AJ320" s="174"/>
      <c r="AK320" s="174"/>
      <c r="AL320" s="174"/>
      <c r="AM320" s="174"/>
      <c r="AN320" s="169">
        <v>45658</v>
      </c>
      <c r="AO320" s="168">
        <v>46022</v>
      </c>
      <c r="AP320" s="187" t="s">
        <v>911</v>
      </c>
      <c r="AQ320" s="178">
        <f t="shared" si="305"/>
        <v>2.4295432458697766E-2</v>
      </c>
      <c r="AR320" s="178"/>
      <c r="AS320" s="127" t="s">
        <v>283</v>
      </c>
      <c r="AT320" s="188" t="s">
        <v>911</v>
      </c>
      <c r="AU320" s="178">
        <f t="shared" si="306"/>
        <v>2.4295432458697766E-2</v>
      </c>
      <c r="AV320" s="18"/>
      <c r="AW320" s="127" t="s">
        <v>283</v>
      </c>
      <c r="AX320" s="189" t="s">
        <v>911</v>
      </c>
      <c r="AY320" s="178">
        <f t="shared" si="307"/>
        <v>2.4295432458697766E-2</v>
      </c>
      <c r="AZ320" s="18"/>
      <c r="BA320" s="127" t="s">
        <v>283</v>
      </c>
      <c r="BB320" s="189" t="s">
        <v>912</v>
      </c>
      <c r="BC320" s="178">
        <f t="shared" si="308"/>
        <v>2.4295432458697766E-2</v>
      </c>
      <c r="BD320" s="18"/>
      <c r="BE320" s="127" t="s">
        <v>283</v>
      </c>
      <c r="BF320" s="189" t="s">
        <v>912</v>
      </c>
      <c r="BG320" s="178">
        <f t="shared" si="309"/>
        <v>2.4295432458697766E-2</v>
      </c>
      <c r="BH320" s="18"/>
      <c r="BI320" s="127" t="s">
        <v>283</v>
      </c>
      <c r="BJ320" s="190" t="s">
        <v>912</v>
      </c>
      <c r="BK320" s="178">
        <f t="shared" si="310"/>
        <v>2.4295432458697766E-2</v>
      </c>
      <c r="BL320" s="18"/>
      <c r="BM320" s="127" t="s">
        <v>283</v>
      </c>
      <c r="BN320" s="190" t="s">
        <v>913</v>
      </c>
      <c r="BO320" s="178">
        <f t="shared" si="311"/>
        <v>2.4295432458697766E-2</v>
      </c>
      <c r="BP320" s="18"/>
      <c r="BQ320" s="127" t="s">
        <v>283</v>
      </c>
      <c r="BR320" s="26" t="s">
        <v>281</v>
      </c>
      <c r="BS320" s="178">
        <f t="shared" si="312"/>
        <v>2.4295432458697766E-2</v>
      </c>
      <c r="BT320" s="18"/>
      <c r="BU320" s="127" t="s">
        <v>283</v>
      </c>
      <c r="BV320" s="26" t="s">
        <v>281</v>
      </c>
      <c r="BW320" s="178">
        <f t="shared" si="313"/>
        <v>2.4295432458697766E-2</v>
      </c>
      <c r="BX320" s="18"/>
      <c r="BY320" s="127" t="s">
        <v>283</v>
      </c>
      <c r="BZ320" s="26" t="s">
        <v>281</v>
      </c>
      <c r="CA320" s="178">
        <f t="shared" si="314"/>
        <v>2.4295432458697766E-2</v>
      </c>
      <c r="CB320" s="18"/>
      <c r="CC320" s="127" t="s">
        <v>283</v>
      </c>
      <c r="CD320" s="26" t="s">
        <v>281</v>
      </c>
      <c r="CE320" s="178">
        <f t="shared" si="315"/>
        <v>2.4295432458697766E-2</v>
      </c>
      <c r="CF320" s="18"/>
      <c r="CG320" s="127" t="s">
        <v>283</v>
      </c>
      <c r="CH320" s="26" t="s">
        <v>281</v>
      </c>
      <c r="CI320" s="178">
        <f t="shared" si="316"/>
        <v>2.4295432458697766E-2</v>
      </c>
      <c r="CJ320" s="18"/>
      <c r="CK320" s="127" t="s">
        <v>283</v>
      </c>
      <c r="CL320" s="179">
        <f t="shared" si="257"/>
        <v>0.29154518950437314</v>
      </c>
      <c r="CM320" s="179">
        <f t="shared" si="258"/>
        <v>0</v>
      </c>
    </row>
    <row r="321" spans="1:91" ht="122.4" x14ac:dyDescent="0.25">
      <c r="A321" s="12" t="s">
        <v>133</v>
      </c>
      <c r="B321" s="14" t="s">
        <v>12</v>
      </c>
      <c r="C321" s="12" t="s">
        <v>1643</v>
      </c>
      <c r="D321" s="12" t="s">
        <v>83</v>
      </c>
      <c r="E321" s="12" t="s">
        <v>9</v>
      </c>
      <c r="F321" s="12" t="s">
        <v>9</v>
      </c>
      <c r="G321" s="26" t="s">
        <v>9</v>
      </c>
      <c r="H321" s="26" t="s">
        <v>9</v>
      </c>
      <c r="I321" s="14" t="s">
        <v>5</v>
      </c>
      <c r="J321" s="176" t="s">
        <v>710</v>
      </c>
      <c r="K321" s="26" t="s">
        <v>711</v>
      </c>
      <c r="L321" s="26" t="s">
        <v>9</v>
      </c>
      <c r="M321" s="26" t="s">
        <v>9</v>
      </c>
      <c r="N321" s="155" t="s">
        <v>712</v>
      </c>
      <c r="O321" s="255">
        <v>0.29154518950437319</v>
      </c>
      <c r="P321" s="12" t="s">
        <v>22</v>
      </c>
      <c r="Q321" s="12" t="s">
        <v>151</v>
      </c>
      <c r="R321" s="146" t="s">
        <v>713</v>
      </c>
      <c r="S321" s="170" t="s">
        <v>142</v>
      </c>
      <c r="T321" s="18" t="s">
        <v>165</v>
      </c>
      <c r="U321" s="174"/>
      <c r="V321" s="174"/>
      <c r="W321" s="174"/>
      <c r="X321" s="174"/>
      <c r="Y321" s="174"/>
      <c r="Z321" s="174"/>
      <c r="AA321" s="174"/>
      <c r="AB321" s="174"/>
      <c r="AC321" s="174"/>
      <c r="AD321" s="174"/>
      <c r="AE321" s="174"/>
      <c r="AF321" s="174"/>
      <c r="AG321" s="174"/>
      <c r="AH321" s="174"/>
      <c r="AI321" s="174"/>
      <c r="AJ321" s="174"/>
      <c r="AK321" s="174"/>
      <c r="AL321" s="174"/>
      <c r="AM321" s="174"/>
      <c r="AN321" s="169">
        <v>45658</v>
      </c>
      <c r="AO321" s="168">
        <v>46022</v>
      </c>
      <c r="AP321" s="26" t="s">
        <v>914</v>
      </c>
      <c r="AQ321" s="178">
        <f t="shared" si="305"/>
        <v>2.4295432458697766E-2</v>
      </c>
      <c r="AR321" s="178"/>
      <c r="AS321" s="127" t="s">
        <v>283</v>
      </c>
      <c r="AT321" s="188" t="s">
        <v>915</v>
      </c>
      <c r="AU321" s="178">
        <f t="shared" si="306"/>
        <v>2.4295432458697766E-2</v>
      </c>
      <c r="AV321" s="18"/>
      <c r="AW321" s="127" t="s">
        <v>283</v>
      </c>
      <c r="AX321" s="189" t="s">
        <v>916</v>
      </c>
      <c r="AY321" s="178">
        <f t="shared" si="307"/>
        <v>2.4295432458697766E-2</v>
      </c>
      <c r="AZ321" s="18"/>
      <c r="BA321" s="127" t="s">
        <v>283</v>
      </c>
      <c r="BB321" s="189" t="s">
        <v>912</v>
      </c>
      <c r="BC321" s="178">
        <f t="shared" si="308"/>
        <v>2.4295432458697766E-2</v>
      </c>
      <c r="BD321" s="18"/>
      <c r="BE321" s="127" t="s">
        <v>283</v>
      </c>
      <c r="BF321" s="189" t="s">
        <v>912</v>
      </c>
      <c r="BG321" s="178">
        <f t="shared" si="309"/>
        <v>2.4295432458697766E-2</v>
      </c>
      <c r="BH321" s="18"/>
      <c r="BI321" s="127" t="s">
        <v>283</v>
      </c>
      <c r="BJ321" s="186" t="s">
        <v>917</v>
      </c>
      <c r="BK321" s="178">
        <f t="shared" si="310"/>
        <v>2.4295432458697766E-2</v>
      </c>
      <c r="BL321" s="18"/>
      <c r="BM321" s="127" t="s">
        <v>283</v>
      </c>
      <c r="BN321" s="191" t="s">
        <v>918</v>
      </c>
      <c r="BO321" s="178">
        <f t="shared" si="311"/>
        <v>2.4295432458697766E-2</v>
      </c>
      <c r="BP321" s="18"/>
      <c r="BQ321" s="127" t="s">
        <v>283</v>
      </c>
      <c r="BR321" s="26" t="s">
        <v>281</v>
      </c>
      <c r="BS321" s="178">
        <f t="shared" si="312"/>
        <v>2.4295432458697766E-2</v>
      </c>
      <c r="BT321" s="18"/>
      <c r="BU321" s="127" t="s">
        <v>283</v>
      </c>
      <c r="BV321" s="26" t="s">
        <v>281</v>
      </c>
      <c r="BW321" s="178">
        <f t="shared" si="313"/>
        <v>2.4295432458697766E-2</v>
      </c>
      <c r="BX321" s="18"/>
      <c r="BY321" s="127" t="s">
        <v>283</v>
      </c>
      <c r="BZ321" s="26" t="s">
        <v>281</v>
      </c>
      <c r="CA321" s="178">
        <f t="shared" si="314"/>
        <v>2.4295432458697766E-2</v>
      </c>
      <c r="CB321" s="18"/>
      <c r="CC321" s="127" t="s">
        <v>283</v>
      </c>
      <c r="CD321" s="26" t="s">
        <v>281</v>
      </c>
      <c r="CE321" s="178">
        <f t="shared" si="315"/>
        <v>2.4295432458697766E-2</v>
      </c>
      <c r="CF321" s="18"/>
      <c r="CG321" s="127" t="s">
        <v>283</v>
      </c>
      <c r="CH321" s="26" t="s">
        <v>281</v>
      </c>
      <c r="CI321" s="178">
        <f t="shared" si="316"/>
        <v>2.4295432458697766E-2</v>
      </c>
      <c r="CJ321" s="18"/>
      <c r="CK321" s="127" t="s">
        <v>283</v>
      </c>
      <c r="CL321" s="179">
        <f t="shared" si="257"/>
        <v>0.29154518950437314</v>
      </c>
      <c r="CM321" s="179">
        <f t="shared" si="258"/>
        <v>0</v>
      </c>
    </row>
    <row r="322" spans="1:91" ht="51" x14ac:dyDescent="0.25">
      <c r="A322" s="12" t="s">
        <v>133</v>
      </c>
      <c r="B322" s="14" t="s">
        <v>12</v>
      </c>
      <c r="C322" s="12" t="s">
        <v>1643</v>
      </c>
      <c r="D322" s="12" t="s">
        <v>83</v>
      </c>
      <c r="E322" s="12" t="s">
        <v>9</v>
      </c>
      <c r="F322" s="12" t="s">
        <v>9</v>
      </c>
      <c r="G322" s="26" t="s">
        <v>9</v>
      </c>
      <c r="H322" s="26" t="s">
        <v>9</v>
      </c>
      <c r="I322" s="14" t="s">
        <v>5</v>
      </c>
      <c r="J322" s="176" t="s">
        <v>714</v>
      </c>
      <c r="K322" s="26" t="s">
        <v>715</v>
      </c>
      <c r="L322" s="26" t="s">
        <v>9</v>
      </c>
      <c r="M322" s="26" t="s">
        <v>9</v>
      </c>
      <c r="N322" s="155" t="s">
        <v>716</v>
      </c>
      <c r="O322" s="255">
        <v>0.29154518950437319</v>
      </c>
      <c r="P322" s="12" t="s">
        <v>22</v>
      </c>
      <c r="Q322" s="12" t="s">
        <v>151</v>
      </c>
      <c r="R322" s="146" t="s">
        <v>717</v>
      </c>
      <c r="S322" s="170" t="s">
        <v>142</v>
      </c>
      <c r="T322" s="18" t="s">
        <v>165</v>
      </c>
      <c r="U322" s="174"/>
      <c r="V322" s="174"/>
      <c r="W322" s="174"/>
      <c r="X322" s="174"/>
      <c r="Y322" s="174"/>
      <c r="Z322" s="174"/>
      <c r="AA322" s="174"/>
      <c r="AB322" s="174"/>
      <c r="AC322" s="174"/>
      <c r="AD322" s="174"/>
      <c r="AE322" s="174"/>
      <c r="AF322" s="174"/>
      <c r="AG322" s="174"/>
      <c r="AH322" s="174"/>
      <c r="AI322" s="174"/>
      <c r="AJ322" s="174"/>
      <c r="AK322" s="174"/>
      <c r="AL322" s="174"/>
      <c r="AM322" s="174"/>
      <c r="AN322" s="169">
        <v>45658</v>
      </c>
      <c r="AO322" s="168">
        <v>46022</v>
      </c>
      <c r="AP322" s="187" t="s">
        <v>919</v>
      </c>
      <c r="AQ322" s="178">
        <f t="shared" si="305"/>
        <v>2.4295432458697766E-2</v>
      </c>
      <c r="AR322" s="178"/>
      <c r="AS322" s="127" t="s">
        <v>283</v>
      </c>
      <c r="AT322" s="188" t="s">
        <v>914</v>
      </c>
      <c r="AU322" s="178">
        <f t="shared" si="306"/>
        <v>2.4295432458697766E-2</v>
      </c>
      <c r="AV322" s="18"/>
      <c r="AW322" s="127" t="s">
        <v>283</v>
      </c>
      <c r="AX322" s="189" t="s">
        <v>914</v>
      </c>
      <c r="AY322" s="178">
        <f t="shared" si="307"/>
        <v>2.4295432458697766E-2</v>
      </c>
      <c r="AZ322" s="18"/>
      <c r="BA322" s="127" t="s">
        <v>283</v>
      </c>
      <c r="BB322" s="189" t="s">
        <v>912</v>
      </c>
      <c r="BC322" s="178">
        <f t="shared" si="308"/>
        <v>2.4295432458697766E-2</v>
      </c>
      <c r="BD322" s="18"/>
      <c r="BE322" s="127" t="s">
        <v>283</v>
      </c>
      <c r="BF322" s="189" t="s">
        <v>912</v>
      </c>
      <c r="BG322" s="178">
        <f t="shared" si="309"/>
        <v>2.4295432458697766E-2</v>
      </c>
      <c r="BH322" s="18"/>
      <c r="BI322" s="127" t="s">
        <v>283</v>
      </c>
      <c r="BJ322" s="190" t="s">
        <v>912</v>
      </c>
      <c r="BK322" s="178">
        <f t="shared" si="310"/>
        <v>2.4295432458697766E-2</v>
      </c>
      <c r="BL322" s="18"/>
      <c r="BM322" s="127" t="s">
        <v>283</v>
      </c>
      <c r="BN322" s="190" t="s">
        <v>912</v>
      </c>
      <c r="BO322" s="178">
        <f t="shared" si="311"/>
        <v>2.4295432458697766E-2</v>
      </c>
      <c r="BP322" s="18"/>
      <c r="BQ322" s="127" t="s">
        <v>283</v>
      </c>
      <c r="BR322" s="26" t="s">
        <v>281</v>
      </c>
      <c r="BS322" s="178">
        <f t="shared" si="312"/>
        <v>2.4295432458697766E-2</v>
      </c>
      <c r="BT322" s="18"/>
      <c r="BU322" s="127" t="s">
        <v>283</v>
      </c>
      <c r="BV322" s="26" t="s">
        <v>281</v>
      </c>
      <c r="BW322" s="178">
        <f t="shared" si="313"/>
        <v>2.4295432458697766E-2</v>
      </c>
      <c r="BX322" s="18"/>
      <c r="BY322" s="127" t="s">
        <v>283</v>
      </c>
      <c r="BZ322" s="26" t="s">
        <v>281</v>
      </c>
      <c r="CA322" s="178">
        <f t="shared" si="314"/>
        <v>2.4295432458697766E-2</v>
      </c>
      <c r="CB322" s="18"/>
      <c r="CC322" s="127" t="s">
        <v>283</v>
      </c>
      <c r="CD322" s="26" t="s">
        <v>281</v>
      </c>
      <c r="CE322" s="178">
        <f t="shared" si="315"/>
        <v>2.4295432458697766E-2</v>
      </c>
      <c r="CF322" s="18"/>
      <c r="CG322" s="127" t="s">
        <v>283</v>
      </c>
      <c r="CH322" s="26" t="s">
        <v>281</v>
      </c>
      <c r="CI322" s="178">
        <f t="shared" si="316"/>
        <v>2.4295432458697766E-2</v>
      </c>
      <c r="CJ322" s="18"/>
      <c r="CK322" s="127" t="s">
        <v>283</v>
      </c>
      <c r="CL322" s="179">
        <f t="shared" si="257"/>
        <v>0.29154518950437314</v>
      </c>
      <c r="CM322" s="179">
        <f t="shared" si="258"/>
        <v>0</v>
      </c>
    </row>
    <row r="323" spans="1:91" ht="183.6" x14ac:dyDescent="0.25">
      <c r="A323" s="12" t="s">
        <v>133</v>
      </c>
      <c r="B323" s="14" t="s">
        <v>12</v>
      </c>
      <c r="C323" s="12" t="s">
        <v>1643</v>
      </c>
      <c r="D323" s="12" t="s">
        <v>83</v>
      </c>
      <c r="E323" s="12" t="s">
        <v>9</v>
      </c>
      <c r="F323" s="12" t="s">
        <v>9</v>
      </c>
      <c r="G323" s="26" t="s">
        <v>9</v>
      </c>
      <c r="H323" s="26" t="s">
        <v>9</v>
      </c>
      <c r="I323" s="14" t="s">
        <v>5</v>
      </c>
      <c r="J323" s="176" t="s">
        <v>718</v>
      </c>
      <c r="K323" s="26" t="s">
        <v>719</v>
      </c>
      <c r="L323" s="26" t="s">
        <v>9</v>
      </c>
      <c r="M323" s="26" t="s">
        <v>9</v>
      </c>
      <c r="N323" s="155" t="s">
        <v>720</v>
      </c>
      <c r="O323" s="255">
        <v>0.29154518950437319</v>
      </c>
      <c r="P323" s="12" t="s">
        <v>29</v>
      </c>
      <c r="Q323" s="12" t="s">
        <v>151</v>
      </c>
      <c r="R323" s="146" t="s">
        <v>721</v>
      </c>
      <c r="S323" s="170" t="s">
        <v>142</v>
      </c>
      <c r="T323" s="18" t="s">
        <v>165</v>
      </c>
      <c r="U323" s="174"/>
      <c r="V323" s="174"/>
      <c r="W323" s="174"/>
      <c r="X323" s="174"/>
      <c r="Y323" s="174"/>
      <c r="Z323" s="174"/>
      <c r="AA323" s="174"/>
      <c r="AB323" s="174"/>
      <c r="AC323" s="174"/>
      <c r="AD323" s="174"/>
      <c r="AE323" s="174"/>
      <c r="AF323" s="174"/>
      <c r="AG323" s="174"/>
      <c r="AH323" s="174"/>
      <c r="AI323" s="174"/>
      <c r="AJ323" s="174"/>
      <c r="AK323" s="174"/>
      <c r="AL323" s="174"/>
      <c r="AM323" s="174"/>
      <c r="AN323" s="169">
        <v>45658</v>
      </c>
      <c r="AO323" s="168">
        <v>46022</v>
      </c>
      <c r="AP323" s="26" t="s">
        <v>920</v>
      </c>
      <c r="AQ323" s="178">
        <f t="shared" si="305"/>
        <v>2.4295432458697766E-2</v>
      </c>
      <c r="AR323" s="178"/>
      <c r="AS323" s="127" t="s">
        <v>283</v>
      </c>
      <c r="AT323" s="26" t="s">
        <v>921</v>
      </c>
      <c r="AU323" s="178">
        <f t="shared" si="306"/>
        <v>2.4295432458697766E-2</v>
      </c>
      <c r="AV323" s="18"/>
      <c r="AW323" s="127" t="s">
        <v>283</v>
      </c>
      <c r="AX323" s="26" t="s">
        <v>921</v>
      </c>
      <c r="AY323" s="178">
        <f t="shared" si="307"/>
        <v>2.4295432458697766E-2</v>
      </c>
      <c r="AZ323" s="18"/>
      <c r="BA323" s="127" t="s">
        <v>283</v>
      </c>
      <c r="BB323" s="26" t="s">
        <v>922</v>
      </c>
      <c r="BC323" s="178">
        <f t="shared" si="308"/>
        <v>2.4295432458697766E-2</v>
      </c>
      <c r="BD323" s="18"/>
      <c r="BE323" s="127" t="s">
        <v>283</v>
      </c>
      <c r="BF323" s="26" t="s">
        <v>923</v>
      </c>
      <c r="BG323" s="178">
        <f t="shared" si="309"/>
        <v>2.4295432458697766E-2</v>
      </c>
      <c r="BH323" s="18"/>
      <c r="BI323" s="127" t="s">
        <v>283</v>
      </c>
      <c r="BJ323" s="191" t="s">
        <v>924</v>
      </c>
      <c r="BK323" s="178">
        <f t="shared" si="310"/>
        <v>2.4295432458697766E-2</v>
      </c>
      <c r="BL323" s="18"/>
      <c r="BM323" s="127" t="s">
        <v>283</v>
      </c>
      <c r="BN323" s="186" t="s">
        <v>925</v>
      </c>
      <c r="BO323" s="178">
        <f t="shared" si="311"/>
        <v>2.4295432458697766E-2</v>
      </c>
      <c r="BP323" s="18"/>
      <c r="BQ323" s="127" t="s">
        <v>283</v>
      </c>
      <c r="BR323" s="26" t="s">
        <v>281</v>
      </c>
      <c r="BS323" s="178">
        <f t="shared" si="312"/>
        <v>2.4295432458697766E-2</v>
      </c>
      <c r="BT323" s="18"/>
      <c r="BU323" s="127" t="s">
        <v>283</v>
      </c>
      <c r="BV323" s="26" t="s">
        <v>281</v>
      </c>
      <c r="BW323" s="178">
        <f t="shared" si="313"/>
        <v>2.4295432458697766E-2</v>
      </c>
      <c r="BX323" s="18"/>
      <c r="BY323" s="127" t="s">
        <v>283</v>
      </c>
      <c r="BZ323" s="26" t="s">
        <v>281</v>
      </c>
      <c r="CA323" s="178">
        <f t="shared" si="314"/>
        <v>2.4295432458697766E-2</v>
      </c>
      <c r="CB323" s="18"/>
      <c r="CC323" s="127" t="s">
        <v>283</v>
      </c>
      <c r="CD323" s="26" t="s">
        <v>281</v>
      </c>
      <c r="CE323" s="178">
        <f t="shared" si="315"/>
        <v>2.4295432458697766E-2</v>
      </c>
      <c r="CF323" s="18"/>
      <c r="CG323" s="127" t="s">
        <v>283</v>
      </c>
      <c r="CH323" s="26" t="s">
        <v>281</v>
      </c>
      <c r="CI323" s="178">
        <f t="shared" si="316"/>
        <v>2.4295432458697766E-2</v>
      </c>
      <c r="CJ323" s="18"/>
      <c r="CK323" s="127" t="s">
        <v>283</v>
      </c>
      <c r="CL323" s="179">
        <f t="shared" si="257"/>
        <v>0.29154518950437314</v>
      </c>
      <c r="CM323" s="179">
        <f t="shared" si="258"/>
        <v>0</v>
      </c>
    </row>
    <row r="324" spans="1:91" ht="163.19999999999999" x14ac:dyDescent="0.25">
      <c r="A324" s="12" t="s">
        <v>133</v>
      </c>
      <c r="B324" s="14" t="s">
        <v>12</v>
      </c>
      <c r="C324" s="12" t="s">
        <v>1643</v>
      </c>
      <c r="D324" s="12" t="s">
        <v>83</v>
      </c>
      <c r="E324" s="12" t="s">
        <v>9</v>
      </c>
      <c r="F324" s="12" t="s">
        <v>9</v>
      </c>
      <c r="G324" s="26" t="s">
        <v>9</v>
      </c>
      <c r="H324" s="26" t="s">
        <v>9</v>
      </c>
      <c r="I324" s="14" t="s">
        <v>5</v>
      </c>
      <c r="J324" s="176" t="s">
        <v>722</v>
      </c>
      <c r="K324" s="26" t="s">
        <v>723</v>
      </c>
      <c r="L324" s="26" t="s">
        <v>9</v>
      </c>
      <c r="M324" s="26" t="s">
        <v>9</v>
      </c>
      <c r="N324" s="155" t="s">
        <v>724</v>
      </c>
      <c r="O324" s="255">
        <v>0.29154518950437319</v>
      </c>
      <c r="P324" s="12" t="s">
        <v>36</v>
      </c>
      <c r="Q324" s="12" t="s">
        <v>151</v>
      </c>
      <c r="R324" s="146" t="s">
        <v>725</v>
      </c>
      <c r="S324" s="170" t="s">
        <v>142</v>
      </c>
      <c r="T324" s="18" t="s">
        <v>165</v>
      </c>
      <c r="U324" s="174"/>
      <c r="V324" s="174"/>
      <c r="W324" s="174"/>
      <c r="X324" s="174"/>
      <c r="Y324" s="174"/>
      <c r="Z324" s="174"/>
      <c r="AA324" s="174"/>
      <c r="AB324" s="174"/>
      <c r="AC324" s="174"/>
      <c r="AD324" s="174"/>
      <c r="AE324" s="174"/>
      <c r="AF324" s="174"/>
      <c r="AG324" s="174"/>
      <c r="AH324" s="174"/>
      <c r="AI324" s="174"/>
      <c r="AJ324" s="174"/>
      <c r="AK324" s="174"/>
      <c r="AL324" s="174"/>
      <c r="AM324" s="174"/>
      <c r="AN324" s="169">
        <v>45658</v>
      </c>
      <c r="AO324" s="168">
        <v>46022</v>
      </c>
      <c r="AP324" s="26" t="s">
        <v>926</v>
      </c>
      <c r="AQ324" s="178">
        <f t="shared" si="305"/>
        <v>2.4295432458697766E-2</v>
      </c>
      <c r="AR324" s="178"/>
      <c r="AS324" s="127" t="s">
        <v>283</v>
      </c>
      <c r="AT324" s="188" t="s">
        <v>927</v>
      </c>
      <c r="AU324" s="178">
        <f t="shared" si="306"/>
        <v>2.4295432458697766E-2</v>
      </c>
      <c r="AV324" s="18"/>
      <c r="AW324" s="127" t="s">
        <v>283</v>
      </c>
      <c r="AX324" s="189" t="s">
        <v>928</v>
      </c>
      <c r="AY324" s="178">
        <f t="shared" si="307"/>
        <v>2.4295432458697766E-2</v>
      </c>
      <c r="AZ324" s="18"/>
      <c r="BA324" s="127" t="s">
        <v>283</v>
      </c>
      <c r="BB324" s="192" t="s">
        <v>929</v>
      </c>
      <c r="BC324" s="178">
        <f t="shared" si="308"/>
        <v>2.4295432458697766E-2</v>
      </c>
      <c r="BD324" s="18"/>
      <c r="BE324" s="127" t="s">
        <v>283</v>
      </c>
      <c r="BF324" s="189" t="s">
        <v>930</v>
      </c>
      <c r="BG324" s="178">
        <f t="shared" si="309"/>
        <v>2.4295432458697766E-2</v>
      </c>
      <c r="BH324" s="18"/>
      <c r="BI324" s="127" t="s">
        <v>283</v>
      </c>
      <c r="BJ324" s="191" t="s">
        <v>931</v>
      </c>
      <c r="BK324" s="178">
        <f t="shared" si="310"/>
        <v>2.4295432458697766E-2</v>
      </c>
      <c r="BL324" s="18"/>
      <c r="BM324" s="127" t="s">
        <v>283</v>
      </c>
      <c r="BN324" s="191" t="s">
        <v>932</v>
      </c>
      <c r="BO324" s="178">
        <f t="shared" si="311"/>
        <v>2.4295432458697766E-2</v>
      </c>
      <c r="BP324" s="18"/>
      <c r="BQ324" s="127" t="s">
        <v>283</v>
      </c>
      <c r="BR324" s="26" t="s">
        <v>281</v>
      </c>
      <c r="BS324" s="178">
        <f t="shared" si="312"/>
        <v>2.4295432458697766E-2</v>
      </c>
      <c r="BT324" s="18"/>
      <c r="BU324" s="127" t="s">
        <v>283</v>
      </c>
      <c r="BV324" s="26" t="s">
        <v>281</v>
      </c>
      <c r="BW324" s="178">
        <f t="shared" si="313"/>
        <v>2.4295432458697766E-2</v>
      </c>
      <c r="BX324" s="18"/>
      <c r="BY324" s="127" t="s">
        <v>283</v>
      </c>
      <c r="BZ324" s="26" t="s">
        <v>281</v>
      </c>
      <c r="CA324" s="178">
        <f t="shared" si="314"/>
        <v>2.4295432458697766E-2</v>
      </c>
      <c r="CB324" s="18"/>
      <c r="CC324" s="127" t="s">
        <v>283</v>
      </c>
      <c r="CD324" s="26" t="s">
        <v>281</v>
      </c>
      <c r="CE324" s="178">
        <f t="shared" si="315"/>
        <v>2.4295432458697766E-2</v>
      </c>
      <c r="CF324" s="18"/>
      <c r="CG324" s="127" t="s">
        <v>283</v>
      </c>
      <c r="CH324" s="26" t="s">
        <v>281</v>
      </c>
      <c r="CI324" s="178">
        <f t="shared" si="316"/>
        <v>2.4295432458697766E-2</v>
      </c>
      <c r="CJ324" s="18"/>
      <c r="CK324" s="127" t="s">
        <v>283</v>
      </c>
      <c r="CL324" s="179">
        <f t="shared" si="257"/>
        <v>0.29154518950437314</v>
      </c>
      <c r="CM324" s="179">
        <f t="shared" si="258"/>
        <v>0</v>
      </c>
    </row>
    <row r="325" spans="1:91" ht="61.2" x14ac:dyDescent="0.25">
      <c r="A325" s="12" t="s">
        <v>133</v>
      </c>
      <c r="B325" s="14" t="s">
        <v>12</v>
      </c>
      <c r="C325" s="12" t="s">
        <v>1643</v>
      </c>
      <c r="D325" s="12" t="s">
        <v>83</v>
      </c>
      <c r="E325" s="12" t="s">
        <v>9</v>
      </c>
      <c r="F325" s="12" t="s">
        <v>9</v>
      </c>
      <c r="G325" s="26" t="s">
        <v>9</v>
      </c>
      <c r="H325" s="26" t="s">
        <v>9</v>
      </c>
      <c r="I325" s="14" t="s">
        <v>5</v>
      </c>
      <c r="J325" s="176" t="s">
        <v>726</v>
      </c>
      <c r="K325" s="26" t="s">
        <v>727</v>
      </c>
      <c r="L325" s="26" t="s">
        <v>9</v>
      </c>
      <c r="M325" s="26" t="s">
        <v>9</v>
      </c>
      <c r="N325" s="155" t="s">
        <v>728</v>
      </c>
      <c r="O325" s="255">
        <v>0.29154518950437319</v>
      </c>
      <c r="P325" s="12" t="s">
        <v>9</v>
      </c>
      <c r="Q325" s="12" t="s">
        <v>151</v>
      </c>
      <c r="R325" s="146" t="s">
        <v>729</v>
      </c>
      <c r="S325" s="170" t="s">
        <v>142</v>
      </c>
      <c r="T325" s="18" t="s">
        <v>165</v>
      </c>
      <c r="U325" s="174"/>
      <c r="V325" s="174"/>
      <c r="W325" s="174"/>
      <c r="X325" s="174"/>
      <c r="Y325" s="174"/>
      <c r="Z325" s="174"/>
      <c r="AA325" s="174"/>
      <c r="AB325" s="174"/>
      <c r="AC325" s="174"/>
      <c r="AD325" s="174"/>
      <c r="AE325" s="174"/>
      <c r="AF325" s="174"/>
      <c r="AG325" s="174"/>
      <c r="AH325" s="174"/>
      <c r="AI325" s="174"/>
      <c r="AJ325" s="174"/>
      <c r="AK325" s="174"/>
      <c r="AL325" s="174"/>
      <c r="AM325" s="174"/>
      <c r="AN325" s="169">
        <v>45658</v>
      </c>
      <c r="AO325" s="168">
        <v>46022</v>
      </c>
      <c r="AP325" s="26" t="s">
        <v>914</v>
      </c>
      <c r="AQ325" s="178">
        <f t="shared" si="305"/>
        <v>2.4295432458697766E-2</v>
      </c>
      <c r="AR325" s="178"/>
      <c r="AS325" s="127" t="s">
        <v>283</v>
      </c>
      <c r="AT325" s="188" t="s">
        <v>933</v>
      </c>
      <c r="AU325" s="178">
        <f t="shared" si="306"/>
        <v>2.4295432458697766E-2</v>
      </c>
      <c r="AV325" s="18"/>
      <c r="AW325" s="127" t="s">
        <v>283</v>
      </c>
      <c r="AX325" s="189" t="s">
        <v>934</v>
      </c>
      <c r="AY325" s="178">
        <f t="shared" si="307"/>
        <v>2.4295432458697766E-2</v>
      </c>
      <c r="AZ325" s="18"/>
      <c r="BA325" s="127" t="s">
        <v>283</v>
      </c>
      <c r="BB325" s="192" t="s">
        <v>935</v>
      </c>
      <c r="BC325" s="178">
        <f t="shared" si="308"/>
        <v>2.4295432458697766E-2</v>
      </c>
      <c r="BD325" s="18"/>
      <c r="BE325" s="127" t="s">
        <v>283</v>
      </c>
      <c r="BF325" s="189" t="s">
        <v>936</v>
      </c>
      <c r="BG325" s="178">
        <f t="shared" si="309"/>
        <v>2.4295432458697766E-2</v>
      </c>
      <c r="BH325" s="18"/>
      <c r="BI325" s="127" t="s">
        <v>283</v>
      </c>
      <c r="BJ325" s="190" t="s">
        <v>912</v>
      </c>
      <c r="BK325" s="178">
        <f t="shared" si="310"/>
        <v>2.4295432458697766E-2</v>
      </c>
      <c r="BL325" s="18"/>
      <c r="BM325" s="127" t="s">
        <v>283</v>
      </c>
      <c r="BN325" s="190" t="s">
        <v>912</v>
      </c>
      <c r="BO325" s="178">
        <f t="shared" si="311"/>
        <v>2.4295432458697766E-2</v>
      </c>
      <c r="BP325" s="18"/>
      <c r="BQ325" s="127" t="s">
        <v>283</v>
      </c>
      <c r="BR325" s="26" t="s">
        <v>281</v>
      </c>
      <c r="BS325" s="178">
        <f t="shared" si="312"/>
        <v>2.4295432458697766E-2</v>
      </c>
      <c r="BT325" s="18"/>
      <c r="BU325" s="127" t="s">
        <v>283</v>
      </c>
      <c r="BV325" s="26" t="s">
        <v>281</v>
      </c>
      <c r="BW325" s="178">
        <f t="shared" si="313"/>
        <v>2.4295432458697766E-2</v>
      </c>
      <c r="BX325" s="18"/>
      <c r="BY325" s="127" t="s">
        <v>283</v>
      </c>
      <c r="BZ325" s="26" t="s">
        <v>281</v>
      </c>
      <c r="CA325" s="178">
        <f t="shared" si="314"/>
        <v>2.4295432458697766E-2</v>
      </c>
      <c r="CB325" s="18"/>
      <c r="CC325" s="127" t="s">
        <v>283</v>
      </c>
      <c r="CD325" s="26" t="s">
        <v>281</v>
      </c>
      <c r="CE325" s="178">
        <f t="shared" si="315"/>
        <v>2.4295432458697766E-2</v>
      </c>
      <c r="CF325" s="18"/>
      <c r="CG325" s="127" t="s">
        <v>283</v>
      </c>
      <c r="CH325" s="26" t="s">
        <v>281</v>
      </c>
      <c r="CI325" s="178">
        <f t="shared" si="316"/>
        <v>2.4295432458697766E-2</v>
      </c>
      <c r="CJ325" s="18"/>
      <c r="CK325" s="127" t="s">
        <v>283</v>
      </c>
      <c r="CL325" s="179">
        <f t="shared" si="257"/>
        <v>0.29154518950437314</v>
      </c>
      <c r="CM325" s="179">
        <f t="shared" si="258"/>
        <v>0</v>
      </c>
    </row>
    <row r="326" spans="1:91" ht="409.6" x14ac:dyDescent="0.25">
      <c r="A326" s="12" t="s">
        <v>133</v>
      </c>
      <c r="B326" s="14" t="s">
        <v>12</v>
      </c>
      <c r="C326" s="12" t="s">
        <v>1643</v>
      </c>
      <c r="D326" s="12" t="s">
        <v>83</v>
      </c>
      <c r="E326" s="12" t="s">
        <v>9</v>
      </c>
      <c r="F326" s="12" t="s">
        <v>9</v>
      </c>
      <c r="G326" s="26" t="s">
        <v>9</v>
      </c>
      <c r="H326" s="26" t="s">
        <v>9</v>
      </c>
      <c r="I326" s="14" t="s">
        <v>5</v>
      </c>
      <c r="J326" s="176" t="s">
        <v>730</v>
      </c>
      <c r="K326" s="26" t="s">
        <v>731</v>
      </c>
      <c r="L326" s="26" t="s">
        <v>9</v>
      </c>
      <c r="M326" s="26" t="s">
        <v>9</v>
      </c>
      <c r="N326" s="155" t="s">
        <v>732</v>
      </c>
      <c r="O326" s="255">
        <v>0.29154518950437319</v>
      </c>
      <c r="P326" s="12" t="s">
        <v>24</v>
      </c>
      <c r="Q326" s="12" t="s">
        <v>151</v>
      </c>
      <c r="R326" s="146" t="s">
        <v>733</v>
      </c>
      <c r="S326" s="170" t="s">
        <v>142</v>
      </c>
      <c r="T326" s="18" t="s">
        <v>165</v>
      </c>
      <c r="U326" s="174"/>
      <c r="V326" s="174"/>
      <c r="W326" s="174"/>
      <c r="X326" s="174"/>
      <c r="Y326" s="174"/>
      <c r="Z326" s="174"/>
      <c r="AA326" s="174"/>
      <c r="AB326" s="174"/>
      <c r="AC326" s="174"/>
      <c r="AD326" s="174"/>
      <c r="AE326" s="174"/>
      <c r="AF326" s="174"/>
      <c r="AG326" s="174"/>
      <c r="AH326" s="174"/>
      <c r="AI326" s="174"/>
      <c r="AJ326" s="174"/>
      <c r="AK326" s="174"/>
      <c r="AL326" s="174"/>
      <c r="AM326" s="174"/>
      <c r="AN326" s="169">
        <v>45658</v>
      </c>
      <c r="AO326" s="168">
        <v>46022</v>
      </c>
      <c r="AP326" s="26" t="s">
        <v>937</v>
      </c>
      <c r="AQ326" s="178">
        <f t="shared" si="305"/>
        <v>2.4295432458697766E-2</v>
      </c>
      <c r="AR326" s="178"/>
      <c r="AS326" s="127" t="s">
        <v>283</v>
      </c>
      <c r="AT326" s="193" t="s">
        <v>938</v>
      </c>
      <c r="AU326" s="178">
        <f t="shared" si="306"/>
        <v>2.4295432458697766E-2</v>
      </c>
      <c r="AV326" s="18"/>
      <c r="AW326" s="127" t="s">
        <v>283</v>
      </c>
      <c r="AX326" s="26" t="s">
        <v>939</v>
      </c>
      <c r="AY326" s="178">
        <f t="shared" si="307"/>
        <v>2.4295432458697766E-2</v>
      </c>
      <c r="AZ326" s="18"/>
      <c r="BA326" s="127" t="s">
        <v>283</v>
      </c>
      <c r="BB326" s="26" t="s">
        <v>940</v>
      </c>
      <c r="BC326" s="178">
        <f t="shared" si="308"/>
        <v>2.4295432458697766E-2</v>
      </c>
      <c r="BD326" s="18"/>
      <c r="BE326" s="127" t="s">
        <v>283</v>
      </c>
      <c r="BF326" s="26" t="s">
        <v>941</v>
      </c>
      <c r="BG326" s="178">
        <f t="shared" si="309"/>
        <v>2.4295432458697766E-2</v>
      </c>
      <c r="BH326" s="18"/>
      <c r="BI326" s="127" t="s">
        <v>283</v>
      </c>
      <c r="BJ326" s="194" t="s">
        <v>942</v>
      </c>
      <c r="BK326" s="178">
        <f t="shared" si="310"/>
        <v>2.4295432458697766E-2</v>
      </c>
      <c r="BL326" s="18"/>
      <c r="BM326" s="127" t="s">
        <v>283</v>
      </c>
      <c r="BN326" s="185" t="s">
        <v>943</v>
      </c>
      <c r="BO326" s="178">
        <f t="shared" si="311"/>
        <v>2.4295432458697766E-2</v>
      </c>
      <c r="BP326" s="18"/>
      <c r="BQ326" s="127" t="s">
        <v>283</v>
      </c>
      <c r="BR326" s="26" t="s">
        <v>281</v>
      </c>
      <c r="BS326" s="178">
        <f t="shared" si="312"/>
        <v>2.4295432458697766E-2</v>
      </c>
      <c r="BT326" s="18"/>
      <c r="BU326" s="127" t="s">
        <v>283</v>
      </c>
      <c r="BV326" s="26" t="s">
        <v>281</v>
      </c>
      <c r="BW326" s="178">
        <f t="shared" si="313"/>
        <v>2.4295432458697766E-2</v>
      </c>
      <c r="BX326" s="18"/>
      <c r="BY326" s="127" t="s">
        <v>283</v>
      </c>
      <c r="BZ326" s="26" t="s">
        <v>281</v>
      </c>
      <c r="CA326" s="178">
        <f t="shared" si="314"/>
        <v>2.4295432458697766E-2</v>
      </c>
      <c r="CB326" s="18"/>
      <c r="CC326" s="127" t="s">
        <v>283</v>
      </c>
      <c r="CD326" s="26" t="s">
        <v>281</v>
      </c>
      <c r="CE326" s="178">
        <f t="shared" si="315"/>
        <v>2.4295432458697766E-2</v>
      </c>
      <c r="CF326" s="18"/>
      <c r="CG326" s="127" t="s">
        <v>283</v>
      </c>
      <c r="CH326" s="26" t="s">
        <v>281</v>
      </c>
      <c r="CI326" s="178">
        <f t="shared" si="316"/>
        <v>2.4295432458697766E-2</v>
      </c>
      <c r="CJ326" s="18"/>
      <c r="CK326" s="127" t="s">
        <v>283</v>
      </c>
      <c r="CL326" s="179">
        <f t="shared" si="257"/>
        <v>0.29154518950437314</v>
      </c>
      <c r="CM326" s="179">
        <f t="shared" si="258"/>
        <v>0</v>
      </c>
    </row>
    <row r="327" spans="1:91" ht="153" x14ac:dyDescent="0.25">
      <c r="A327" s="12" t="s">
        <v>133</v>
      </c>
      <c r="B327" s="14" t="s">
        <v>12</v>
      </c>
      <c r="C327" s="12" t="s">
        <v>1643</v>
      </c>
      <c r="D327" s="12" t="s">
        <v>83</v>
      </c>
      <c r="E327" s="12" t="s">
        <v>9</v>
      </c>
      <c r="F327" s="12" t="s">
        <v>9</v>
      </c>
      <c r="G327" s="26" t="s">
        <v>9</v>
      </c>
      <c r="H327" s="26" t="s">
        <v>9</v>
      </c>
      <c r="I327" s="14" t="s">
        <v>5</v>
      </c>
      <c r="J327" s="176" t="s">
        <v>734</v>
      </c>
      <c r="K327" s="26" t="s">
        <v>735</v>
      </c>
      <c r="L327" s="26" t="s">
        <v>9</v>
      </c>
      <c r="M327" s="26" t="s">
        <v>9</v>
      </c>
      <c r="N327" s="155" t="s">
        <v>736</v>
      </c>
      <c r="O327" s="255">
        <v>0.29154518950437319</v>
      </c>
      <c r="P327" s="12" t="s">
        <v>22</v>
      </c>
      <c r="Q327" s="12" t="s">
        <v>151</v>
      </c>
      <c r="R327" s="146" t="s">
        <v>737</v>
      </c>
      <c r="S327" s="170" t="s">
        <v>142</v>
      </c>
      <c r="T327" s="18" t="s">
        <v>165</v>
      </c>
      <c r="U327" s="174"/>
      <c r="V327" s="174"/>
      <c r="W327" s="174"/>
      <c r="X327" s="174"/>
      <c r="Y327" s="174"/>
      <c r="Z327" s="174"/>
      <c r="AA327" s="174"/>
      <c r="AB327" s="174"/>
      <c r="AC327" s="174"/>
      <c r="AD327" s="174"/>
      <c r="AE327" s="174"/>
      <c r="AF327" s="174"/>
      <c r="AG327" s="174"/>
      <c r="AH327" s="174"/>
      <c r="AI327" s="174"/>
      <c r="AJ327" s="174"/>
      <c r="AK327" s="174"/>
      <c r="AL327" s="174"/>
      <c r="AM327" s="174"/>
      <c r="AN327" s="169">
        <v>45658</v>
      </c>
      <c r="AO327" s="168">
        <v>46022</v>
      </c>
      <c r="AP327" s="195" t="s">
        <v>944</v>
      </c>
      <c r="AQ327" s="178">
        <f t="shared" si="305"/>
        <v>2.4295432458697766E-2</v>
      </c>
      <c r="AR327" s="178"/>
      <c r="AS327" s="127" t="s">
        <v>283</v>
      </c>
      <c r="AT327" s="196" t="s">
        <v>945</v>
      </c>
      <c r="AU327" s="178">
        <f t="shared" si="306"/>
        <v>2.4295432458697766E-2</v>
      </c>
      <c r="AV327" s="18"/>
      <c r="AW327" s="127" t="s">
        <v>283</v>
      </c>
      <c r="AX327" s="189" t="s">
        <v>946</v>
      </c>
      <c r="AY327" s="178">
        <f t="shared" si="307"/>
        <v>2.4295432458697766E-2</v>
      </c>
      <c r="AZ327" s="18"/>
      <c r="BA327" s="127" t="s">
        <v>283</v>
      </c>
      <c r="BB327" s="26" t="s">
        <v>947</v>
      </c>
      <c r="BC327" s="178">
        <f t="shared" si="308"/>
        <v>2.4295432458697766E-2</v>
      </c>
      <c r="BD327" s="18"/>
      <c r="BE327" s="127" t="s">
        <v>283</v>
      </c>
      <c r="BF327" s="197" t="s">
        <v>948</v>
      </c>
      <c r="BG327" s="178">
        <f t="shared" si="309"/>
        <v>2.4295432458697766E-2</v>
      </c>
      <c r="BH327" s="18"/>
      <c r="BI327" s="127" t="s">
        <v>283</v>
      </c>
      <c r="BJ327" s="191" t="s">
        <v>949</v>
      </c>
      <c r="BK327" s="178">
        <f t="shared" si="310"/>
        <v>2.4295432458697766E-2</v>
      </c>
      <c r="BL327" s="18"/>
      <c r="BM327" s="127" t="s">
        <v>283</v>
      </c>
      <c r="BN327" s="191" t="s">
        <v>950</v>
      </c>
      <c r="BO327" s="178">
        <f t="shared" si="311"/>
        <v>2.4295432458697766E-2</v>
      </c>
      <c r="BP327" s="18"/>
      <c r="BQ327" s="127" t="s">
        <v>283</v>
      </c>
      <c r="BR327" s="26" t="s">
        <v>281</v>
      </c>
      <c r="BS327" s="178">
        <f t="shared" si="312"/>
        <v>2.4295432458697766E-2</v>
      </c>
      <c r="BT327" s="18"/>
      <c r="BU327" s="127" t="s">
        <v>283</v>
      </c>
      <c r="BV327" s="26" t="s">
        <v>281</v>
      </c>
      <c r="BW327" s="178">
        <f t="shared" si="313"/>
        <v>2.4295432458697766E-2</v>
      </c>
      <c r="BX327" s="18"/>
      <c r="BY327" s="127" t="s">
        <v>283</v>
      </c>
      <c r="BZ327" s="26" t="s">
        <v>281</v>
      </c>
      <c r="CA327" s="178">
        <f t="shared" si="314"/>
        <v>2.4295432458697766E-2</v>
      </c>
      <c r="CB327" s="18"/>
      <c r="CC327" s="127" t="s">
        <v>283</v>
      </c>
      <c r="CD327" s="26" t="s">
        <v>281</v>
      </c>
      <c r="CE327" s="178">
        <f t="shared" si="315"/>
        <v>2.4295432458697766E-2</v>
      </c>
      <c r="CF327" s="18"/>
      <c r="CG327" s="127" t="s">
        <v>283</v>
      </c>
      <c r="CH327" s="26" t="s">
        <v>281</v>
      </c>
      <c r="CI327" s="178">
        <f t="shared" si="316"/>
        <v>2.4295432458697766E-2</v>
      </c>
      <c r="CJ327" s="18"/>
      <c r="CK327" s="127" t="s">
        <v>283</v>
      </c>
      <c r="CL327" s="179">
        <f t="shared" si="257"/>
        <v>0.29154518950437314</v>
      </c>
      <c r="CM327" s="179">
        <f t="shared" si="258"/>
        <v>0</v>
      </c>
    </row>
    <row r="328" spans="1:91" ht="295.8" x14ac:dyDescent="0.25">
      <c r="A328" s="12" t="s">
        <v>133</v>
      </c>
      <c r="B328" s="14" t="s">
        <v>12</v>
      </c>
      <c r="C328" s="12" t="s">
        <v>1643</v>
      </c>
      <c r="D328" s="12" t="s">
        <v>83</v>
      </c>
      <c r="E328" s="12" t="s">
        <v>9</v>
      </c>
      <c r="F328" s="12" t="s">
        <v>9</v>
      </c>
      <c r="G328" s="26" t="s">
        <v>9</v>
      </c>
      <c r="H328" s="26" t="s">
        <v>9</v>
      </c>
      <c r="I328" s="14" t="s">
        <v>5</v>
      </c>
      <c r="J328" s="176" t="s">
        <v>738</v>
      </c>
      <c r="K328" s="26" t="s">
        <v>739</v>
      </c>
      <c r="L328" s="26" t="s">
        <v>9</v>
      </c>
      <c r="M328" s="26" t="s">
        <v>9</v>
      </c>
      <c r="N328" s="155" t="s">
        <v>740</v>
      </c>
      <c r="O328" s="255">
        <v>0.29154518950437319</v>
      </c>
      <c r="P328" s="12" t="s">
        <v>25</v>
      </c>
      <c r="Q328" s="12" t="s">
        <v>151</v>
      </c>
      <c r="R328" s="146" t="s">
        <v>741</v>
      </c>
      <c r="S328" s="170" t="s">
        <v>142</v>
      </c>
      <c r="T328" s="18" t="s">
        <v>165</v>
      </c>
      <c r="U328" s="174"/>
      <c r="V328" s="174"/>
      <c r="W328" s="174"/>
      <c r="X328" s="174"/>
      <c r="Y328" s="174"/>
      <c r="Z328" s="174"/>
      <c r="AA328" s="174"/>
      <c r="AB328" s="174"/>
      <c r="AC328" s="174"/>
      <c r="AD328" s="174"/>
      <c r="AE328" s="174"/>
      <c r="AF328" s="174"/>
      <c r="AG328" s="174"/>
      <c r="AH328" s="174"/>
      <c r="AI328" s="174"/>
      <c r="AJ328" s="174"/>
      <c r="AK328" s="174"/>
      <c r="AL328" s="174"/>
      <c r="AM328" s="174"/>
      <c r="AN328" s="169">
        <v>45658</v>
      </c>
      <c r="AO328" s="168">
        <v>46022</v>
      </c>
      <c r="AP328" s="26" t="s">
        <v>951</v>
      </c>
      <c r="AQ328" s="178">
        <f t="shared" si="305"/>
        <v>2.4295432458697766E-2</v>
      </c>
      <c r="AR328" s="178"/>
      <c r="AS328" s="127" t="s">
        <v>283</v>
      </c>
      <c r="AT328" s="188" t="s">
        <v>952</v>
      </c>
      <c r="AU328" s="178">
        <f t="shared" si="306"/>
        <v>2.4295432458697766E-2</v>
      </c>
      <c r="AV328" s="18"/>
      <c r="AW328" s="127" t="s">
        <v>283</v>
      </c>
      <c r="AX328" s="189" t="s">
        <v>946</v>
      </c>
      <c r="AY328" s="178">
        <f t="shared" si="307"/>
        <v>2.4295432458697766E-2</v>
      </c>
      <c r="AZ328" s="18"/>
      <c r="BA328" s="127" t="s">
        <v>283</v>
      </c>
      <c r="BB328" s="26" t="s">
        <v>953</v>
      </c>
      <c r="BC328" s="178">
        <f t="shared" si="308"/>
        <v>2.4295432458697766E-2</v>
      </c>
      <c r="BD328" s="18"/>
      <c r="BE328" s="127" t="s">
        <v>283</v>
      </c>
      <c r="BF328" s="26" t="s">
        <v>954</v>
      </c>
      <c r="BG328" s="178">
        <f t="shared" si="309"/>
        <v>2.4295432458697766E-2</v>
      </c>
      <c r="BH328" s="18"/>
      <c r="BI328" s="127" t="s">
        <v>283</v>
      </c>
      <c r="BJ328" s="191" t="s">
        <v>955</v>
      </c>
      <c r="BK328" s="178">
        <f t="shared" si="310"/>
        <v>2.4295432458697766E-2</v>
      </c>
      <c r="BL328" s="18"/>
      <c r="BM328" s="127" t="s">
        <v>283</v>
      </c>
      <c r="BN328" s="198" t="s">
        <v>956</v>
      </c>
      <c r="BO328" s="178">
        <f t="shared" si="311"/>
        <v>2.4295432458697766E-2</v>
      </c>
      <c r="BP328" s="18"/>
      <c r="BQ328" s="127" t="s">
        <v>283</v>
      </c>
      <c r="BR328" s="26" t="s">
        <v>281</v>
      </c>
      <c r="BS328" s="178">
        <f t="shared" si="312"/>
        <v>2.4295432458697766E-2</v>
      </c>
      <c r="BT328" s="18"/>
      <c r="BU328" s="127" t="s">
        <v>283</v>
      </c>
      <c r="BV328" s="26" t="s">
        <v>281</v>
      </c>
      <c r="BW328" s="178">
        <f t="shared" si="313"/>
        <v>2.4295432458697766E-2</v>
      </c>
      <c r="BX328" s="18"/>
      <c r="BY328" s="127" t="s">
        <v>283</v>
      </c>
      <c r="BZ328" s="26" t="s">
        <v>281</v>
      </c>
      <c r="CA328" s="178">
        <f t="shared" si="314"/>
        <v>2.4295432458697766E-2</v>
      </c>
      <c r="CB328" s="18"/>
      <c r="CC328" s="127" t="s">
        <v>283</v>
      </c>
      <c r="CD328" s="26" t="s">
        <v>281</v>
      </c>
      <c r="CE328" s="178">
        <f t="shared" si="315"/>
        <v>2.4295432458697766E-2</v>
      </c>
      <c r="CF328" s="18"/>
      <c r="CG328" s="127" t="s">
        <v>283</v>
      </c>
      <c r="CH328" s="26" t="s">
        <v>281</v>
      </c>
      <c r="CI328" s="178">
        <f t="shared" si="316"/>
        <v>2.4295432458697766E-2</v>
      </c>
      <c r="CJ328" s="18"/>
      <c r="CK328" s="127" t="s">
        <v>283</v>
      </c>
      <c r="CL328" s="179">
        <f t="shared" si="257"/>
        <v>0.29154518950437314</v>
      </c>
      <c r="CM328" s="179">
        <f t="shared" si="258"/>
        <v>0</v>
      </c>
    </row>
    <row r="329" spans="1:91" ht="409.6" x14ac:dyDescent="0.25">
      <c r="A329" s="12" t="s">
        <v>133</v>
      </c>
      <c r="B329" s="14" t="s">
        <v>12</v>
      </c>
      <c r="C329" s="12" t="s">
        <v>1643</v>
      </c>
      <c r="D329" s="12" t="s">
        <v>83</v>
      </c>
      <c r="E329" s="12" t="s">
        <v>9</v>
      </c>
      <c r="F329" s="12" t="s">
        <v>9</v>
      </c>
      <c r="G329" s="26" t="s">
        <v>9</v>
      </c>
      <c r="H329" s="26" t="s">
        <v>9</v>
      </c>
      <c r="I329" s="14" t="s">
        <v>5</v>
      </c>
      <c r="J329" s="176" t="s">
        <v>742</v>
      </c>
      <c r="K329" s="26" t="s">
        <v>743</v>
      </c>
      <c r="L329" s="26" t="s">
        <v>9</v>
      </c>
      <c r="M329" s="26" t="s">
        <v>9</v>
      </c>
      <c r="N329" s="155" t="s">
        <v>744</v>
      </c>
      <c r="O329" s="255">
        <v>0.29154518950437319</v>
      </c>
      <c r="P329" s="12" t="s">
        <v>25</v>
      </c>
      <c r="Q329" s="12" t="s">
        <v>151</v>
      </c>
      <c r="R329" s="146" t="s">
        <v>745</v>
      </c>
      <c r="S329" s="170" t="s">
        <v>142</v>
      </c>
      <c r="T329" s="18" t="s">
        <v>165</v>
      </c>
      <c r="U329" s="174"/>
      <c r="V329" s="174"/>
      <c r="W329" s="174"/>
      <c r="X329" s="174"/>
      <c r="Y329" s="174"/>
      <c r="Z329" s="174"/>
      <c r="AA329" s="174"/>
      <c r="AB329" s="174"/>
      <c r="AC329" s="174"/>
      <c r="AD329" s="174"/>
      <c r="AE329" s="174"/>
      <c r="AF329" s="174"/>
      <c r="AG329" s="174"/>
      <c r="AH329" s="174"/>
      <c r="AI329" s="174"/>
      <c r="AJ329" s="174"/>
      <c r="AK329" s="174"/>
      <c r="AL329" s="174"/>
      <c r="AM329" s="174"/>
      <c r="AN329" s="169">
        <v>45658</v>
      </c>
      <c r="AO329" s="168">
        <v>46022</v>
      </c>
      <c r="AP329" s="26" t="s">
        <v>957</v>
      </c>
      <c r="AQ329" s="178">
        <f t="shared" si="305"/>
        <v>2.4295432458697766E-2</v>
      </c>
      <c r="AR329" s="178"/>
      <c r="AS329" s="127" t="s">
        <v>283</v>
      </c>
      <c r="AT329" s="195" t="s">
        <v>958</v>
      </c>
      <c r="AU329" s="178">
        <f t="shared" si="306"/>
        <v>2.4295432458697766E-2</v>
      </c>
      <c r="AV329" s="18"/>
      <c r="AW329" s="127" t="s">
        <v>283</v>
      </c>
      <c r="AX329" s="26" t="s">
        <v>959</v>
      </c>
      <c r="AY329" s="178">
        <f t="shared" si="307"/>
        <v>2.4295432458697766E-2</v>
      </c>
      <c r="AZ329" s="18"/>
      <c r="BA329" s="127" t="s">
        <v>283</v>
      </c>
      <c r="BB329" s="26" t="s">
        <v>960</v>
      </c>
      <c r="BC329" s="178">
        <f t="shared" si="308"/>
        <v>2.4295432458697766E-2</v>
      </c>
      <c r="BD329" s="18"/>
      <c r="BE329" s="127" t="s">
        <v>283</v>
      </c>
      <c r="BF329" s="26" t="s">
        <v>961</v>
      </c>
      <c r="BG329" s="178">
        <f t="shared" si="309"/>
        <v>2.4295432458697766E-2</v>
      </c>
      <c r="BH329" s="18"/>
      <c r="BI329" s="127" t="s">
        <v>283</v>
      </c>
      <c r="BJ329" s="191" t="s">
        <v>962</v>
      </c>
      <c r="BK329" s="178">
        <f t="shared" si="310"/>
        <v>2.4295432458697766E-2</v>
      </c>
      <c r="BL329" s="18"/>
      <c r="BM329" s="127" t="s">
        <v>283</v>
      </c>
      <c r="BN329" s="191" t="s">
        <v>963</v>
      </c>
      <c r="BO329" s="178">
        <f t="shared" si="311"/>
        <v>2.4295432458697766E-2</v>
      </c>
      <c r="BP329" s="18"/>
      <c r="BQ329" s="127" t="s">
        <v>283</v>
      </c>
      <c r="BR329" s="26" t="s">
        <v>281</v>
      </c>
      <c r="BS329" s="178">
        <f t="shared" si="312"/>
        <v>2.4295432458697766E-2</v>
      </c>
      <c r="BT329" s="18"/>
      <c r="BU329" s="127" t="s">
        <v>283</v>
      </c>
      <c r="BV329" s="26" t="s">
        <v>281</v>
      </c>
      <c r="BW329" s="178">
        <f t="shared" si="313"/>
        <v>2.4295432458697766E-2</v>
      </c>
      <c r="BX329" s="18"/>
      <c r="BY329" s="127" t="s">
        <v>283</v>
      </c>
      <c r="BZ329" s="26" t="s">
        <v>281</v>
      </c>
      <c r="CA329" s="178">
        <f t="shared" si="314"/>
        <v>2.4295432458697766E-2</v>
      </c>
      <c r="CB329" s="18"/>
      <c r="CC329" s="127" t="s">
        <v>283</v>
      </c>
      <c r="CD329" s="26" t="s">
        <v>281</v>
      </c>
      <c r="CE329" s="178">
        <f t="shared" si="315"/>
        <v>2.4295432458697766E-2</v>
      </c>
      <c r="CF329" s="18"/>
      <c r="CG329" s="127" t="s">
        <v>283</v>
      </c>
      <c r="CH329" s="26" t="s">
        <v>281</v>
      </c>
      <c r="CI329" s="178">
        <f t="shared" si="316"/>
        <v>2.4295432458697766E-2</v>
      </c>
      <c r="CJ329" s="18"/>
      <c r="CK329" s="127" t="s">
        <v>283</v>
      </c>
      <c r="CL329" s="179">
        <f t="shared" si="257"/>
        <v>0.29154518950437314</v>
      </c>
      <c r="CM329" s="179">
        <f t="shared" si="258"/>
        <v>0</v>
      </c>
    </row>
    <row r="330" spans="1:91" ht="71.400000000000006" x14ac:dyDescent="0.25">
      <c r="A330" s="12" t="s">
        <v>133</v>
      </c>
      <c r="B330" s="14" t="s">
        <v>12</v>
      </c>
      <c r="C330" s="12" t="s">
        <v>1643</v>
      </c>
      <c r="D330" s="12" t="s">
        <v>84</v>
      </c>
      <c r="E330" s="12" t="s">
        <v>9</v>
      </c>
      <c r="F330" s="12" t="s">
        <v>9</v>
      </c>
      <c r="G330" s="26" t="s">
        <v>9</v>
      </c>
      <c r="H330" s="26" t="s">
        <v>9</v>
      </c>
      <c r="I330" s="14" t="s">
        <v>5</v>
      </c>
      <c r="J330" s="176" t="s">
        <v>746</v>
      </c>
      <c r="K330" s="26" t="s">
        <v>747</v>
      </c>
      <c r="L330" s="26" t="s">
        <v>9</v>
      </c>
      <c r="M330" s="26" t="s">
        <v>9</v>
      </c>
      <c r="N330" s="155" t="s">
        <v>748</v>
      </c>
      <c r="O330" s="255">
        <v>0.29154518950437319</v>
      </c>
      <c r="P330" s="12" t="s">
        <v>31</v>
      </c>
      <c r="Q330" s="12" t="s">
        <v>151</v>
      </c>
      <c r="R330" s="146" t="s">
        <v>749</v>
      </c>
      <c r="S330" s="170" t="s">
        <v>142</v>
      </c>
      <c r="T330" s="18" t="s">
        <v>165</v>
      </c>
      <c r="U330" s="174"/>
      <c r="V330" s="174"/>
      <c r="W330" s="174"/>
      <c r="X330" s="174"/>
      <c r="Y330" s="174"/>
      <c r="Z330" s="174"/>
      <c r="AA330" s="174"/>
      <c r="AB330" s="174"/>
      <c r="AC330" s="174"/>
      <c r="AD330" s="174"/>
      <c r="AE330" s="174"/>
      <c r="AF330" s="174"/>
      <c r="AG330" s="174"/>
      <c r="AH330" s="174"/>
      <c r="AI330" s="174"/>
      <c r="AJ330" s="174"/>
      <c r="AK330" s="174"/>
      <c r="AL330" s="174"/>
      <c r="AM330" s="174"/>
      <c r="AN330" s="169">
        <v>45658</v>
      </c>
      <c r="AO330" s="168">
        <v>46022</v>
      </c>
      <c r="AP330" s="26" t="s">
        <v>964</v>
      </c>
      <c r="AQ330" s="178">
        <f t="shared" si="305"/>
        <v>2.4295432458697766E-2</v>
      </c>
      <c r="AR330" s="178"/>
      <c r="AS330" s="127" t="s">
        <v>283</v>
      </c>
      <c r="AT330" s="188" t="s">
        <v>965</v>
      </c>
      <c r="AU330" s="178">
        <f t="shared" si="306"/>
        <v>2.4295432458697766E-2</v>
      </c>
      <c r="AV330" s="18"/>
      <c r="AW330" s="127" t="s">
        <v>283</v>
      </c>
      <c r="AX330" s="26" t="s">
        <v>966</v>
      </c>
      <c r="AY330" s="178">
        <f t="shared" si="307"/>
        <v>2.4295432458697766E-2</v>
      </c>
      <c r="AZ330" s="18"/>
      <c r="BA330" s="127" t="s">
        <v>283</v>
      </c>
      <c r="BB330" s="26" t="s">
        <v>967</v>
      </c>
      <c r="BC330" s="178">
        <f t="shared" si="308"/>
        <v>2.4295432458697766E-2</v>
      </c>
      <c r="BD330" s="18"/>
      <c r="BE330" s="127" t="s">
        <v>283</v>
      </c>
      <c r="BF330" s="189" t="s">
        <v>914</v>
      </c>
      <c r="BG330" s="178">
        <f t="shared" si="309"/>
        <v>2.4295432458697766E-2</v>
      </c>
      <c r="BH330" s="18"/>
      <c r="BI330" s="127" t="s">
        <v>283</v>
      </c>
      <c r="BJ330" s="191" t="s">
        <v>967</v>
      </c>
      <c r="BK330" s="178">
        <f t="shared" si="310"/>
        <v>2.4295432458697766E-2</v>
      </c>
      <c r="BL330" s="18"/>
      <c r="BM330" s="127" t="s">
        <v>283</v>
      </c>
      <c r="BN330" s="191" t="s">
        <v>968</v>
      </c>
      <c r="BO330" s="178">
        <f t="shared" si="311"/>
        <v>2.4295432458697766E-2</v>
      </c>
      <c r="BP330" s="18"/>
      <c r="BQ330" s="127" t="s">
        <v>283</v>
      </c>
      <c r="BR330" s="26" t="s">
        <v>281</v>
      </c>
      <c r="BS330" s="178">
        <f t="shared" si="312"/>
        <v>2.4295432458697766E-2</v>
      </c>
      <c r="BT330" s="18"/>
      <c r="BU330" s="127" t="s">
        <v>283</v>
      </c>
      <c r="BV330" s="26" t="s">
        <v>281</v>
      </c>
      <c r="BW330" s="178">
        <f t="shared" si="313"/>
        <v>2.4295432458697766E-2</v>
      </c>
      <c r="BX330" s="18"/>
      <c r="BY330" s="127" t="s">
        <v>283</v>
      </c>
      <c r="BZ330" s="26" t="s">
        <v>281</v>
      </c>
      <c r="CA330" s="178">
        <f t="shared" si="314"/>
        <v>2.4295432458697766E-2</v>
      </c>
      <c r="CB330" s="18"/>
      <c r="CC330" s="127" t="s">
        <v>283</v>
      </c>
      <c r="CD330" s="26" t="s">
        <v>281</v>
      </c>
      <c r="CE330" s="178">
        <f t="shared" si="315"/>
        <v>2.4295432458697766E-2</v>
      </c>
      <c r="CF330" s="18"/>
      <c r="CG330" s="127" t="s">
        <v>283</v>
      </c>
      <c r="CH330" s="26" t="s">
        <v>281</v>
      </c>
      <c r="CI330" s="178">
        <f t="shared" si="316"/>
        <v>2.4295432458697766E-2</v>
      </c>
      <c r="CJ330" s="18"/>
      <c r="CK330" s="127" t="s">
        <v>283</v>
      </c>
      <c r="CL330" s="179">
        <f t="shared" si="257"/>
        <v>0.29154518950437314</v>
      </c>
      <c r="CM330" s="179">
        <f t="shared" si="258"/>
        <v>0</v>
      </c>
    </row>
    <row r="331" spans="1:91" ht="112.2" x14ac:dyDescent="0.25">
      <c r="A331" s="12" t="s">
        <v>133</v>
      </c>
      <c r="B331" s="14" t="s">
        <v>12</v>
      </c>
      <c r="C331" s="12" t="s">
        <v>1643</v>
      </c>
      <c r="D331" s="12" t="s">
        <v>85</v>
      </c>
      <c r="E331" s="12" t="s">
        <v>9</v>
      </c>
      <c r="F331" s="12" t="s">
        <v>9</v>
      </c>
      <c r="G331" s="26" t="s">
        <v>9</v>
      </c>
      <c r="H331" s="26" t="s">
        <v>9</v>
      </c>
      <c r="I331" s="14" t="s">
        <v>5</v>
      </c>
      <c r="J331" s="176" t="s">
        <v>750</v>
      </c>
      <c r="K331" s="176" t="s">
        <v>751</v>
      </c>
      <c r="L331" s="26" t="s">
        <v>9</v>
      </c>
      <c r="M331" s="26" t="s">
        <v>9</v>
      </c>
      <c r="N331" s="155" t="s">
        <v>752</v>
      </c>
      <c r="O331" s="255">
        <v>0.29154518950437319</v>
      </c>
      <c r="P331" s="12" t="s">
        <v>31</v>
      </c>
      <c r="Q331" s="12" t="s">
        <v>151</v>
      </c>
      <c r="R331" s="146" t="s">
        <v>753</v>
      </c>
      <c r="S331" s="170" t="s">
        <v>142</v>
      </c>
      <c r="T331" s="18" t="s">
        <v>165</v>
      </c>
      <c r="U331" s="174"/>
      <c r="V331" s="174"/>
      <c r="W331" s="174"/>
      <c r="X331" s="174"/>
      <c r="Y331" s="174"/>
      <c r="Z331" s="174"/>
      <c r="AA331" s="174"/>
      <c r="AB331" s="174"/>
      <c r="AC331" s="174"/>
      <c r="AD331" s="174"/>
      <c r="AE331" s="174"/>
      <c r="AF331" s="174"/>
      <c r="AG331" s="174"/>
      <c r="AH331" s="174"/>
      <c r="AI331" s="174"/>
      <c r="AJ331" s="174"/>
      <c r="AK331" s="174"/>
      <c r="AL331" s="174"/>
      <c r="AM331" s="174"/>
      <c r="AN331" s="169">
        <v>45658</v>
      </c>
      <c r="AO331" s="168">
        <v>46022</v>
      </c>
      <c r="AP331" s="26" t="s">
        <v>969</v>
      </c>
      <c r="AQ331" s="178">
        <f t="shared" si="305"/>
        <v>2.4295432458697766E-2</v>
      </c>
      <c r="AR331" s="178"/>
      <c r="AS331" s="127" t="s">
        <v>283</v>
      </c>
      <c r="AT331" s="188" t="s">
        <v>970</v>
      </c>
      <c r="AU331" s="178">
        <f t="shared" si="306"/>
        <v>2.4295432458697766E-2</v>
      </c>
      <c r="AV331" s="18"/>
      <c r="AW331" s="127" t="s">
        <v>283</v>
      </c>
      <c r="AX331" s="189" t="s">
        <v>914</v>
      </c>
      <c r="AY331" s="178">
        <f t="shared" si="307"/>
        <v>2.4295432458697766E-2</v>
      </c>
      <c r="AZ331" s="18"/>
      <c r="BA331" s="127" t="s">
        <v>283</v>
      </c>
      <c r="BB331" s="26" t="s">
        <v>971</v>
      </c>
      <c r="BC331" s="178">
        <f t="shared" si="308"/>
        <v>2.4295432458697766E-2</v>
      </c>
      <c r="BD331" s="18"/>
      <c r="BE331" s="127" t="s">
        <v>283</v>
      </c>
      <c r="BF331" s="189" t="s">
        <v>914</v>
      </c>
      <c r="BG331" s="178">
        <f t="shared" si="309"/>
        <v>2.4295432458697766E-2</v>
      </c>
      <c r="BH331" s="18"/>
      <c r="BI331" s="127" t="s">
        <v>283</v>
      </c>
      <c r="BJ331" s="191" t="s">
        <v>972</v>
      </c>
      <c r="BK331" s="178">
        <f t="shared" si="310"/>
        <v>2.4295432458697766E-2</v>
      </c>
      <c r="BL331" s="18"/>
      <c r="BM331" s="127" t="s">
        <v>283</v>
      </c>
      <c r="BN331" s="199" t="s">
        <v>973</v>
      </c>
      <c r="BO331" s="178">
        <f t="shared" si="311"/>
        <v>2.4295432458697766E-2</v>
      </c>
      <c r="BP331" s="18"/>
      <c r="BQ331" s="127" t="s">
        <v>283</v>
      </c>
      <c r="BR331" s="26" t="s">
        <v>281</v>
      </c>
      <c r="BS331" s="178">
        <f t="shared" si="312"/>
        <v>2.4295432458697766E-2</v>
      </c>
      <c r="BT331" s="18"/>
      <c r="BU331" s="127" t="s">
        <v>283</v>
      </c>
      <c r="BV331" s="26" t="s">
        <v>281</v>
      </c>
      <c r="BW331" s="178">
        <f t="shared" si="313"/>
        <v>2.4295432458697766E-2</v>
      </c>
      <c r="BX331" s="18"/>
      <c r="BY331" s="127" t="s">
        <v>283</v>
      </c>
      <c r="BZ331" s="26" t="s">
        <v>281</v>
      </c>
      <c r="CA331" s="178">
        <f t="shared" si="314"/>
        <v>2.4295432458697766E-2</v>
      </c>
      <c r="CB331" s="18"/>
      <c r="CC331" s="127" t="s">
        <v>283</v>
      </c>
      <c r="CD331" s="26" t="s">
        <v>281</v>
      </c>
      <c r="CE331" s="178">
        <f t="shared" si="315"/>
        <v>2.4295432458697766E-2</v>
      </c>
      <c r="CF331" s="18"/>
      <c r="CG331" s="127" t="s">
        <v>283</v>
      </c>
      <c r="CH331" s="26" t="s">
        <v>281</v>
      </c>
      <c r="CI331" s="178">
        <f t="shared" si="316"/>
        <v>2.4295432458697766E-2</v>
      </c>
      <c r="CJ331" s="18"/>
      <c r="CK331" s="127" t="s">
        <v>283</v>
      </c>
      <c r="CL331" s="179">
        <f t="shared" si="257"/>
        <v>0.29154518950437314</v>
      </c>
      <c r="CM331" s="179">
        <f t="shared" si="258"/>
        <v>0</v>
      </c>
    </row>
    <row r="332" spans="1:91" ht="71.400000000000006" x14ac:dyDescent="0.25">
      <c r="A332" s="12" t="s">
        <v>133</v>
      </c>
      <c r="B332" s="14" t="s">
        <v>12</v>
      </c>
      <c r="C332" s="12" t="s">
        <v>1643</v>
      </c>
      <c r="D332" s="12" t="s">
        <v>86</v>
      </c>
      <c r="E332" s="12" t="s">
        <v>9</v>
      </c>
      <c r="F332" s="12" t="s">
        <v>9</v>
      </c>
      <c r="G332" s="26" t="s">
        <v>9</v>
      </c>
      <c r="H332" s="26" t="s">
        <v>9</v>
      </c>
      <c r="I332" s="14" t="s">
        <v>5</v>
      </c>
      <c r="J332" s="176" t="s">
        <v>754</v>
      </c>
      <c r="K332" s="26" t="s">
        <v>755</v>
      </c>
      <c r="L332" s="26" t="s">
        <v>9</v>
      </c>
      <c r="M332" s="26" t="s">
        <v>9</v>
      </c>
      <c r="N332" s="155" t="s">
        <v>756</v>
      </c>
      <c r="O332" s="255">
        <v>0.29154518950437319</v>
      </c>
      <c r="P332" s="12" t="s">
        <v>22</v>
      </c>
      <c r="Q332" s="12" t="s">
        <v>151</v>
      </c>
      <c r="R332" s="146" t="s">
        <v>757</v>
      </c>
      <c r="S332" s="170" t="s">
        <v>142</v>
      </c>
      <c r="T332" s="18" t="s">
        <v>165</v>
      </c>
      <c r="U332" s="174"/>
      <c r="V332" s="174"/>
      <c r="W332" s="174"/>
      <c r="X332" s="174"/>
      <c r="Y332" s="174"/>
      <c r="Z332" s="174"/>
      <c r="AA332" s="174"/>
      <c r="AB332" s="174"/>
      <c r="AC332" s="174"/>
      <c r="AD332" s="174"/>
      <c r="AE332" s="174"/>
      <c r="AF332" s="174"/>
      <c r="AG332" s="174"/>
      <c r="AH332" s="174"/>
      <c r="AI332" s="174"/>
      <c r="AJ332" s="174"/>
      <c r="AK332" s="174"/>
      <c r="AL332" s="174"/>
      <c r="AM332" s="174"/>
      <c r="AN332" s="169">
        <v>45658</v>
      </c>
      <c r="AO332" s="168">
        <v>46022</v>
      </c>
      <c r="AP332" s="26" t="s">
        <v>974</v>
      </c>
      <c r="AQ332" s="178">
        <f t="shared" si="305"/>
        <v>2.4295432458697766E-2</v>
      </c>
      <c r="AR332" s="178"/>
      <c r="AS332" s="127" t="s">
        <v>283</v>
      </c>
      <c r="AT332" s="188" t="s">
        <v>970</v>
      </c>
      <c r="AU332" s="178">
        <f t="shared" si="306"/>
        <v>2.4295432458697766E-2</v>
      </c>
      <c r="AV332" s="18"/>
      <c r="AW332" s="127" t="s">
        <v>283</v>
      </c>
      <c r="AX332" s="189" t="s">
        <v>975</v>
      </c>
      <c r="AY332" s="178">
        <f t="shared" si="307"/>
        <v>2.4295432458697766E-2</v>
      </c>
      <c r="AZ332" s="18"/>
      <c r="BA332" s="127" t="s">
        <v>283</v>
      </c>
      <c r="BB332" s="192" t="s">
        <v>976</v>
      </c>
      <c r="BC332" s="178">
        <f t="shared" si="308"/>
        <v>2.4295432458697766E-2</v>
      </c>
      <c r="BD332" s="18"/>
      <c r="BE332" s="127" t="s">
        <v>283</v>
      </c>
      <c r="BF332" s="189" t="s">
        <v>914</v>
      </c>
      <c r="BG332" s="178">
        <f t="shared" si="309"/>
        <v>2.4295432458697766E-2</v>
      </c>
      <c r="BH332" s="18"/>
      <c r="BI332" s="127" t="s">
        <v>283</v>
      </c>
      <c r="BJ332" s="191" t="s">
        <v>977</v>
      </c>
      <c r="BK332" s="178">
        <f t="shared" si="310"/>
        <v>2.4295432458697766E-2</v>
      </c>
      <c r="BL332" s="18"/>
      <c r="BM332" s="127" t="s">
        <v>283</v>
      </c>
      <c r="BN332" s="191" t="s">
        <v>978</v>
      </c>
      <c r="BO332" s="178">
        <f t="shared" si="311"/>
        <v>2.4295432458697766E-2</v>
      </c>
      <c r="BP332" s="18"/>
      <c r="BQ332" s="127" t="s">
        <v>283</v>
      </c>
      <c r="BR332" s="26" t="s">
        <v>281</v>
      </c>
      <c r="BS332" s="178">
        <f t="shared" si="312"/>
        <v>2.4295432458697766E-2</v>
      </c>
      <c r="BT332" s="18"/>
      <c r="BU332" s="127" t="s">
        <v>283</v>
      </c>
      <c r="BV332" s="26" t="s">
        <v>281</v>
      </c>
      <c r="BW332" s="178">
        <f t="shared" si="313"/>
        <v>2.4295432458697766E-2</v>
      </c>
      <c r="BX332" s="18"/>
      <c r="BY332" s="127" t="s">
        <v>283</v>
      </c>
      <c r="BZ332" s="26" t="s">
        <v>281</v>
      </c>
      <c r="CA332" s="178">
        <f t="shared" si="314"/>
        <v>2.4295432458697766E-2</v>
      </c>
      <c r="CB332" s="18"/>
      <c r="CC332" s="127" t="s">
        <v>283</v>
      </c>
      <c r="CD332" s="26" t="s">
        <v>281</v>
      </c>
      <c r="CE332" s="178">
        <f t="shared" si="315"/>
        <v>2.4295432458697766E-2</v>
      </c>
      <c r="CF332" s="18"/>
      <c r="CG332" s="127" t="s">
        <v>283</v>
      </c>
      <c r="CH332" s="26" t="s">
        <v>281</v>
      </c>
      <c r="CI332" s="178">
        <f t="shared" si="316"/>
        <v>2.4295432458697766E-2</v>
      </c>
      <c r="CJ332" s="18"/>
      <c r="CK332" s="127" t="s">
        <v>283</v>
      </c>
      <c r="CL332" s="179">
        <f t="shared" si="257"/>
        <v>0.29154518950437314</v>
      </c>
      <c r="CM332" s="179">
        <f t="shared" si="258"/>
        <v>0</v>
      </c>
    </row>
    <row r="333" spans="1:91" ht="102" x14ac:dyDescent="0.25">
      <c r="A333" s="12" t="s">
        <v>133</v>
      </c>
      <c r="B333" s="14" t="s">
        <v>12</v>
      </c>
      <c r="C333" s="12" t="s">
        <v>1643</v>
      </c>
      <c r="D333" s="12" t="s">
        <v>87</v>
      </c>
      <c r="E333" s="12" t="s">
        <v>9</v>
      </c>
      <c r="F333" s="12" t="s">
        <v>9</v>
      </c>
      <c r="G333" s="26" t="s">
        <v>9</v>
      </c>
      <c r="H333" s="26" t="s">
        <v>9</v>
      </c>
      <c r="I333" s="14" t="s">
        <v>5</v>
      </c>
      <c r="J333" s="176" t="s">
        <v>758</v>
      </c>
      <c r="K333" s="176" t="s">
        <v>759</v>
      </c>
      <c r="L333" s="26" t="s">
        <v>9</v>
      </c>
      <c r="M333" s="26" t="s">
        <v>9</v>
      </c>
      <c r="N333" s="155" t="s">
        <v>760</v>
      </c>
      <c r="O333" s="255">
        <v>0.29154518950437319</v>
      </c>
      <c r="P333" s="12" t="s">
        <v>22</v>
      </c>
      <c r="Q333" s="12" t="s">
        <v>151</v>
      </c>
      <c r="R333" s="146" t="s">
        <v>761</v>
      </c>
      <c r="S333" s="170" t="s">
        <v>142</v>
      </c>
      <c r="T333" s="18" t="s">
        <v>165</v>
      </c>
      <c r="U333" s="174"/>
      <c r="V333" s="174"/>
      <c r="W333" s="174"/>
      <c r="X333" s="174"/>
      <c r="Y333" s="174"/>
      <c r="Z333" s="174"/>
      <c r="AA333" s="174"/>
      <c r="AB333" s="174"/>
      <c r="AC333" s="174"/>
      <c r="AD333" s="174"/>
      <c r="AE333" s="174"/>
      <c r="AF333" s="174"/>
      <c r="AG333" s="174"/>
      <c r="AH333" s="174"/>
      <c r="AI333" s="174"/>
      <c r="AJ333" s="174"/>
      <c r="AK333" s="174"/>
      <c r="AL333" s="174"/>
      <c r="AM333" s="174"/>
      <c r="AN333" s="169">
        <v>45658</v>
      </c>
      <c r="AO333" s="168">
        <v>46022</v>
      </c>
      <c r="AP333" s="26" t="s">
        <v>979</v>
      </c>
      <c r="AQ333" s="178">
        <f t="shared" si="305"/>
        <v>2.4295432458697766E-2</v>
      </c>
      <c r="AR333" s="178"/>
      <c r="AS333" s="127" t="s">
        <v>283</v>
      </c>
      <c r="AT333" s="188" t="s">
        <v>980</v>
      </c>
      <c r="AU333" s="178">
        <f t="shared" si="306"/>
        <v>2.4295432458697766E-2</v>
      </c>
      <c r="AV333" s="18"/>
      <c r="AW333" s="127" t="s">
        <v>283</v>
      </c>
      <c r="AX333" s="189" t="s">
        <v>981</v>
      </c>
      <c r="AY333" s="178">
        <f t="shared" si="307"/>
        <v>2.4295432458697766E-2</v>
      </c>
      <c r="AZ333" s="18"/>
      <c r="BA333" s="127" t="s">
        <v>283</v>
      </c>
      <c r="BB333" s="192" t="s">
        <v>982</v>
      </c>
      <c r="BC333" s="178">
        <f t="shared" si="308"/>
        <v>2.4295432458697766E-2</v>
      </c>
      <c r="BD333" s="18"/>
      <c r="BE333" s="127" t="s">
        <v>283</v>
      </c>
      <c r="BF333" s="189" t="s">
        <v>914</v>
      </c>
      <c r="BG333" s="178">
        <f t="shared" si="309"/>
        <v>2.4295432458697766E-2</v>
      </c>
      <c r="BH333" s="18"/>
      <c r="BI333" s="127" t="s">
        <v>283</v>
      </c>
      <c r="BJ333" s="191" t="s">
        <v>983</v>
      </c>
      <c r="BK333" s="178">
        <f t="shared" si="310"/>
        <v>2.4295432458697766E-2</v>
      </c>
      <c r="BL333" s="18"/>
      <c r="BM333" s="127" t="s">
        <v>283</v>
      </c>
      <c r="BN333" s="191" t="s">
        <v>984</v>
      </c>
      <c r="BO333" s="178">
        <f t="shared" si="311"/>
        <v>2.4295432458697766E-2</v>
      </c>
      <c r="BP333" s="18"/>
      <c r="BQ333" s="127" t="s">
        <v>283</v>
      </c>
      <c r="BR333" s="26" t="s">
        <v>281</v>
      </c>
      <c r="BS333" s="178">
        <f t="shared" si="312"/>
        <v>2.4295432458697766E-2</v>
      </c>
      <c r="BT333" s="18"/>
      <c r="BU333" s="127" t="s">
        <v>283</v>
      </c>
      <c r="BV333" s="26" t="s">
        <v>281</v>
      </c>
      <c r="BW333" s="178">
        <f t="shared" si="313"/>
        <v>2.4295432458697766E-2</v>
      </c>
      <c r="BX333" s="18"/>
      <c r="BY333" s="127" t="s">
        <v>283</v>
      </c>
      <c r="BZ333" s="26" t="s">
        <v>281</v>
      </c>
      <c r="CA333" s="178">
        <f t="shared" si="314"/>
        <v>2.4295432458697766E-2</v>
      </c>
      <c r="CB333" s="18"/>
      <c r="CC333" s="127" t="s">
        <v>283</v>
      </c>
      <c r="CD333" s="26" t="s">
        <v>281</v>
      </c>
      <c r="CE333" s="178">
        <f t="shared" si="315"/>
        <v>2.4295432458697766E-2</v>
      </c>
      <c r="CF333" s="18"/>
      <c r="CG333" s="127" t="s">
        <v>283</v>
      </c>
      <c r="CH333" s="26" t="s">
        <v>281</v>
      </c>
      <c r="CI333" s="178">
        <f t="shared" si="316"/>
        <v>2.4295432458697766E-2</v>
      </c>
      <c r="CJ333" s="18"/>
      <c r="CK333" s="127" t="s">
        <v>283</v>
      </c>
      <c r="CL333" s="179">
        <f t="shared" si="257"/>
        <v>0.29154518950437314</v>
      </c>
      <c r="CM333" s="179">
        <f t="shared" si="258"/>
        <v>0</v>
      </c>
    </row>
    <row r="334" spans="1:91" ht="91.8" x14ac:dyDescent="0.25">
      <c r="A334" s="12" t="s">
        <v>133</v>
      </c>
      <c r="B334" s="14" t="s">
        <v>12</v>
      </c>
      <c r="C334" s="12" t="s">
        <v>1643</v>
      </c>
      <c r="D334" s="12" t="s">
        <v>88</v>
      </c>
      <c r="E334" s="12" t="s">
        <v>9</v>
      </c>
      <c r="F334" s="12" t="s">
        <v>9</v>
      </c>
      <c r="G334" s="26" t="s">
        <v>9</v>
      </c>
      <c r="H334" s="26" t="s">
        <v>9</v>
      </c>
      <c r="I334" s="14" t="s">
        <v>5</v>
      </c>
      <c r="J334" s="176" t="s">
        <v>762</v>
      </c>
      <c r="K334" s="26" t="s">
        <v>763</v>
      </c>
      <c r="L334" s="26" t="s">
        <v>9</v>
      </c>
      <c r="M334" s="26" t="s">
        <v>9</v>
      </c>
      <c r="N334" s="155" t="s">
        <v>764</v>
      </c>
      <c r="O334" s="255">
        <v>0.29154518950437319</v>
      </c>
      <c r="P334" s="12" t="s">
        <v>31</v>
      </c>
      <c r="Q334" s="12" t="s">
        <v>151</v>
      </c>
      <c r="R334" s="146" t="s">
        <v>765</v>
      </c>
      <c r="S334" s="170" t="s">
        <v>142</v>
      </c>
      <c r="T334" s="18" t="s">
        <v>165</v>
      </c>
      <c r="U334" s="174"/>
      <c r="V334" s="174"/>
      <c r="W334" s="174"/>
      <c r="X334" s="174"/>
      <c r="Y334" s="174"/>
      <c r="Z334" s="174"/>
      <c r="AA334" s="174"/>
      <c r="AB334" s="174"/>
      <c r="AC334" s="174"/>
      <c r="AD334" s="174"/>
      <c r="AE334" s="174"/>
      <c r="AF334" s="174"/>
      <c r="AG334" s="174"/>
      <c r="AH334" s="174"/>
      <c r="AI334" s="174"/>
      <c r="AJ334" s="174"/>
      <c r="AK334" s="174"/>
      <c r="AL334" s="174"/>
      <c r="AM334" s="174"/>
      <c r="AN334" s="169">
        <v>45658</v>
      </c>
      <c r="AO334" s="168">
        <v>46022</v>
      </c>
      <c r="AP334" s="26" t="s">
        <v>985</v>
      </c>
      <c r="AQ334" s="178">
        <f t="shared" si="305"/>
        <v>2.4295432458697766E-2</v>
      </c>
      <c r="AR334" s="178"/>
      <c r="AS334" s="127" t="s">
        <v>283</v>
      </c>
      <c r="AT334" s="188" t="s">
        <v>970</v>
      </c>
      <c r="AU334" s="178">
        <f t="shared" si="306"/>
        <v>2.4295432458697766E-2</v>
      </c>
      <c r="AV334" s="18"/>
      <c r="AW334" s="127" t="s">
        <v>283</v>
      </c>
      <c r="AX334" s="189" t="s">
        <v>986</v>
      </c>
      <c r="AY334" s="178">
        <f t="shared" si="307"/>
        <v>2.4295432458697766E-2</v>
      </c>
      <c r="AZ334" s="18"/>
      <c r="BA334" s="127" t="s">
        <v>283</v>
      </c>
      <c r="BB334" s="189" t="s">
        <v>987</v>
      </c>
      <c r="BC334" s="178">
        <f t="shared" si="308"/>
        <v>2.4295432458697766E-2</v>
      </c>
      <c r="BD334" s="18"/>
      <c r="BE334" s="127" t="s">
        <v>283</v>
      </c>
      <c r="BF334" s="189" t="s">
        <v>914</v>
      </c>
      <c r="BG334" s="178">
        <f t="shared" si="309"/>
        <v>2.4295432458697766E-2</v>
      </c>
      <c r="BH334" s="18"/>
      <c r="BI334" s="127" t="s">
        <v>283</v>
      </c>
      <c r="BJ334" s="191" t="s">
        <v>988</v>
      </c>
      <c r="BK334" s="178">
        <f t="shared" si="310"/>
        <v>2.4295432458697766E-2</v>
      </c>
      <c r="BL334" s="18"/>
      <c r="BM334" s="127" t="s">
        <v>283</v>
      </c>
      <c r="BN334" s="191" t="s">
        <v>970</v>
      </c>
      <c r="BO334" s="178">
        <f t="shared" si="311"/>
        <v>2.4295432458697766E-2</v>
      </c>
      <c r="BP334" s="18"/>
      <c r="BQ334" s="127" t="s">
        <v>283</v>
      </c>
      <c r="BR334" s="26" t="s">
        <v>281</v>
      </c>
      <c r="BS334" s="178">
        <f t="shared" si="312"/>
        <v>2.4295432458697766E-2</v>
      </c>
      <c r="BT334" s="18"/>
      <c r="BU334" s="127" t="s">
        <v>283</v>
      </c>
      <c r="BV334" s="26" t="s">
        <v>281</v>
      </c>
      <c r="BW334" s="178">
        <f t="shared" si="313"/>
        <v>2.4295432458697766E-2</v>
      </c>
      <c r="BX334" s="18"/>
      <c r="BY334" s="127" t="s">
        <v>283</v>
      </c>
      <c r="BZ334" s="26" t="s">
        <v>281</v>
      </c>
      <c r="CA334" s="178">
        <f t="shared" si="314"/>
        <v>2.4295432458697766E-2</v>
      </c>
      <c r="CB334" s="18"/>
      <c r="CC334" s="127" t="s">
        <v>283</v>
      </c>
      <c r="CD334" s="26" t="s">
        <v>281</v>
      </c>
      <c r="CE334" s="178">
        <f t="shared" si="315"/>
        <v>2.4295432458697766E-2</v>
      </c>
      <c r="CF334" s="18"/>
      <c r="CG334" s="127" t="s">
        <v>283</v>
      </c>
      <c r="CH334" s="26" t="s">
        <v>281</v>
      </c>
      <c r="CI334" s="178">
        <f t="shared" si="316"/>
        <v>2.4295432458697766E-2</v>
      </c>
      <c r="CJ334" s="18"/>
      <c r="CK334" s="127" t="s">
        <v>283</v>
      </c>
      <c r="CL334" s="179">
        <f t="shared" si="257"/>
        <v>0.29154518950437314</v>
      </c>
      <c r="CM334" s="179">
        <f t="shared" si="258"/>
        <v>0</v>
      </c>
    </row>
    <row r="335" spans="1:91" ht="112.2" x14ac:dyDescent="0.25">
      <c r="A335" s="12" t="s">
        <v>133</v>
      </c>
      <c r="B335" s="14" t="s">
        <v>12</v>
      </c>
      <c r="C335" s="12" t="s">
        <v>1643</v>
      </c>
      <c r="D335" s="12" t="s">
        <v>89</v>
      </c>
      <c r="E335" s="12" t="s">
        <v>9</v>
      </c>
      <c r="F335" s="12" t="s">
        <v>9</v>
      </c>
      <c r="G335" s="26" t="s">
        <v>9</v>
      </c>
      <c r="H335" s="26" t="s">
        <v>9</v>
      </c>
      <c r="I335" s="14" t="s">
        <v>5</v>
      </c>
      <c r="J335" s="176" t="s">
        <v>766</v>
      </c>
      <c r="K335" s="176" t="s">
        <v>767</v>
      </c>
      <c r="L335" s="26" t="s">
        <v>9</v>
      </c>
      <c r="M335" s="26" t="s">
        <v>9</v>
      </c>
      <c r="N335" s="155" t="s">
        <v>768</v>
      </c>
      <c r="O335" s="255">
        <v>0.29154518950437319</v>
      </c>
      <c r="P335" s="12" t="s">
        <v>24</v>
      </c>
      <c r="Q335" s="12" t="s">
        <v>151</v>
      </c>
      <c r="R335" s="146" t="s">
        <v>769</v>
      </c>
      <c r="S335" s="170" t="s">
        <v>142</v>
      </c>
      <c r="T335" s="18" t="s">
        <v>165</v>
      </c>
      <c r="U335" s="174"/>
      <c r="V335" s="174"/>
      <c r="W335" s="174"/>
      <c r="X335" s="174"/>
      <c r="Y335" s="174"/>
      <c r="Z335" s="174"/>
      <c r="AA335" s="174"/>
      <c r="AB335" s="174"/>
      <c r="AC335" s="174"/>
      <c r="AD335" s="174"/>
      <c r="AE335" s="174"/>
      <c r="AF335" s="174"/>
      <c r="AG335" s="174"/>
      <c r="AH335" s="174"/>
      <c r="AI335" s="174"/>
      <c r="AJ335" s="174"/>
      <c r="AK335" s="174"/>
      <c r="AL335" s="174"/>
      <c r="AM335" s="174"/>
      <c r="AN335" s="169">
        <v>45658</v>
      </c>
      <c r="AO335" s="168">
        <v>46022</v>
      </c>
      <c r="AP335" s="26" t="s">
        <v>970</v>
      </c>
      <c r="AQ335" s="178">
        <f t="shared" si="305"/>
        <v>2.4295432458697766E-2</v>
      </c>
      <c r="AR335" s="178"/>
      <c r="AS335" s="127" t="s">
        <v>283</v>
      </c>
      <c r="AT335" s="188" t="s">
        <v>970</v>
      </c>
      <c r="AU335" s="178">
        <f t="shared" si="306"/>
        <v>2.4295432458697766E-2</v>
      </c>
      <c r="AV335" s="18"/>
      <c r="AW335" s="127" t="s">
        <v>283</v>
      </c>
      <c r="AX335" s="189" t="s">
        <v>914</v>
      </c>
      <c r="AY335" s="178">
        <f t="shared" si="307"/>
        <v>2.4295432458697766E-2</v>
      </c>
      <c r="AZ335" s="18"/>
      <c r="BA335" s="127" t="s">
        <v>283</v>
      </c>
      <c r="BB335" s="189" t="s">
        <v>989</v>
      </c>
      <c r="BC335" s="178">
        <f t="shared" si="308"/>
        <v>2.4295432458697766E-2</v>
      </c>
      <c r="BD335" s="18"/>
      <c r="BE335" s="127" t="s">
        <v>283</v>
      </c>
      <c r="BF335" s="189" t="s">
        <v>914</v>
      </c>
      <c r="BG335" s="178">
        <f t="shared" si="309"/>
        <v>2.4295432458697766E-2</v>
      </c>
      <c r="BH335" s="18"/>
      <c r="BI335" s="127" t="s">
        <v>283</v>
      </c>
      <c r="BJ335" s="191" t="s">
        <v>990</v>
      </c>
      <c r="BK335" s="178">
        <f t="shared" si="310"/>
        <v>2.4295432458697766E-2</v>
      </c>
      <c r="BL335" s="18"/>
      <c r="BM335" s="127" t="s">
        <v>283</v>
      </c>
      <c r="BN335" s="191" t="s">
        <v>991</v>
      </c>
      <c r="BO335" s="178">
        <f t="shared" si="311"/>
        <v>2.4295432458697766E-2</v>
      </c>
      <c r="BP335" s="18"/>
      <c r="BQ335" s="127" t="s">
        <v>283</v>
      </c>
      <c r="BR335" s="26" t="s">
        <v>281</v>
      </c>
      <c r="BS335" s="178">
        <f t="shared" si="312"/>
        <v>2.4295432458697766E-2</v>
      </c>
      <c r="BT335" s="18"/>
      <c r="BU335" s="127" t="s">
        <v>283</v>
      </c>
      <c r="BV335" s="26" t="s">
        <v>281</v>
      </c>
      <c r="BW335" s="178">
        <f t="shared" si="313"/>
        <v>2.4295432458697766E-2</v>
      </c>
      <c r="BX335" s="18"/>
      <c r="BY335" s="127" t="s">
        <v>283</v>
      </c>
      <c r="BZ335" s="26" t="s">
        <v>281</v>
      </c>
      <c r="CA335" s="178">
        <f t="shared" si="314"/>
        <v>2.4295432458697766E-2</v>
      </c>
      <c r="CB335" s="18"/>
      <c r="CC335" s="127" t="s">
        <v>283</v>
      </c>
      <c r="CD335" s="26" t="s">
        <v>281</v>
      </c>
      <c r="CE335" s="178">
        <f t="shared" si="315"/>
        <v>2.4295432458697766E-2</v>
      </c>
      <c r="CF335" s="18"/>
      <c r="CG335" s="127" t="s">
        <v>283</v>
      </c>
      <c r="CH335" s="26" t="s">
        <v>281</v>
      </c>
      <c r="CI335" s="178">
        <f t="shared" si="316"/>
        <v>2.4295432458697766E-2</v>
      </c>
      <c r="CJ335" s="18"/>
      <c r="CK335" s="127" t="s">
        <v>283</v>
      </c>
      <c r="CL335" s="179">
        <f t="shared" ref="CL335:CL356" si="317">+AQ335+AU335+AY335+BC335+BG335+BK335+BO335+BS335+BW335+CA335+CE335+CI335</f>
        <v>0.29154518950437314</v>
      </c>
      <c r="CM335" s="179">
        <f t="shared" ref="CM335:CM356" si="318">+AR335+AV335+AZ335+BD335+BH335+BL335+BP335+BT335+BX335+CB335+CF335+CJ335</f>
        <v>0</v>
      </c>
    </row>
    <row r="336" spans="1:91" ht="142.80000000000001" x14ac:dyDescent="0.25">
      <c r="A336" s="12" t="s">
        <v>133</v>
      </c>
      <c r="B336" s="14" t="s">
        <v>12</v>
      </c>
      <c r="C336" s="12" t="s">
        <v>1643</v>
      </c>
      <c r="D336" s="12" t="s">
        <v>90</v>
      </c>
      <c r="E336" s="12" t="s">
        <v>9</v>
      </c>
      <c r="F336" s="12" t="s">
        <v>9</v>
      </c>
      <c r="G336" s="26" t="s">
        <v>9</v>
      </c>
      <c r="H336" s="26" t="s">
        <v>9</v>
      </c>
      <c r="I336" s="14" t="s">
        <v>5</v>
      </c>
      <c r="J336" s="176" t="s">
        <v>770</v>
      </c>
      <c r="K336" s="176" t="s">
        <v>771</v>
      </c>
      <c r="L336" s="26" t="s">
        <v>9</v>
      </c>
      <c r="M336" s="26" t="s">
        <v>9</v>
      </c>
      <c r="N336" s="155" t="s">
        <v>772</v>
      </c>
      <c r="O336" s="255">
        <v>0.29154518950437319</v>
      </c>
      <c r="P336" s="12" t="s">
        <v>22</v>
      </c>
      <c r="Q336" s="12" t="s">
        <v>151</v>
      </c>
      <c r="R336" s="146" t="s">
        <v>773</v>
      </c>
      <c r="S336" s="170" t="s">
        <v>142</v>
      </c>
      <c r="T336" s="18" t="s">
        <v>165</v>
      </c>
      <c r="U336" s="174"/>
      <c r="V336" s="174"/>
      <c r="W336" s="174"/>
      <c r="X336" s="174"/>
      <c r="Y336" s="174"/>
      <c r="Z336" s="174"/>
      <c r="AA336" s="174"/>
      <c r="AB336" s="174"/>
      <c r="AC336" s="174"/>
      <c r="AD336" s="174"/>
      <c r="AE336" s="174"/>
      <c r="AF336" s="174"/>
      <c r="AG336" s="174"/>
      <c r="AH336" s="174"/>
      <c r="AI336" s="174"/>
      <c r="AJ336" s="174"/>
      <c r="AK336" s="174"/>
      <c r="AL336" s="174"/>
      <c r="AM336" s="174"/>
      <c r="AN336" s="169">
        <v>45658</v>
      </c>
      <c r="AO336" s="168">
        <v>46022</v>
      </c>
      <c r="AP336" s="185" t="s">
        <v>992</v>
      </c>
      <c r="AQ336" s="178">
        <f t="shared" si="305"/>
        <v>2.4295432458697766E-2</v>
      </c>
      <c r="AR336" s="178"/>
      <c r="AS336" s="127" t="s">
        <v>283</v>
      </c>
      <c r="AT336" s="188" t="s">
        <v>993</v>
      </c>
      <c r="AU336" s="178">
        <f t="shared" si="306"/>
        <v>2.4295432458697766E-2</v>
      </c>
      <c r="AV336" s="18"/>
      <c r="AW336" s="127" t="s">
        <v>283</v>
      </c>
      <c r="AX336" s="189" t="s">
        <v>914</v>
      </c>
      <c r="AY336" s="178">
        <f t="shared" si="307"/>
        <v>2.4295432458697766E-2</v>
      </c>
      <c r="AZ336" s="18"/>
      <c r="BA336" s="127" t="s">
        <v>283</v>
      </c>
      <c r="BB336" s="189" t="s">
        <v>970</v>
      </c>
      <c r="BC336" s="178">
        <f t="shared" si="308"/>
        <v>2.4295432458697766E-2</v>
      </c>
      <c r="BD336" s="18"/>
      <c r="BE336" s="127" t="s">
        <v>283</v>
      </c>
      <c r="BF336" s="189" t="s">
        <v>914</v>
      </c>
      <c r="BG336" s="178">
        <f t="shared" si="309"/>
        <v>2.4295432458697766E-2</v>
      </c>
      <c r="BH336" s="18"/>
      <c r="BI336" s="127" t="s">
        <v>283</v>
      </c>
      <c r="BJ336" s="189" t="s">
        <v>914</v>
      </c>
      <c r="BK336" s="178">
        <f t="shared" si="310"/>
        <v>2.4295432458697766E-2</v>
      </c>
      <c r="BL336" s="18"/>
      <c r="BM336" s="127" t="s">
        <v>283</v>
      </c>
      <c r="BN336" s="189" t="s">
        <v>914</v>
      </c>
      <c r="BO336" s="178">
        <f t="shared" si="311"/>
        <v>2.4295432458697766E-2</v>
      </c>
      <c r="BP336" s="18"/>
      <c r="BQ336" s="127" t="s">
        <v>283</v>
      </c>
      <c r="BR336" s="26" t="s">
        <v>281</v>
      </c>
      <c r="BS336" s="178">
        <f t="shared" si="312"/>
        <v>2.4295432458697766E-2</v>
      </c>
      <c r="BT336" s="18"/>
      <c r="BU336" s="127" t="s">
        <v>283</v>
      </c>
      <c r="BV336" s="26" t="s">
        <v>281</v>
      </c>
      <c r="BW336" s="178">
        <f t="shared" si="313"/>
        <v>2.4295432458697766E-2</v>
      </c>
      <c r="BX336" s="18"/>
      <c r="BY336" s="127" t="s">
        <v>283</v>
      </c>
      <c r="BZ336" s="26" t="s">
        <v>281</v>
      </c>
      <c r="CA336" s="178">
        <f t="shared" si="314"/>
        <v>2.4295432458697766E-2</v>
      </c>
      <c r="CB336" s="18"/>
      <c r="CC336" s="127" t="s">
        <v>283</v>
      </c>
      <c r="CD336" s="26" t="s">
        <v>281</v>
      </c>
      <c r="CE336" s="178">
        <f t="shared" si="315"/>
        <v>2.4295432458697766E-2</v>
      </c>
      <c r="CF336" s="18"/>
      <c r="CG336" s="127" t="s">
        <v>283</v>
      </c>
      <c r="CH336" s="26" t="s">
        <v>281</v>
      </c>
      <c r="CI336" s="178">
        <f t="shared" si="316"/>
        <v>2.4295432458697766E-2</v>
      </c>
      <c r="CJ336" s="18"/>
      <c r="CK336" s="127" t="s">
        <v>283</v>
      </c>
      <c r="CL336" s="179">
        <f t="shared" si="317"/>
        <v>0.29154518950437314</v>
      </c>
      <c r="CM336" s="179">
        <f t="shared" si="318"/>
        <v>0</v>
      </c>
    </row>
    <row r="337" spans="1:91" ht="51" x14ac:dyDescent="0.25">
      <c r="A337" s="12" t="s">
        <v>133</v>
      </c>
      <c r="B337" s="14" t="s">
        <v>12</v>
      </c>
      <c r="C337" s="12" t="s">
        <v>1643</v>
      </c>
      <c r="D337" s="12" t="s">
        <v>91</v>
      </c>
      <c r="E337" s="12" t="s">
        <v>9</v>
      </c>
      <c r="F337" s="12" t="s">
        <v>9</v>
      </c>
      <c r="G337" s="26" t="s">
        <v>9</v>
      </c>
      <c r="H337" s="26" t="s">
        <v>9</v>
      </c>
      <c r="I337" s="14" t="s">
        <v>5</v>
      </c>
      <c r="J337" s="176" t="s">
        <v>774</v>
      </c>
      <c r="K337" s="176" t="s">
        <v>775</v>
      </c>
      <c r="L337" s="26" t="s">
        <v>9</v>
      </c>
      <c r="M337" s="26" t="s">
        <v>9</v>
      </c>
      <c r="N337" s="155" t="s">
        <v>776</v>
      </c>
      <c r="O337" s="255">
        <v>0.29154518950437319</v>
      </c>
      <c r="P337" s="12" t="s">
        <v>39</v>
      </c>
      <c r="Q337" s="12" t="s">
        <v>151</v>
      </c>
      <c r="R337" s="146" t="s">
        <v>777</v>
      </c>
      <c r="S337" s="170" t="s">
        <v>142</v>
      </c>
      <c r="T337" s="18" t="s">
        <v>165</v>
      </c>
      <c r="U337" s="174"/>
      <c r="V337" s="174"/>
      <c r="W337" s="174"/>
      <c r="X337" s="174"/>
      <c r="Y337" s="174"/>
      <c r="Z337" s="174"/>
      <c r="AA337" s="174"/>
      <c r="AB337" s="174"/>
      <c r="AC337" s="174"/>
      <c r="AD337" s="174"/>
      <c r="AE337" s="174"/>
      <c r="AF337" s="174"/>
      <c r="AG337" s="174"/>
      <c r="AH337" s="174"/>
      <c r="AI337" s="174"/>
      <c r="AJ337" s="174"/>
      <c r="AK337" s="174"/>
      <c r="AL337" s="174"/>
      <c r="AM337" s="174"/>
      <c r="AN337" s="169">
        <v>45658</v>
      </c>
      <c r="AO337" s="168">
        <v>46022</v>
      </c>
      <c r="AP337" s="185" t="s">
        <v>994</v>
      </c>
      <c r="AQ337" s="178">
        <f t="shared" si="305"/>
        <v>2.4295432458697766E-2</v>
      </c>
      <c r="AR337" s="178"/>
      <c r="AS337" s="127" t="s">
        <v>283</v>
      </c>
      <c r="AT337" s="200" t="s">
        <v>914</v>
      </c>
      <c r="AU337" s="178">
        <f t="shared" si="306"/>
        <v>2.4295432458697766E-2</v>
      </c>
      <c r="AV337" s="18"/>
      <c r="AW337" s="127" t="s">
        <v>283</v>
      </c>
      <c r="AX337" s="185" t="s">
        <v>994</v>
      </c>
      <c r="AY337" s="178">
        <f t="shared" si="307"/>
        <v>2.4295432458697766E-2</v>
      </c>
      <c r="AZ337" s="18"/>
      <c r="BA337" s="127" t="s">
        <v>283</v>
      </c>
      <c r="BB337" s="189" t="s">
        <v>995</v>
      </c>
      <c r="BC337" s="178">
        <f t="shared" si="308"/>
        <v>2.4295432458697766E-2</v>
      </c>
      <c r="BD337" s="18"/>
      <c r="BE337" s="127" t="s">
        <v>283</v>
      </c>
      <c r="BF337" s="189" t="s">
        <v>914</v>
      </c>
      <c r="BG337" s="178">
        <f t="shared" si="309"/>
        <v>2.4295432458697766E-2</v>
      </c>
      <c r="BH337" s="18"/>
      <c r="BI337" s="127" t="s">
        <v>283</v>
      </c>
      <c r="BJ337" s="201" t="s">
        <v>995</v>
      </c>
      <c r="BK337" s="178">
        <f t="shared" si="310"/>
        <v>2.4295432458697766E-2</v>
      </c>
      <c r="BL337" s="18"/>
      <c r="BM337" s="127" t="s">
        <v>283</v>
      </c>
      <c r="BN337" s="201" t="s">
        <v>995</v>
      </c>
      <c r="BO337" s="178">
        <f t="shared" si="311"/>
        <v>2.4295432458697766E-2</v>
      </c>
      <c r="BP337" s="18"/>
      <c r="BQ337" s="127" t="s">
        <v>283</v>
      </c>
      <c r="BR337" s="26" t="s">
        <v>281</v>
      </c>
      <c r="BS337" s="178">
        <f t="shared" si="312"/>
        <v>2.4295432458697766E-2</v>
      </c>
      <c r="BT337" s="18"/>
      <c r="BU337" s="127" t="s">
        <v>283</v>
      </c>
      <c r="BV337" s="26" t="s">
        <v>281</v>
      </c>
      <c r="BW337" s="178">
        <f t="shared" si="313"/>
        <v>2.4295432458697766E-2</v>
      </c>
      <c r="BX337" s="18"/>
      <c r="BY337" s="127" t="s">
        <v>283</v>
      </c>
      <c r="BZ337" s="26" t="s">
        <v>281</v>
      </c>
      <c r="CA337" s="178">
        <f t="shared" si="314"/>
        <v>2.4295432458697766E-2</v>
      </c>
      <c r="CB337" s="18"/>
      <c r="CC337" s="127" t="s">
        <v>283</v>
      </c>
      <c r="CD337" s="26" t="s">
        <v>281</v>
      </c>
      <c r="CE337" s="178">
        <f t="shared" si="315"/>
        <v>2.4295432458697766E-2</v>
      </c>
      <c r="CF337" s="18"/>
      <c r="CG337" s="127" t="s">
        <v>283</v>
      </c>
      <c r="CH337" s="26" t="s">
        <v>281</v>
      </c>
      <c r="CI337" s="178">
        <f t="shared" si="316"/>
        <v>2.4295432458697766E-2</v>
      </c>
      <c r="CJ337" s="18"/>
      <c r="CK337" s="127" t="s">
        <v>283</v>
      </c>
      <c r="CL337" s="179">
        <f t="shared" si="317"/>
        <v>0.29154518950437314</v>
      </c>
      <c r="CM337" s="179">
        <f t="shared" si="318"/>
        <v>0</v>
      </c>
    </row>
    <row r="338" spans="1:91" ht="51" x14ac:dyDescent="0.25">
      <c r="A338" s="12" t="s">
        <v>133</v>
      </c>
      <c r="B338" s="14" t="s">
        <v>12</v>
      </c>
      <c r="C338" s="12" t="s">
        <v>1643</v>
      </c>
      <c r="D338" s="12" t="s">
        <v>91</v>
      </c>
      <c r="E338" s="12" t="s">
        <v>9</v>
      </c>
      <c r="F338" s="12" t="s">
        <v>9</v>
      </c>
      <c r="G338" s="26" t="s">
        <v>9</v>
      </c>
      <c r="H338" s="26" t="s">
        <v>9</v>
      </c>
      <c r="I338" s="14" t="s">
        <v>5</v>
      </c>
      <c r="J338" s="176" t="s">
        <v>778</v>
      </c>
      <c r="K338" s="176" t="s">
        <v>779</v>
      </c>
      <c r="L338" s="26" t="s">
        <v>9</v>
      </c>
      <c r="M338" s="26" t="s">
        <v>9</v>
      </c>
      <c r="N338" s="155" t="s">
        <v>780</v>
      </c>
      <c r="O338" s="255">
        <v>0.29154518950437319</v>
      </c>
      <c r="P338" s="12" t="s">
        <v>39</v>
      </c>
      <c r="Q338" s="12" t="s">
        <v>151</v>
      </c>
      <c r="R338" s="146" t="s">
        <v>781</v>
      </c>
      <c r="S338" s="170" t="s">
        <v>142</v>
      </c>
      <c r="T338" s="18" t="s">
        <v>165</v>
      </c>
      <c r="U338" s="174"/>
      <c r="V338" s="174"/>
      <c r="W338" s="174"/>
      <c r="X338" s="174"/>
      <c r="Y338" s="174"/>
      <c r="Z338" s="174"/>
      <c r="AA338" s="174"/>
      <c r="AB338" s="174"/>
      <c r="AC338" s="174"/>
      <c r="AD338" s="174"/>
      <c r="AE338" s="174"/>
      <c r="AF338" s="174"/>
      <c r="AG338" s="174"/>
      <c r="AH338" s="174"/>
      <c r="AI338" s="174"/>
      <c r="AJ338" s="174"/>
      <c r="AK338" s="174"/>
      <c r="AL338" s="174"/>
      <c r="AM338" s="174"/>
      <c r="AN338" s="169">
        <v>45658</v>
      </c>
      <c r="AO338" s="168">
        <v>46022</v>
      </c>
      <c r="AP338" s="202" t="s">
        <v>996</v>
      </c>
      <c r="AQ338" s="178">
        <f t="shared" si="305"/>
        <v>2.4295432458697766E-2</v>
      </c>
      <c r="AR338" s="178"/>
      <c r="AS338" s="127" t="s">
        <v>283</v>
      </c>
      <c r="AT338" s="203" t="s">
        <v>970</v>
      </c>
      <c r="AU338" s="178">
        <f t="shared" si="306"/>
        <v>2.4295432458697766E-2</v>
      </c>
      <c r="AV338" s="18"/>
      <c r="AW338" s="127" t="s">
        <v>283</v>
      </c>
      <c r="AX338" s="189" t="s">
        <v>997</v>
      </c>
      <c r="AY338" s="178">
        <f t="shared" si="307"/>
        <v>2.4295432458697766E-2</v>
      </c>
      <c r="AZ338" s="18"/>
      <c r="BA338" s="127" t="s">
        <v>283</v>
      </c>
      <c r="BB338" s="189" t="s">
        <v>998</v>
      </c>
      <c r="BC338" s="178">
        <f t="shared" si="308"/>
        <v>2.4295432458697766E-2</v>
      </c>
      <c r="BD338" s="18"/>
      <c r="BE338" s="127" t="s">
        <v>283</v>
      </c>
      <c r="BF338" s="189" t="s">
        <v>914</v>
      </c>
      <c r="BG338" s="178">
        <f t="shared" si="309"/>
        <v>2.4295432458697766E-2</v>
      </c>
      <c r="BH338" s="18"/>
      <c r="BI338" s="127" t="s">
        <v>283</v>
      </c>
      <c r="BJ338" s="191" t="s">
        <v>999</v>
      </c>
      <c r="BK338" s="178">
        <f t="shared" si="310"/>
        <v>2.4295432458697766E-2</v>
      </c>
      <c r="BL338" s="18"/>
      <c r="BM338" s="127" t="s">
        <v>283</v>
      </c>
      <c r="BN338" s="191" t="s">
        <v>1000</v>
      </c>
      <c r="BO338" s="178">
        <f t="shared" si="311"/>
        <v>2.4295432458697766E-2</v>
      </c>
      <c r="BP338" s="18"/>
      <c r="BQ338" s="127" t="s">
        <v>283</v>
      </c>
      <c r="BR338" s="26" t="s">
        <v>281</v>
      </c>
      <c r="BS338" s="178">
        <f t="shared" si="312"/>
        <v>2.4295432458697766E-2</v>
      </c>
      <c r="BT338" s="18"/>
      <c r="BU338" s="127" t="s">
        <v>283</v>
      </c>
      <c r="BV338" s="26" t="s">
        <v>281</v>
      </c>
      <c r="BW338" s="178">
        <f t="shared" si="313"/>
        <v>2.4295432458697766E-2</v>
      </c>
      <c r="BX338" s="18"/>
      <c r="BY338" s="127" t="s">
        <v>283</v>
      </c>
      <c r="BZ338" s="26" t="s">
        <v>281</v>
      </c>
      <c r="CA338" s="178">
        <f t="shared" si="314"/>
        <v>2.4295432458697766E-2</v>
      </c>
      <c r="CB338" s="18"/>
      <c r="CC338" s="127" t="s">
        <v>283</v>
      </c>
      <c r="CD338" s="26" t="s">
        <v>281</v>
      </c>
      <c r="CE338" s="178">
        <f t="shared" si="315"/>
        <v>2.4295432458697766E-2</v>
      </c>
      <c r="CF338" s="18"/>
      <c r="CG338" s="127" t="s">
        <v>283</v>
      </c>
      <c r="CH338" s="26" t="s">
        <v>281</v>
      </c>
      <c r="CI338" s="178">
        <f t="shared" si="316"/>
        <v>2.4295432458697766E-2</v>
      </c>
      <c r="CJ338" s="18"/>
      <c r="CK338" s="127" t="s">
        <v>283</v>
      </c>
      <c r="CL338" s="179">
        <f t="shared" si="317"/>
        <v>0.29154518950437314</v>
      </c>
      <c r="CM338" s="179">
        <f t="shared" si="318"/>
        <v>0</v>
      </c>
    </row>
    <row r="339" spans="1:91" ht="51" x14ac:dyDescent="0.25">
      <c r="A339" s="12" t="s">
        <v>133</v>
      </c>
      <c r="B339" s="14" t="s">
        <v>12</v>
      </c>
      <c r="C339" s="12" t="s">
        <v>1643</v>
      </c>
      <c r="D339" s="12" t="s">
        <v>91</v>
      </c>
      <c r="E339" s="12" t="s">
        <v>9</v>
      </c>
      <c r="F339" s="12" t="s">
        <v>9</v>
      </c>
      <c r="G339" s="26" t="s">
        <v>9</v>
      </c>
      <c r="H339" s="26" t="s">
        <v>9</v>
      </c>
      <c r="I339" s="14" t="s">
        <v>5</v>
      </c>
      <c r="J339" s="176" t="s">
        <v>782</v>
      </c>
      <c r="K339" s="176" t="s">
        <v>783</v>
      </c>
      <c r="L339" s="26" t="s">
        <v>9</v>
      </c>
      <c r="M339" s="26" t="s">
        <v>9</v>
      </c>
      <c r="N339" s="155" t="s">
        <v>784</v>
      </c>
      <c r="O339" s="255">
        <v>0.29154518950437319</v>
      </c>
      <c r="P339" s="12" t="s">
        <v>39</v>
      </c>
      <c r="Q339" s="12" t="s">
        <v>151</v>
      </c>
      <c r="R339" s="146" t="s">
        <v>785</v>
      </c>
      <c r="S339" s="170" t="s">
        <v>142</v>
      </c>
      <c r="T339" s="18" t="s">
        <v>165</v>
      </c>
      <c r="U339" s="174"/>
      <c r="V339" s="174"/>
      <c r="W339" s="174"/>
      <c r="X339" s="174"/>
      <c r="Y339" s="174"/>
      <c r="Z339" s="174"/>
      <c r="AA339" s="174"/>
      <c r="AB339" s="174"/>
      <c r="AC339" s="174"/>
      <c r="AD339" s="174"/>
      <c r="AE339" s="174"/>
      <c r="AF339" s="174"/>
      <c r="AG339" s="174"/>
      <c r="AH339" s="174"/>
      <c r="AI339" s="174"/>
      <c r="AJ339" s="174"/>
      <c r="AK339" s="174"/>
      <c r="AL339" s="174"/>
      <c r="AM339" s="174"/>
      <c r="AN339" s="169">
        <v>45658</v>
      </c>
      <c r="AO339" s="168">
        <v>46022</v>
      </c>
      <c r="AP339" s="202" t="s">
        <v>1001</v>
      </c>
      <c r="AQ339" s="178">
        <f t="shared" si="305"/>
        <v>2.4295432458697766E-2</v>
      </c>
      <c r="AR339" s="178"/>
      <c r="AS339" s="127" t="s">
        <v>283</v>
      </c>
      <c r="AT339" s="204" t="s">
        <v>914</v>
      </c>
      <c r="AU339" s="178">
        <f t="shared" si="306"/>
        <v>2.4295432458697766E-2</v>
      </c>
      <c r="AV339" s="18"/>
      <c r="AW339" s="127" t="s">
        <v>283</v>
      </c>
      <c r="AX339" s="204" t="s">
        <v>914</v>
      </c>
      <c r="AY339" s="178">
        <f t="shared" si="307"/>
        <v>2.4295432458697766E-2</v>
      </c>
      <c r="AZ339" s="18"/>
      <c r="BA339" s="127" t="s">
        <v>283</v>
      </c>
      <c r="BB339" s="189" t="s">
        <v>1002</v>
      </c>
      <c r="BC339" s="178">
        <f t="shared" si="308"/>
        <v>2.4295432458697766E-2</v>
      </c>
      <c r="BD339" s="18"/>
      <c r="BE339" s="127" t="s">
        <v>283</v>
      </c>
      <c r="BF339" s="189" t="s">
        <v>914</v>
      </c>
      <c r="BG339" s="178">
        <f t="shared" si="309"/>
        <v>2.4295432458697766E-2</v>
      </c>
      <c r="BH339" s="18"/>
      <c r="BI339" s="127" t="s">
        <v>283</v>
      </c>
      <c r="BJ339" s="205" t="s">
        <v>1003</v>
      </c>
      <c r="BK339" s="178">
        <f t="shared" si="310"/>
        <v>2.4295432458697766E-2</v>
      </c>
      <c r="BL339" s="18"/>
      <c r="BM339" s="127" t="s">
        <v>283</v>
      </c>
      <c r="BN339" s="205" t="s">
        <v>1003</v>
      </c>
      <c r="BO339" s="178">
        <f t="shared" si="311"/>
        <v>2.4295432458697766E-2</v>
      </c>
      <c r="BP339" s="18"/>
      <c r="BQ339" s="127" t="s">
        <v>283</v>
      </c>
      <c r="BR339" s="26" t="s">
        <v>281</v>
      </c>
      <c r="BS339" s="178">
        <f t="shared" si="312"/>
        <v>2.4295432458697766E-2</v>
      </c>
      <c r="BT339" s="18"/>
      <c r="BU339" s="127" t="s">
        <v>283</v>
      </c>
      <c r="BV339" s="26" t="s">
        <v>281</v>
      </c>
      <c r="BW339" s="178">
        <f t="shared" si="313"/>
        <v>2.4295432458697766E-2</v>
      </c>
      <c r="BX339" s="18"/>
      <c r="BY339" s="127" t="s">
        <v>283</v>
      </c>
      <c r="BZ339" s="26" t="s">
        <v>281</v>
      </c>
      <c r="CA339" s="178">
        <f t="shared" si="314"/>
        <v>2.4295432458697766E-2</v>
      </c>
      <c r="CB339" s="18"/>
      <c r="CC339" s="127" t="s">
        <v>283</v>
      </c>
      <c r="CD339" s="26" t="s">
        <v>281</v>
      </c>
      <c r="CE339" s="178">
        <f t="shared" si="315"/>
        <v>2.4295432458697766E-2</v>
      </c>
      <c r="CF339" s="18"/>
      <c r="CG339" s="127" t="s">
        <v>283</v>
      </c>
      <c r="CH339" s="26" t="s">
        <v>281</v>
      </c>
      <c r="CI339" s="178">
        <f t="shared" si="316"/>
        <v>2.4295432458697766E-2</v>
      </c>
      <c r="CJ339" s="18"/>
      <c r="CK339" s="127" t="s">
        <v>283</v>
      </c>
      <c r="CL339" s="179">
        <f t="shared" si="317"/>
        <v>0.29154518950437314</v>
      </c>
      <c r="CM339" s="179">
        <f t="shared" si="318"/>
        <v>0</v>
      </c>
    </row>
    <row r="340" spans="1:91" ht="51" x14ac:dyDescent="0.25">
      <c r="A340" s="12" t="s">
        <v>133</v>
      </c>
      <c r="B340" s="14" t="s">
        <v>12</v>
      </c>
      <c r="C340" s="12" t="s">
        <v>1643</v>
      </c>
      <c r="D340" s="12" t="s">
        <v>91</v>
      </c>
      <c r="E340" s="12" t="s">
        <v>9</v>
      </c>
      <c r="F340" s="12" t="s">
        <v>9</v>
      </c>
      <c r="G340" s="26" t="s">
        <v>9</v>
      </c>
      <c r="H340" s="26" t="s">
        <v>9</v>
      </c>
      <c r="I340" s="14" t="s">
        <v>5</v>
      </c>
      <c r="J340" s="176" t="s">
        <v>786</v>
      </c>
      <c r="K340" s="176" t="s">
        <v>787</v>
      </c>
      <c r="L340" s="26" t="s">
        <v>9</v>
      </c>
      <c r="M340" s="26" t="s">
        <v>9</v>
      </c>
      <c r="N340" s="155" t="s">
        <v>788</v>
      </c>
      <c r="O340" s="255">
        <v>0.29154518950437319</v>
      </c>
      <c r="P340" s="12" t="s">
        <v>39</v>
      </c>
      <c r="Q340" s="12" t="s">
        <v>151</v>
      </c>
      <c r="R340" s="146" t="s">
        <v>789</v>
      </c>
      <c r="S340" s="170" t="s">
        <v>142</v>
      </c>
      <c r="T340" s="18" t="s">
        <v>165</v>
      </c>
      <c r="U340" s="174"/>
      <c r="V340" s="174"/>
      <c r="W340" s="174"/>
      <c r="X340" s="174"/>
      <c r="Y340" s="174"/>
      <c r="Z340" s="174"/>
      <c r="AA340" s="174"/>
      <c r="AB340" s="174"/>
      <c r="AC340" s="174"/>
      <c r="AD340" s="174"/>
      <c r="AE340" s="174"/>
      <c r="AF340" s="174"/>
      <c r="AG340" s="174"/>
      <c r="AH340" s="174"/>
      <c r="AI340" s="174"/>
      <c r="AJ340" s="174"/>
      <c r="AK340" s="174"/>
      <c r="AL340" s="174"/>
      <c r="AM340" s="174"/>
      <c r="AN340" s="169">
        <v>45658</v>
      </c>
      <c r="AO340" s="168">
        <v>46022</v>
      </c>
      <c r="AP340" s="26" t="s">
        <v>914</v>
      </c>
      <c r="AQ340" s="178">
        <f t="shared" si="305"/>
        <v>2.4295432458697766E-2</v>
      </c>
      <c r="AR340" s="178"/>
      <c r="AS340" s="127" t="s">
        <v>283</v>
      </c>
      <c r="AT340" s="204" t="s">
        <v>914</v>
      </c>
      <c r="AU340" s="178">
        <f t="shared" si="306"/>
        <v>2.4295432458697766E-2</v>
      </c>
      <c r="AV340" s="18"/>
      <c r="AW340" s="127" t="s">
        <v>283</v>
      </c>
      <c r="AX340" s="204" t="s">
        <v>914</v>
      </c>
      <c r="AY340" s="178">
        <f t="shared" si="307"/>
        <v>2.4295432458697766E-2</v>
      </c>
      <c r="AZ340" s="18"/>
      <c r="BA340" s="127" t="s">
        <v>283</v>
      </c>
      <c r="BB340" s="204" t="s">
        <v>914</v>
      </c>
      <c r="BC340" s="178">
        <f t="shared" si="308"/>
        <v>2.4295432458697766E-2</v>
      </c>
      <c r="BD340" s="18"/>
      <c r="BE340" s="127" t="s">
        <v>283</v>
      </c>
      <c r="BF340" s="189" t="s">
        <v>914</v>
      </c>
      <c r="BG340" s="178">
        <f t="shared" si="309"/>
        <v>2.4295432458697766E-2</v>
      </c>
      <c r="BH340" s="18"/>
      <c r="BI340" s="127" t="s">
        <v>283</v>
      </c>
      <c r="BJ340" s="189" t="s">
        <v>914</v>
      </c>
      <c r="BK340" s="178">
        <f t="shared" si="310"/>
        <v>2.4295432458697766E-2</v>
      </c>
      <c r="BL340" s="18"/>
      <c r="BM340" s="127" t="s">
        <v>283</v>
      </c>
      <c r="BN340" s="189" t="s">
        <v>914</v>
      </c>
      <c r="BO340" s="178">
        <f t="shared" si="311"/>
        <v>2.4295432458697766E-2</v>
      </c>
      <c r="BP340" s="18"/>
      <c r="BQ340" s="127" t="s">
        <v>283</v>
      </c>
      <c r="BR340" s="26" t="s">
        <v>281</v>
      </c>
      <c r="BS340" s="178">
        <f t="shared" si="312"/>
        <v>2.4295432458697766E-2</v>
      </c>
      <c r="BT340" s="18"/>
      <c r="BU340" s="127" t="s">
        <v>283</v>
      </c>
      <c r="BV340" s="26" t="s">
        <v>281</v>
      </c>
      <c r="BW340" s="178">
        <f t="shared" si="313"/>
        <v>2.4295432458697766E-2</v>
      </c>
      <c r="BX340" s="18"/>
      <c r="BY340" s="127" t="s">
        <v>283</v>
      </c>
      <c r="BZ340" s="26" t="s">
        <v>281</v>
      </c>
      <c r="CA340" s="178">
        <f t="shared" si="314"/>
        <v>2.4295432458697766E-2</v>
      </c>
      <c r="CB340" s="18"/>
      <c r="CC340" s="127" t="s">
        <v>283</v>
      </c>
      <c r="CD340" s="26" t="s">
        <v>281</v>
      </c>
      <c r="CE340" s="178">
        <f t="shared" si="315"/>
        <v>2.4295432458697766E-2</v>
      </c>
      <c r="CF340" s="18"/>
      <c r="CG340" s="127" t="s">
        <v>283</v>
      </c>
      <c r="CH340" s="26" t="s">
        <v>281</v>
      </c>
      <c r="CI340" s="178">
        <f t="shared" si="316"/>
        <v>2.4295432458697766E-2</v>
      </c>
      <c r="CJ340" s="18"/>
      <c r="CK340" s="127" t="s">
        <v>283</v>
      </c>
      <c r="CL340" s="179">
        <f t="shared" si="317"/>
        <v>0.29154518950437314</v>
      </c>
      <c r="CM340" s="179">
        <f t="shared" si="318"/>
        <v>0</v>
      </c>
    </row>
    <row r="341" spans="1:91" ht="71.400000000000006" x14ac:dyDescent="0.25">
      <c r="A341" s="12" t="s">
        <v>133</v>
      </c>
      <c r="B341" s="14" t="s">
        <v>12</v>
      </c>
      <c r="C341" s="12" t="s">
        <v>1643</v>
      </c>
      <c r="D341" s="12" t="s">
        <v>92</v>
      </c>
      <c r="E341" s="12" t="s">
        <v>9</v>
      </c>
      <c r="F341" s="12" t="s">
        <v>9</v>
      </c>
      <c r="G341" s="26" t="s">
        <v>9</v>
      </c>
      <c r="H341" s="26" t="s">
        <v>9</v>
      </c>
      <c r="I341" s="14" t="s">
        <v>5</v>
      </c>
      <c r="J341" s="176" t="s">
        <v>790</v>
      </c>
      <c r="K341" s="26" t="s">
        <v>791</v>
      </c>
      <c r="L341" s="26" t="s">
        <v>9</v>
      </c>
      <c r="M341" s="26" t="s">
        <v>9</v>
      </c>
      <c r="N341" s="155" t="s">
        <v>792</v>
      </c>
      <c r="O341" s="255">
        <v>0.29154518950437319</v>
      </c>
      <c r="P341" s="12" t="s">
        <v>22</v>
      </c>
      <c r="Q341" s="12" t="s">
        <v>151</v>
      </c>
      <c r="R341" s="146" t="s">
        <v>793</v>
      </c>
      <c r="S341" s="170" t="s">
        <v>142</v>
      </c>
      <c r="T341" s="18" t="s">
        <v>165</v>
      </c>
      <c r="U341" s="174"/>
      <c r="V341" s="174"/>
      <c r="W341" s="174"/>
      <c r="X341" s="174"/>
      <c r="Y341" s="174"/>
      <c r="Z341" s="174"/>
      <c r="AA341" s="174"/>
      <c r="AB341" s="174"/>
      <c r="AC341" s="174"/>
      <c r="AD341" s="174"/>
      <c r="AE341" s="174"/>
      <c r="AF341" s="174"/>
      <c r="AG341" s="174"/>
      <c r="AH341" s="174"/>
      <c r="AI341" s="174"/>
      <c r="AJ341" s="174"/>
      <c r="AK341" s="174"/>
      <c r="AL341" s="174"/>
      <c r="AM341" s="174"/>
      <c r="AN341" s="169">
        <v>45658</v>
      </c>
      <c r="AO341" s="168">
        <v>46022</v>
      </c>
      <c r="AP341" s="202" t="s">
        <v>1004</v>
      </c>
      <c r="AQ341" s="178">
        <f t="shared" si="305"/>
        <v>2.4295432458697766E-2</v>
      </c>
      <c r="AR341" s="178"/>
      <c r="AS341" s="127" t="s">
        <v>283</v>
      </c>
      <c r="AT341" s="203" t="s">
        <v>914</v>
      </c>
      <c r="AU341" s="178">
        <f t="shared" si="306"/>
        <v>2.4295432458697766E-2</v>
      </c>
      <c r="AV341" s="18"/>
      <c r="AW341" s="127" t="s">
        <v>283</v>
      </c>
      <c r="AX341" s="204" t="s">
        <v>914</v>
      </c>
      <c r="AY341" s="178">
        <f t="shared" si="307"/>
        <v>2.4295432458697766E-2</v>
      </c>
      <c r="AZ341" s="18"/>
      <c r="BA341" s="127" t="s">
        <v>283</v>
      </c>
      <c r="BB341" s="189" t="s">
        <v>1005</v>
      </c>
      <c r="BC341" s="178">
        <f t="shared" si="308"/>
        <v>2.4295432458697766E-2</v>
      </c>
      <c r="BD341" s="18"/>
      <c r="BE341" s="127" t="s">
        <v>283</v>
      </c>
      <c r="BF341" s="189" t="s">
        <v>914</v>
      </c>
      <c r="BG341" s="178">
        <f t="shared" si="309"/>
        <v>2.4295432458697766E-2</v>
      </c>
      <c r="BH341" s="18"/>
      <c r="BI341" s="127" t="s">
        <v>283</v>
      </c>
      <c r="BJ341" s="189" t="s">
        <v>914</v>
      </c>
      <c r="BK341" s="178">
        <f t="shared" si="310"/>
        <v>2.4295432458697766E-2</v>
      </c>
      <c r="BL341" s="18"/>
      <c r="BM341" s="127" t="s">
        <v>283</v>
      </c>
      <c r="BN341" s="189" t="s">
        <v>914</v>
      </c>
      <c r="BO341" s="178">
        <f t="shared" si="311"/>
        <v>2.4295432458697766E-2</v>
      </c>
      <c r="BP341" s="18"/>
      <c r="BQ341" s="127" t="s">
        <v>283</v>
      </c>
      <c r="BR341" s="26" t="s">
        <v>281</v>
      </c>
      <c r="BS341" s="178">
        <f t="shared" si="312"/>
        <v>2.4295432458697766E-2</v>
      </c>
      <c r="BT341" s="18"/>
      <c r="BU341" s="127" t="s">
        <v>283</v>
      </c>
      <c r="BV341" s="26" t="s">
        <v>281</v>
      </c>
      <c r="BW341" s="178">
        <f t="shared" si="313"/>
        <v>2.4295432458697766E-2</v>
      </c>
      <c r="BX341" s="18"/>
      <c r="BY341" s="127" t="s">
        <v>283</v>
      </c>
      <c r="BZ341" s="26" t="s">
        <v>281</v>
      </c>
      <c r="CA341" s="178">
        <f t="shared" si="314"/>
        <v>2.4295432458697766E-2</v>
      </c>
      <c r="CB341" s="18"/>
      <c r="CC341" s="127" t="s">
        <v>283</v>
      </c>
      <c r="CD341" s="26" t="s">
        <v>281</v>
      </c>
      <c r="CE341" s="178">
        <f t="shared" si="315"/>
        <v>2.4295432458697766E-2</v>
      </c>
      <c r="CF341" s="18"/>
      <c r="CG341" s="127" t="s">
        <v>283</v>
      </c>
      <c r="CH341" s="26" t="s">
        <v>281</v>
      </c>
      <c r="CI341" s="178">
        <f t="shared" si="316"/>
        <v>2.4295432458697766E-2</v>
      </c>
      <c r="CJ341" s="18"/>
      <c r="CK341" s="127" t="s">
        <v>283</v>
      </c>
      <c r="CL341" s="179">
        <f t="shared" si="317"/>
        <v>0.29154518950437314</v>
      </c>
      <c r="CM341" s="179">
        <f t="shared" si="318"/>
        <v>0</v>
      </c>
    </row>
    <row r="342" spans="1:91" ht="204" x14ac:dyDescent="0.25">
      <c r="A342" s="12" t="s">
        <v>133</v>
      </c>
      <c r="B342" s="14" t="s">
        <v>12</v>
      </c>
      <c r="C342" s="12" t="s">
        <v>1643</v>
      </c>
      <c r="D342" s="12" t="s">
        <v>93</v>
      </c>
      <c r="E342" s="12" t="s">
        <v>9</v>
      </c>
      <c r="F342" s="12" t="s">
        <v>9</v>
      </c>
      <c r="G342" s="26" t="s">
        <v>9</v>
      </c>
      <c r="H342" s="26" t="s">
        <v>9</v>
      </c>
      <c r="I342" s="14" t="s">
        <v>5</v>
      </c>
      <c r="J342" s="176" t="s">
        <v>794</v>
      </c>
      <c r="K342" s="176" t="s">
        <v>795</v>
      </c>
      <c r="L342" s="26" t="s">
        <v>9</v>
      </c>
      <c r="M342" s="26" t="s">
        <v>9</v>
      </c>
      <c r="N342" s="155" t="s">
        <v>796</v>
      </c>
      <c r="O342" s="255">
        <v>0.29154518950437319</v>
      </c>
      <c r="P342" s="12" t="s">
        <v>38</v>
      </c>
      <c r="Q342" s="12" t="s">
        <v>151</v>
      </c>
      <c r="R342" s="146" t="s">
        <v>797</v>
      </c>
      <c r="S342" s="170" t="s">
        <v>142</v>
      </c>
      <c r="T342" s="18" t="s">
        <v>165</v>
      </c>
      <c r="U342" s="174"/>
      <c r="V342" s="174"/>
      <c r="W342" s="174"/>
      <c r="X342" s="174"/>
      <c r="Y342" s="174"/>
      <c r="Z342" s="174"/>
      <c r="AA342" s="174"/>
      <c r="AB342" s="174"/>
      <c r="AC342" s="174"/>
      <c r="AD342" s="174"/>
      <c r="AE342" s="174"/>
      <c r="AF342" s="174"/>
      <c r="AG342" s="174"/>
      <c r="AH342" s="174"/>
      <c r="AI342" s="174"/>
      <c r="AJ342" s="174"/>
      <c r="AK342" s="174"/>
      <c r="AL342" s="174"/>
      <c r="AM342" s="174"/>
      <c r="AN342" s="169">
        <v>45658</v>
      </c>
      <c r="AO342" s="168">
        <v>46022</v>
      </c>
      <c r="AP342" s="185" t="s">
        <v>1006</v>
      </c>
      <c r="AQ342" s="178">
        <f t="shared" si="305"/>
        <v>2.4295432458697766E-2</v>
      </c>
      <c r="AR342" s="178"/>
      <c r="AS342" s="127" t="s">
        <v>283</v>
      </c>
      <c r="AT342" s="206" t="s">
        <v>970</v>
      </c>
      <c r="AU342" s="178">
        <f t="shared" si="306"/>
        <v>2.4295432458697766E-2</v>
      </c>
      <c r="AV342" s="18"/>
      <c r="AW342" s="127" t="s">
        <v>283</v>
      </c>
      <c r="AX342" s="204" t="s">
        <v>914</v>
      </c>
      <c r="AY342" s="178">
        <f t="shared" si="307"/>
        <v>2.4295432458697766E-2</v>
      </c>
      <c r="AZ342" s="18"/>
      <c r="BA342" s="127" t="s">
        <v>283</v>
      </c>
      <c r="BB342" s="189" t="s">
        <v>1007</v>
      </c>
      <c r="BC342" s="178">
        <f t="shared" si="308"/>
        <v>2.4295432458697766E-2</v>
      </c>
      <c r="BD342" s="18"/>
      <c r="BE342" s="127" t="s">
        <v>283</v>
      </c>
      <c r="BF342" s="189" t="s">
        <v>914</v>
      </c>
      <c r="BG342" s="178">
        <f t="shared" si="309"/>
        <v>2.4295432458697766E-2</v>
      </c>
      <c r="BH342" s="18"/>
      <c r="BI342" s="127" t="s">
        <v>283</v>
      </c>
      <c r="BJ342" s="191" t="s">
        <v>1008</v>
      </c>
      <c r="BK342" s="178">
        <f t="shared" si="310"/>
        <v>2.4295432458697766E-2</v>
      </c>
      <c r="BL342" s="18"/>
      <c r="BM342" s="127" t="s">
        <v>283</v>
      </c>
      <c r="BN342" s="191" t="s">
        <v>1008</v>
      </c>
      <c r="BO342" s="178">
        <f t="shared" si="311"/>
        <v>2.4295432458697766E-2</v>
      </c>
      <c r="BP342" s="18"/>
      <c r="BQ342" s="127" t="s">
        <v>283</v>
      </c>
      <c r="BR342" s="26" t="s">
        <v>281</v>
      </c>
      <c r="BS342" s="178">
        <f t="shared" si="312"/>
        <v>2.4295432458697766E-2</v>
      </c>
      <c r="BT342" s="18"/>
      <c r="BU342" s="127" t="s">
        <v>283</v>
      </c>
      <c r="BV342" s="26" t="s">
        <v>281</v>
      </c>
      <c r="BW342" s="178">
        <f t="shared" si="313"/>
        <v>2.4295432458697766E-2</v>
      </c>
      <c r="BX342" s="18"/>
      <c r="BY342" s="127" t="s">
        <v>283</v>
      </c>
      <c r="BZ342" s="26" t="s">
        <v>281</v>
      </c>
      <c r="CA342" s="178">
        <f t="shared" si="314"/>
        <v>2.4295432458697766E-2</v>
      </c>
      <c r="CB342" s="18"/>
      <c r="CC342" s="127" t="s">
        <v>283</v>
      </c>
      <c r="CD342" s="26" t="s">
        <v>281</v>
      </c>
      <c r="CE342" s="178">
        <f t="shared" si="315"/>
        <v>2.4295432458697766E-2</v>
      </c>
      <c r="CF342" s="18"/>
      <c r="CG342" s="127" t="s">
        <v>283</v>
      </c>
      <c r="CH342" s="26" t="s">
        <v>281</v>
      </c>
      <c r="CI342" s="178">
        <f t="shared" si="316"/>
        <v>2.4295432458697766E-2</v>
      </c>
      <c r="CJ342" s="18"/>
      <c r="CK342" s="127" t="s">
        <v>283</v>
      </c>
      <c r="CL342" s="179">
        <f t="shared" si="317"/>
        <v>0.29154518950437314</v>
      </c>
      <c r="CM342" s="179">
        <f t="shared" si="318"/>
        <v>0</v>
      </c>
    </row>
    <row r="343" spans="1:91" ht="81.599999999999994" x14ac:dyDescent="0.25">
      <c r="A343" s="12" t="s">
        <v>133</v>
      </c>
      <c r="B343" s="14" t="s">
        <v>12</v>
      </c>
      <c r="C343" s="12" t="s">
        <v>1643</v>
      </c>
      <c r="D343" s="12" t="s">
        <v>93</v>
      </c>
      <c r="E343" s="12" t="s">
        <v>9</v>
      </c>
      <c r="F343" s="12" t="s">
        <v>9</v>
      </c>
      <c r="G343" s="26" t="s">
        <v>9</v>
      </c>
      <c r="H343" s="26" t="s">
        <v>9</v>
      </c>
      <c r="I343" s="14" t="s">
        <v>5</v>
      </c>
      <c r="J343" s="176" t="s">
        <v>798</v>
      </c>
      <c r="K343" s="176" t="s">
        <v>799</v>
      </c>
      <c r="L343" s="26" t="s">
        <v>9</v>
      </c>
      <c r="M343" s="26" t="s">
        <v>9</v>
      </c>
      <c r="N343" s="155" t="s">
        <v>800</v>
      </c>
      <c r="O343" s="255">
        <v>0.29154518950437319</v>
      </c>
      <c r="P343" s="12" t="s">
        <v>39</v>
      </c>
      <c r="Q343" s="12" t="s">
        <v>151</v>
      </c>
      <c r="R343" s="146" t="s">
        <v>801</v>
      </c>
      <c r="S343" s="170" t="s">
        <v>142</v>
      </c>
      <c r="T343" s="18" t="s">
        <v>165</v>
      </c>
      <c r="U343" s="174"/>
      <c r="V343" s="174"/>
      <c r="W343" s="174"/>
      <c r="X343" s="174"/>
      <c r="Y343" s="174"/>
      <c r="Z343" s="174"/>
      <c r="AA343" s="174"/>
      <c r="AB343" s="174"/>
      <c r="AC343" s="174"/>
      <c r="AD343" s="174"/>
      <c r="AE343" s="174"/>
      <c r="AF343" s="174"/>
      <c r="AG343" s="174"/>
      <c r="AH343" s="174"/>
      <c r="AI343" s="174"/>
      <c r="AJ343" s="174"/>
      <c r="AK343" s="174"/>
      <c r="AL343" s="174"/>
      <c r="AM343" s="174"/>
      <c r="AN343" s="169">
        <v>45658</v>
      </c>
      <c r="AO343" s="168">
        <v>46022</v>
      </c>
      <c r="AP343" s="26" t="s">
        <v>1009</v>
      </c>
      <c r="AQ343" s="178">
        <f t="shared" si="305"/>
        <v>2.4295432458697766E-2</v>
      </c>
      <c r="AR343" s="178"/>
      <c r="AS343" s="127" t="s">
        <v>283</v>
      </c>
      <c r="AT343" s="204" t="s">
        <v>914</v>
      </c>
      <c r="AU343" s="178">
        <f t="shared" si="306"/>
        <v>2.4295432458697766E-2</v>
      </c>
      <c r="AV343" s="18"/>
      <c r="AW343" s="127" t="s">
        <v>283</v>
      </c>
      <c r="AX343" s="204" t="s">
        <v>914</v>
      </c>
      <c r="AY343" s="178">
        <f t="shared" si="307"/>
        <v>2.4295432458697766E-2</v>
      </c>
      <c r="AZ343" s="18"/>
      <c r="BA343" s="127" t="s">
        <v>283</v>
      </c>
      <c r="BB343" s="189" t="s">
        <v>1007</v>
      </c>
      <c r="BC343" s="178">
        <f t="shared" si="308"/>
        <v>2.4295432458697766E-2</v>
      </c>
      <c r="BD343" s="18"/>
      <c r="BE343" s="127" t="s">
        <v>283</v>
      </c>
      <c r="BF343" s="189" t="s">
        <v>914</v>
      </c>
      <c r="BG343" s="178">
        <f t="shared" si="309"/>
        <v>2.4295432458697766E-2</v>
      </c>
      <c r="BH343" s="18"/>
      <c r="BI343" s="127" t="s">
        <v>283</v>
      </c>
      <c r="BJ343" s="189" t="s">
        <v>914</v>
      </c>
      <c r="BK343" s="178">
        <f t="shared" si="310"/>
        <v>2.4295432458697766E-2</v>
      </c>
      <c r="BL343" s="18"/>
      <c r="BM343" s="127" t="s">
        <v>283</v>
      </c>
      <c r="BN343" s="189" t="s">
        <v>914</v>
      </c>
      <c r="BO343" s="178">
        <f t="shared" si="311"/>
        <v>2.4295432458697766E-2</v>
      </c>
      <c r="BP343" s="18"/>
      <c r="BQ343" s="127" t="s">
        <v>283</v>
      </c>
      <c r="BR343" s="26" t="s">
        <v>281</v>
      </c>
      <c r="BS343" s="178">
        <f t="shared" si="312"/>
        <v>2.4295432458697766E-2</v>
      </c>
      <c r="BT343" s="18"/>
      <c r="BU343" s="127" t="s">
        <v>283</v>
      </c>
      <c r="BV343" s="26" t="s">
        <v>281</v>
      </c>
      <c r="BW343" s="178">
        <f t="shared" si="313"/>
        <v>2.4295432458697766E-2</v>
      </c>
      <c r="BX343" s="18"/>
      <c r="BY343" s="127" t="s">
        <v>283</v>
      </c>
      <c r="BZ343" s="26" t="s">
        <v>281</v>
      </c>
      <c r="CA343" s="178">
        <f t="shared" si="314"/>
        <v>2.4295432458697766E-2</v>
      </c>
      <c r="CB343" s="18"/>
      <c r="CC343" s="127" t="s">
        <v>283</v>
      </c>
      <c r="CD343" s="26" t="s">
        <v>281</v>
      </c>
      <c r="CE343" s="178">
        <f t="shared" si="315"/>
        <v>2.4295432458697766E-2</v>
      </c>
      <c r="CF343" s="18"/>
      <c r="CG343" s="127" t="s">
        <v>283</v>
      </c>
      <c r="CH343" s="26" t="s">
        <v>281</v>
      </c>
      <c r="CI343" s="178">
        <f t="shared" si="316"/>
        <v>2.4295432458697766E-2</v>
      </c>
      <c r="CJ343" s="18"/>
      <c r="CK343" s="127" t="s">
        <v>283</v>
      </c>
      <c r="CL343" s="179">
        <f t="shared" si="317"/>
        <v>0.29154518950437314</v>
      </c>
      <c r="CM343" s="179">
        <f t="shared" si="318"/>
        <v>0</v>
      </c>
    </row>
    <row r="344" spans="1:91" ht="61.2" x14ac:dyDescent="0.25">
      <c r="A344" s="12" t="s">
        <v>133</v>
      </c>
      <c r="B344" s="14" t="s">
        <v>12</v>
      </c>
      <c r="C344" s="12" t="s">
        <v>1643</v>
      </c>
      <c r="D344" s="12" t="s">
        <v>93</v>
      </c>
      <c r="E344" s="12" t="s">
        <v>9</v>
      </c>
      <c r="F344" s="12" t="s">
        <v>9</v>
      </c>
      <c r="G344" s="26" t="s">
        <v>9</v>
      </c>
      <c r="H344" s="26" t="s">
        <v>9</v>
      </c>
      <c r="I344" s="14" t="s">
        <v>5</v>
      </c>
      <c r="J344" s="176" t="s">
        <v>802</v>
      </c>
      <c r="K344" s="176" t="s">
        <v>803</v>
      </c>
      <c r="L344" s="26" t="s">
        <v>9</v>
      </c>
      <c r="M344" s="26" t="s">
        <v>9</v>
      </c>
      <c r="N344" s="155" t="s">
        <v>804</v>
      </c>
      <c r="O344" s="255">
        <v>0.29154518950437319</v>
      </c>
      <c r="P344" s="12" t="s">
        <v>39</v>
      </c>
      <c r="Q344" s="12" t="s">
        <v>151</v>
      </c>
      <c r="R344" s="146" t="s">
        <v>805</v>
      </c>
      <c r="S344" s="170" t="s">
        <v>142</v>
      </c>
      <c r="T344" s="18" t="s">
        <v>165</v>
      </c>
      <c r="U344" s="174"/>
      <c r="V344" s="174"/>
      <c r="W344" s="174"/>
      <c r="X344" s="174"/>
      <c r="Y344" s="174"/>
      <c r="Z344" s="174"/>
      <c r="AA344" s="174"/>
      <c r="AB344" s="174"/>
      <c r="AC344" s="174"/>
      <c r="AD344" s="174"/>
      <c r="AE344" s="174"/>
      <c r="AF344" s="174"/>
      <c r="AG344" s="174"/>
      <c r="AH344" s="174"/>
      <c r="AI344" s="174"/>
      <c r="AJ344" s="174"/>
      <c r="AK344" s="174"/>
      <c r="AL344" s="174"/>
      <c r="AM344" s="174"/>
      <c r="AN344" s="169">
        <v>45658</v>
      </c>
      <c r="AO344" s="168">
        <v>46022</v>
      </c>
      <c r="AP344" s="26" t="s">
        <v>914</v>
      </c>
      <c r="AQ344" s="178">
        <f t="shared" si="305"/>
        <v>2.4295432458697766E-2</v>
      </c>
      <c r="AR344" s="178"/>
      <c r="AS344" s="127" t="s">
        <v>283</v>
      </c>
      <c r="AT344" s="207" t="s">
        <v>914</v>
      </c>
      <c r="AU344" s="178">
        <f t="shared" si="306"/>
        <v>2.4295432458697766E-2</v>
      </c>
      <c r="AV344" s="18"/>
      <c r="AW344" s="127" t="s">
        <v>283</v>
      </c>
      <c r="AX344" s="204" t="s">
        <v>914</v>
      </c>
      <c r="AY344" s="178">
        <f t="shared" si="307"/>
        <v>2.4295432458697766E-2</v>
      </c>
      <c r="AZ344" s="18"/>
      <c r="BA344" s="127" t="s">
        <v>283</v>
      </c>
      <c r="BB344" s="189" t="s">
        <v>1010</v>
      </c>
      <c r="BC344" s="178">
        <f t="shared" si="308"/>
        <v>2.4295432458697766E-2</v>
      </c>
      <c r="BD344" s="18"/>
      <c r="BE344" s="127" t="s">
        <v>283</v>
      </c>
      <c r="BF344" s="189" t="s">
        <v>914</v>
      </c>
      <c r="BG344" s="178">
        <f t="shared" si="309"/>
        <v>2.4295432458697766E-2</v>
      </c>
      <c r="BH344" s="18"/>
      <c r="BI344" s="127" t="s">
        <v>283</v>
      </c>
      <c r="BJ344" s="189" t="s">
        <v>914</v>
      </c>
      <c r="BK344" s="178">
        <f t="shared" si="310"/>
        <v>2.4295432458697766E-2</v>
      </c>
      <c r="BL344" s="18"/>
      <c r="BM344" s="127" t="s">
        <v>283</v>
      </c>
      <c r="BN344" s="189" t="s">
        <v>914</v>
      </c>
      <c r="BO344" s="178">
        <f t="shared" si="311"/>
        <v>2.4295432458697766E-2</v>
      </c>
      <c r="BP344" s="18"/>
      <c r="BQ344" s="127" t="s">
        <v>283</v>
      </c>
      <c r="BR344" s="26" t="s">
        <v>281</v>
      </c>
      <c r="BS344" s="178">
        <f t="shared" si="312"/>
        <v>2.4295432458697766E-2</v>
      </c>
      <c r="BT344" s="18"/>
      <c r="BU344" s="127" t="s">
        <v>283</v>
      </c>
      <c r="BV344" s="26" t="s">
        <v>281</v>
      </c>
      <c r="BW344" s="178">
        <f t="shared" si="313"/>
        <v>2.4295432458697766E-2</v>
      </c>
      <c r="BX344" s="18"/>
      <c r="BY344" s="127" t="s">
        <v>283</v>
      </c>
      <c r="BZ344" s="26" t="s">
        <v>281</v>
      </c>
      <c r="CA344" s="178">
        <f t="shared" si="314"/>
        <v>2.4295432458697766E-2</v>
      </c>
      <c r="CB344" s="18"/>
      <c r="CC344" s="127" t="s">
        <v>283</v>
      </c>
      <c r="CD344" s="26" t="s">
        <v>281</v>
      </c>
      <c r="CE344" s="178">
        <f t="shared" si="315"/>
        <v>2.4295432458697766E-2</v>
      </c>
      <c r="CF344" s="18"/>
      <c r="CG344" s="127" t="s">
        <v>283</v>
      </c>
      <c r="CH344" s="26" t="s">
        <v>281</v>
      </c>
      <c r="CI344" s="178">
        <f t="shared" si="316"/>
        <v>2.4295432458697766E-2</v>
      </c>
      <c r="CJ344" s="18"/>
      <c r="CK344" s="127" t="s">
        <v>283</v>
      </c>
      <c r="CL344" s="179">
        <f t="shared" si="317"/>
        <v>0.29154518950437314</v>
      </c>
      <c r="CM344" s="179">
        <f t="shared" si="318"/>
        <v>0</v>
      </c>
    </row>
    <row r="345" spans="1:91" ht="91.8" x14ac:dyDescent="0.25">
      <c r="A345" s="12" t="s">
        <v>133</v>
      </c>
      <c r="B345" s="14" t="s">
        <v>12</v>
      </c>
      <c r="C345" s="12" t="s">
        <v>1643</v>
      </c>
      <c r="D345" s="12" t="s">
        <v>94</v>
      </c>
      <c r="E345" s="12" t="s">
        <v>9</v>
      </c>
      <c r="F345" s="12" t="s">
        <v>9</v>
      </c>
      <c r="G345" s="26" t="s">
        <v>9</v>
      </c>
      <c r="H345" s="26" t="s">
        <v>9</v>
      </c>
      <c r="I345" s="14" t="s">
        <v>5</v>
      </c>
      <c r="J345" s="176" t="s">
        <v>806</v>
      </c>
      <c r="K345" s="176" t="s">
        <v>807</v>
      </c>
      <c r="L345" s="26" t="s">
        <v>9</v>
      </c>
      <c r="M345" s="26" t="s">
        <v>9</v>
      </c>
      <c r="N345" s="155" t="s">
        <v>808</v>
      </c>
      <c r="O345" s="255">
        <v>0.29154518950437319</v>
      </c>
      <c r="P345" s="12" t="s">
        <v>36</v>
      </c>
      <c r="Q345" s="12" t="s">
        <v>151</v>
      </c>
      <c r="R345" s="146" t="s">
        <v>809</v>
      </c>
      <c r="S345" s="170" t="s">
        <v>142</v>
      </c>
      <c r="T345" s="18" t="s">
        <v>165</v>
      </c>
      <c r="U345" s="174"/>
      <c r="V345" s="174"/>
      <c r="W345" s="174"/>
      <c r="X345" s="174"/>
      <c r="Y345" s="174"/>
      <c r="Z345" s="174"/>
      <c r="AA345" s="174"/>
      <c r="AB345" s="174"/>
      <c r="AC345" s="174"/>
      <c r="AD345" s="174"/>
      <c r="AE345" s="174"/>
      <c r="AF345" s="174"/>
      <c r="AG345" s="174"/>
      <c r="AH345" s="174"/>
      <c r="AI345" s="174"/>
      <c r="AJ345" s="174"/>
      <c r="AK345" s="174"/>
      <c r="AL345" s="174"/>
      <c r="AM345" s="174"/>
      <c r="AN345" s="169">
        <v>45658</v>
      </c>
      <c r="AO345" s="168">
        <v>46022</v>
      </c>
      <c r="AP345" s="26" t="s">
        <v>914</v>
      </c>
      <c r="AQ345" s="178">
        <f t="shared" si="305"/>
        <v>2.4295432458697766E-2</v>
      </c>
      <c r="AR345" s="178"/>
      <c r="AS345" s="127" t="s">
        <v>283</v>
      </c>
      <c r="AT345" s="208" t="s">
        <v>914</v>
      </c>
      <c r="AU345" s="178">
        <f t="shared" si="306"/>
        <v>2.4295432458697766E-2</v>
      </c>
      <c r="AV345" s="18"/>
      <c r="AW345" s="127" t="s">
        <v>283</v>
      </c>
      <c r="AX345" s="209" t="s">
        <v>1011</v>
      </c>
      <c r="AY345" s="178">
        <f t="shared" si="307"/>
        <v>2.4295432458697766E-2</v>
      </c>
      <c r="AZ345" s="18"/>
      <c r="BA345" s="127" t="s">
        <v>283</v>
      </c>
      <c r="BB345" s="189" t="s">
        <v>1012</v>
      </c>
      <c r="BC345" s="178">
        <f t="shared" si="308"/>
        <v>2.4295432458697766E-2</v>
      </c>
      <c r="BD345" s="18"/>
      <c r="BE345" s="127" t="s">
        <v>283</v>
      </c>
      <c r="BF345" s="189" t="s">
        <v>914</v>
      </c>
      <c r="BG345" s="178">
        <f t="shared" si="309"/>
        <v>2.4295432458697766E-2</v>
      </c>
      <c r="BH345" s="18"/>
      <c r="BI345" s="127" t="s">
        <v>283</v>
      </c>
      <c r="BJ345" s="189" t="s">
        <v>914</v>
      </c>
      <c r="BK345" s="178">
        <f t="shared" si="310"/>
        <v>2.4295432458697766E-2</v>
      </c>
      <c r="BL345" s="18"/>
      <c r="BM345" s="127" t="s">
        <v>283</v>
      </c>
      <c r="BN345" s="189" t="s">
        <v>914</v>
      </c>
      <c r="BO345" s="178">
        <f t="shared" si="311"/>
        <v>2.4295432458697766E-2</v>
      </c>
      <c r="BP345" s="18"/>
      <c r="BQ345" s="127" t="s">
        <v>283</v>
      </c>
      <c r="BR345" s="26" t="s">
        <v>281</v>
      </c>
      <c r="BS345" s="178">
        <f t="shared" si="312"/>
        <v>2.4295432458697766E-2</v>
      </c>
      <c r="BT345" s="18"/>
      <c r="BU345" s="127" t="s">
        <v>283</v>
      </c>
      <c r="BV345" s="26" t="s">
        <v>281</v>
      </c>
      <c r="BW345" s="178">
        <f t="shared" si="313"/>
        <v>2.4295432458697766E-2</v>
      </c>
      <c r="BX345" s="18"/>
      <c r="BY345" s="127" t="s">
        <v>283</v>
      </c>
      <c r="BZ345" s="26" t="s">
        <v>281</v>
      </c>
      <c r="CA345" s="178">
        <f t="shared" si="314"/>
        <v>2.4295432458697766E-2</v>
      </c>
      <c r="CB345" s="18"/>
      <c r="CC345" s="127" t="s">
        <v>283</v>
      </c>
      <c r="CD345" s="26" t="s">
        <v>281</v>
      </c>
      <c r="CE345" s="178">
        <f t="shared" si="315"/>
        <v>2.4295432458697766E-2</v>
      </c>
      <c r="CF345" s="18"/>
      <c r="CG345" s="127" t="s">
        <v>283</v>
      </c>
      <c r="CH345" s="26" t="s">
        <v>281</v>
      </c>
      <c r="CI345" s="178">
        <f t="shared" si="316"/>
        <v>2.4295432458697766E-2</v>
      </c>
      <c r="CJ345" s="18"/>
      <c r="CK345" s="127" t="s">
        <v>283</v>
      </c>
      <c r="CL345" s="179">
        <f t="shared" si="317"/>
        <v>0.29154518950437314</v>
      </c>
      <c r="CM345" s="179">
        <f t="shared" si="318"/>
        <v>0</v>
      </c>
    </row>
    <row r="346" spans="1:91" ht="71.400000000000006" x14ac:dyDescent="0.25">
      <c r="A346" s="12" t="s">
        <v>133</v>
      </c>
      <c r="B346" s="14" t="s">
        <v>12</v>
      </c>
      <c r="C346" s="12" t="s">
        <v>1643</v>
      </c>
      <c r="D346" s="12" t="s">
        <v>94</v>
      </c>
      <c r="E346" s="12" t="s">
        <v>9</v>
      </c>
      <c r="F346" s="12" t="s">
        <v>9</v>
      </c>
      <c r="G346" s="26" t="s">
        <v>9</v>
      </c>
      <c r="H346" s="26" t="s">
        <v>9</v>
      </c>
      <c r="I346" s="14" t="s">
        <v>5</v>
      </c>
      <c r="J346" s="176" t="s">
        <v>810</v>
      </c>
      <c r="K346" s="176" t="s">
        <v>811</v>
      </c>
      <c r="L346" s="26" t="s">
        <v>9</v>
      </c>
      <c r="M346" s="26" t="s">
        <v>9</v>
      </c>
      <c r="N346" s="155" t="s">
        <v>812</v>
      </c>
      <c r="O346" s="255">
        <v>0.29154518950437319</v>
      </c>
      <c r="P346" s="12" t="s">
        <v>26</v>
      </c>
      <c r="Q346" s="12" t="s">
        <v>151</v>
      </c>
      <c r="R346" s="146" t="s">
        <v>813</v>
      </c>
      <c r="S346" s="170" t="s">
        <v>142</v>
      </c>
      <c r="T346" s="18" t="s">
        <v>165</v>
      </c>
      <c r="U346" s="174"/>
      <c r="V346" s="174"/>
      <c r="W346" s="174"/>
      <c r="X346" s="174"/>
      <c r="Y346" s="174"/>
      <c r="Z346" s="174"/>
      <c r="AA346" s="174"/>
      <c r="AB346" s="174"/>
      <c r="AC346" s="174"/>
      <c r="AD346" s="174"/>
      <c r="AE346" s="174"/>
      <c r="AF346" s="174"/>
      <c r="AG346" s="174"/>
      <c r="AH346" s="174"/>
      <c r="AI346" s="174"/>
      <c r="AJ346" s="174"/>
      <c r="AK346" s="174"/>
      <c r="AL346" s="174"/>
      <c r="AM346" s="174"/>
      <c r="AN346" s="169">
        <v>45658</v>
      </c>
      <c r="AO346" s="168">
        <v>46022</v>
      </c>
      <c r="AP346" s="26" t="s">
        <v>914</v>
      </c>
      <c r="AQ346" s="178">
        <f t="shared" si="305"/>
        <v>2.4295432458697766E-2</v>
      </c>
      <c r="AR346" s="178"/>
      <c r="AS346" s="127" t="s">
        <v>283</v>
      </c>
      <c r="AT346" s="208" t="s">
        <v>914</v>
      </c>
      <c r="AU346" s="178">
        <f t="shared" si="306"/>
        <v>2.4295432458697766E-2</v>
      </c>
      <c r="AV346" s="18"/>
      <c r="AW346" s="127" t="s">
        <v>283</v>
      </c>
      <c r="AX346" s="209" t="s">
        <v>1013</v>
      </c>
      <c r="AY346" s="178">
        <f t="shared" si="307"/>
        <v>2.4295432458697766E-2</v>
      </c>
      <c r="AZ346" s="18"/>
      <c r="BA346" s="127" t="s">
        <v>283</v>
      </c>
      <c r="BB346" s="210" t="s">
        <v>1014</v>
      </c>
      <c r="BC346" s="178">
        <f t="shared" si="308"/>
        <v>2.4295432458697766E-2</v>
      </c>
      <c r="BD346" s="18"/>
      <c r="BE346" s="127" t="s">
        <v>283</v>
      </c>
      <c r="BF346" s="189" t="s">
        <v>914</v>
      </c>
      <c r="BG346" s="178">
        <f t="shared" si="309"/>
        <v>2.4295432458697766E-2</v>
      </c>
      <c r="BH346" s="18"/>
      <c r="BI346" s="127" t="s">
        <v>283</v>
      </c>
      <c r="BJ346" s="189" t="s">
        <v>914</v>
      </c>
      <c r="BK346" s="178">
        <f t="shared" si="310"/>
        <v>2.4295432458697766E-2</v>
      </c>
      <c r="BL346" s="18"/>
      <c r="BM346" s="127" t="s">
        <v>283</v>
      </c>
      <c r="BN346" s="189" t="s">
        <v>914</v>
      </c>
      <c r="BO346" s="178">
        <f t="shared" si="311"/>
        <v>2.4295432458697766E-2</v>
      </c>
      <c r="BP346" s="18"/>
      <c r="BQ346" s="127" t="s">
        <v>283</v>
      </c>
      <c r="BR346" s="26" t="s">
        <v>281</v>
      </c>
      <c r="BS346" s="178">
        <f t="shared" si="312"/>
        <v>2.4295432458697766E-2</v>
      </c>
      <c r="BT346" s="18"/>
      <c r="BU346" s="127" t="s">
        <v>283</v>
      </c>
      <c r="BV346" s="26" t="s">
        <v>281</v>
      </c>
      <c r="BW346" s="178">
        <f t="shared" si="313"/>
        <v>2.4295432458697766E-2</v>
      </c>
      <c r="BX346" s="18"/>
      <c r="BY346" s="127" t="s">
        <v>283</v>
      </c>
      <c r="BZ346" s="26" t="s">
        <v>281</v>
      </c>
      <c r="CA346" s="178">
        <f t="shared" si="314"/>
        <v>2.4295432458697766E-2</v>
      </c>
      <c r="CB346" s="18"/>
      <c r="CC346" s="127" t="s">
        <v>283</v>
      </c>
      <c r="CD346" s="26" t="s">
        <v>281</v>
      </c>
      <c r="CE346" s="178">
        <f t="shared" si="315"/>
        <v>2.4295432458697766E-2</v>
      </c>
      <c r="CF346" s="18"/>
      <c r="CG346" s="127" t="s">
        <v>283</v>
      </c>
      <c r="CH346" s="26" t="s">
        <v>281</v>
      </c>
      <c r="CI346" s="178">
        <f t="shared" si="316"/>
        <v>2.4295432458697766E-2</v>
      </c>
      <c r="CJ346" s="18"/>
      <c r="CK346" s="127" t="s">
        <v>283</v>
      </c>
      <c r="CL346" s="179">
        <f t="shared" si="317"/>
        <v>0.29154518950437314</v>
      </c>
      <c r="CM346" s="179">
        <f t="shared" si="318"/>
        <v>0</v>
      </c>
    </row>
    <row r="347" spans="1:91" ht="112.2" x14ac:dyDescent="0.25">
      <c r="A347" s="12" t="s">
        <v>133</v>
      </c>
      <c r="B347" s="14" t="s">
        <v>12</v>
      </c>
      <c r="C347" s="12" t="s">
        <v>1643</v>
      </c>
      <c r="D347" s="12" t="s">
        <v>94</v>
      </c>
      <c r="E347" s="12" t="s">
        <v>9</v>
      </c>
      <c r="F347" s="12" t="s">
        <v>9</v>
      </c>
      <c r="G347" s="26" t="s">
        <v>9</v>
      </c>
      <c r="H347" s="26" t="s">
        <v>9</v>
      </c>
      <c r="I347" s="14" t="s">
        <v>5</v>
      </c>
      <c r="J347" s="176" t="s">
        <v>814</v>
      </c>
      <c r="K347" s="176" t="s">
        <v>815</v>
      </c>
      <c r="L347" s="26" t="s">
        <v>9</v>
      </c>
      <c r="M347" s="26" t="s">
        <v>9</v>
      </c>
      <c r="N347" s="155" t="s">
        <v>816</v>
      </c>
      <c r="O347" s="255">
        <v>0.29154518950437319</v>
      </c>
      <c r="P347" s="12" t="s">
        <v>26</v>
      </c>
      <c r="Q347" s="12" t="s">
        <v>151</v>
      </c>
      <c r="R347" s="146" t="s">
        <v>817</v>
      </c>
      <c r="S347" s="170" t="s">
        <v>142</v>
      </c>
      <c r="T347" s="18" t="s">
        <v>165</v>
      </c>
      <c r="U347" s="174"/>
      <c r="V347" s="174"/>
      <c r="W347" s="174"/>
      <c r="X347" s="174"/>
      <c r="Y347" s="174"/>
      <c r="Z347" s="174"/>
      <c r="AA347" s="174"/>
      <c r="AB347" s="174"/>
      <c r="AC347" s="174"/>
      <c r="AD347" s="174"/>
      <c r="AE347" s="174"/>
      <c r="AF347" s="174"/>
      <c r="AG347" s="174"/>
      <c r="AH347" s="174"/>
      <c r="AI347" s="174"/>
      <c r="AJ347" s="174"/>
      <c r="AK347" s="174"/>
      <c r="AL347" s="174"/>
      <c r="AM347" s="174"/>
      <c r="AN347" s="169">
        <v>45658</v>
      </c>
      <c r="AO347" s="168">
        <v>46022</v>
      </c>
      <c r="AP347" s="26" t="s">
        <v>914</v>
      </c>
      <c r="AQ347" s="178">
        <f t="shared" si="305"/>
        <v>2.4295432458697766E-2</v>
      </c>
      <c r="AR347" s="178"/>
      <c r="AS347" s="127" t="s">
        <v>283</v>
      </c>
      <c r="AT347" s="211" t="s">
        <v>1015</v>
      </c>
      <c r="AU347" s="178">
        <f t="shared" si="306"/>
        <v>2.4295432458697766E-2</v>
      </c>
      <c r="AV347" s="18"/>
      <c r="AW347" s="127" t="s">
        <v>283</v>
      </c>
      <c r="AX347" s="189" t="s">
        <v>914</v>
      </c>
      <c r="AY347" s="178">
        <f t="shared" si="307"/>
        <v>2.4295432458697766E-2</v>
      </c>
      <c r="AZ347" s="18"/>
      <c r="BA347" s="127" t="s">
        <v>283</v>
      </c>
      <c r="BB347" s="189" t="s">
        <v>914</v>
      </c>
      <c r="BC347" s="178">
        <f t="shared" si="308"/>
        <v>2.4295432458697766E-2</v>
      </c>
      <c r="BD347" s="18"/>
      <c r="BE347" s="127" t="s">
        <v>283</v>
      </c>
      <c r="BF347" s="189" t="s">
        <v>914</v>
      </c>
      <c r="BG347" s="178">
        <f t="shared" si="309"/>
        <v>2.4295432458697766E-2</v>
      </c>
      <c r="BH347" s="18"/>
      <c r="BI347" s="127" t="s">
        <v>283</v>
      </c>
      <c r="BJ347" s="189" t="s">
        <v>914</v>
      </c>
      <c r="BK347" s="178">
        <f t="shared" si="310"/>
        <v>2.4295432458697766E-2</v>
      </c>
      <c r="BL347" s="18"/>
      <c r="BM347" s="127" t="s">
        <v>283</v>
      </c>
      <c r="BN347" s="189" t="s">
        <v>914</v>
      </c>
      <c r="BO347" s="178">
        <f t="shared" si="311"/>
        <v>2.4295432458697766E-2</v>
      </c>
      <c r="BP347" s="18"/>
      <c r="BQ347" s="127" t="s">
        <v>283</v>
      </c>
      <c r="BR347" s="26" t="s">
        <v>281</v>
      </c>
      <c r="BS347" s="178">
        <f t="shared" si="312"/>
        <v>2.4295432458697766E-2</v>
      </c>
      <c r="BT347" s="18"/>
      <c r="BU347" s="127" t="s">
        <v>283</v>
      </c>
      <c r="BV347" s="26" t="s">
        <v>281</v>
      </c>
      <c r="BW347" s="178">
        <f t="shared" si="313"/>
        <v>2.4295432458697766E-2</v>
      </c>
      <c r="BX347" s="18"/>
      <c r="BY347" s="127" t="s">
        <v>283</v>
      </c>
      <c r="BZ347" s="26" t="s">
        <v>281</v>
      </c>
      <c r="CA347" s="178">
        <f t="shared" si="314"/>
        <v>2.4295432458697766E-2</v>
      </c>
      <c r="CB347" s="18"/>
      <c r="CC347" s="127" t="s">
        <v>283</v>
      </c>
      <c r="CD347" s="26" t="s">
        <v>281</v>
      </c>
      <c r="CE347" s="178">
        <f t="shared" si="315"/>
        <v>2.4295432458697766E-2</v>
      </c>
      <c r="CF347" s="18"/>
      <c r="CG347" s="127" t="s">
        <v>283</v>
      </c>
      <c r="CH347" s="26" t="s">
        <v>281</v>
      </c>
      <c r="CI347" s="178">
        <f t="shared" si="316"/>
        <v>2.4295432458697766E-2</v>
      </c>
      <c r="CJ347" s="18"/>
      <c r="CK347" s="127" t="s">
        <v>283</v>
      </c>
      <c r="CL347" s="179">
        <f t="shared" si="317"/>
        <v>0.29154518950437314</v>
      </c>
      <c r="CM347" s="179">
        <f t="shared" si="318"/>
        <v>0</v>
      </c>
    </row>
    <row r="348" spans="1:91" ht="71.400000000000006" x14ac:dyDescent="0.25">
      <c r="A348" s="12" t="s">
        <v>133</v>
      </c>
      <c r="B348" s="14" t="s">
        <v>12</v>
      </c>
      <c r="C348" s="12" t="s">
        <v>1643</v>
      </c>
      <c r="D348" s="12" t="s">
        <v>94</v>
      </c>
      <c r="E348" s="12" t="s">
        <v>9</v>
      </c>
      <c r="F348" s="12" t="s">
        <v>9</v>
      </c>
      <c r="G348" s="26" t="s">
        <v>9</v>
      </c>
      <c r="H348" s="26" t="s">
        <v>9</v>
      </c>
      <c r="I348" s="14" t="s">
        <v>5</v>
      </c>
      <c r="J348" s="176" t="s">
        <v>818</v>
      </c>
      <c r="K348" s="176" t="s">
        <v>819</v>
      </c>
      <c r="L348" s="26" t="s">
        <v>9</v>
      </c>
      <c r="M348" s="26" t="s">
        <v>9</v>
      </c>
      <c r="N348" s="155" t="s">
        <v>820</v>
      </c>
      <c r="O348" s="255">
        <v>0.29154518950437319</v>
      </c>
      <c r="P348" s="12" t="s">
        <v>26</v>
      </c>
      <c r="Q348" s="12" t="s">
        <v>151</v>
      </c>
      <c r="R348" s="146" t="s">
        <v>821</v>
      </c>
      <c r="S348" s="170" t="s">
        <v>142</v>
      </c>
      <c r="T348" s="18" t="s">
        <v>165</v>
      </c>
      <c r="U348" s="174"/>
      <c r="V348" s="174"/>
      <c r="W348" s="174"/>
      <c r="X348" s="174"/>
      <c r="Y348" s="174"/>
      <c r="Z348" s="174"/>
      <c r="AA348" s="174"/>
      <c r="AB348" s="174"/>
      <c r="AC348" s="174"/>
      <c r="AD348" s="174"/>
      <c r="AE348" s="174"/>
      <c r="AF348" s="174"/>
      <c r="AG348" s="174"/>
      <c r="AH348" s="174"/>
      <c r="AI348" s="174"/>
      <c r="AJ348" s="174"/>
      <c r="AK348" s="174"/>
      <c r="AL348" s="174"/>
      <c r="AM348" s="174"/>
      <c r="AN348" s="169">
        <v>45658</v>
      </c>
      <c r="AO348" s="168">
        <v>46022</v>
      </c>
      <c r="AP348" s="186" t="s">
        <v>1016</v>
      </c>
      <c r="AQ348" s="178">
        <f t="shared" si="305"/>
        <v>2.4295432458697766E-2</v>
      </c>
      <c r="AR348" s="178"/>
      <c r="AS348" s="127" t="s">
        <v>283</v>
      </c>
      <c r="AT348" s="212" t="s">
        <v>914</v>
      </c>
      <c r="AU348" s="178">
        <f t="shared" si="306"/>
        <v>2.4295432458697766E-2</v>
      </c>
      <c r="AV348" s="18"/>
      <c r="AW348" s="127" t="s">
        <v>283</v>
      </c>
      <c r="AX348" s="189" t="s">
        <v>1016</v>
      </c>
      <c r="AY348" s="178">
        <f t="shared" si="307"/>
        <v>2.4295432458697766E-2</v>
      </c>
      <c r="AZ348" s="18"/>
      <c r="BA348" s="127" t="s">
        <v>283</v>
      </c>
      <c r="BB348" s="189" t="s">
        <v>1017</v>
      </c>
      <c r="BC348" s="178">
        <f t="shared" si="308"/>
        <v>2.4295432458697766E-2</v>
      </c>
      <c r="BD348" s="18"/>
      <c r="BE348" s="127" t="s">
        <v>283</v>
      </c>
      <c r="BF348" s="189" t="s">
        <v>914</v>
      </c>
      <c r="BG348" s="178">
        <f t="shared" si="309"/>
        <v>2.4295432458697766E-2</v>
      </c>
      <c r="BH348" s="18"/>
      <c r="BI348" s="127" t="s">
        <v>283</v>
      </c>
      <c r="BJ348" s="189" t="s">
        <v>914</v>
      </c>
      <c r="BK348" s="178">
        <f t="shared" si="310"/>
        <v>2.4295432458697766E-2</v>
      </c>
      <c r="BL348" s="18"/>
      <c r="BM348" s="127" t="s">
        <v>283</v>
      </c>
      <c r="BN348" s="189" t="s">
        <v>914</v>
      </c>
      <c r="BO348" s="178">
        <f t="shared" si="311"/>
        <v>2.4295432458697766E-2</v>
      </c>
      <c r="BP348" s="18"/>
      <c r="BQ348" s="127" t="s">
        <v>283</v>
      </c>
      <c r="BR348" s="26" t="s">
        <v>281</v>
      </c>
      <c r="BS348" s="178">
        <f t="shared" si="312"/>
        <v>2.4295432458697766E-2</v>
      </c>
      <c r="BT348" s="18"/>
      <c r="BU348" s="127" t="s">
        <v>283</v>
      </c>
      <c r="BV348" s="26" t="s">
        <v>281</v>
      </c>
      <c r="BW348" s="178">
        <f t="shared" si="313"/>
        <v>2.4295432458697766E-2</v>
      </c>
      <c r="BX348" s="18"/>
      <c r="BY348" s="127" t="s">
        <v>283</v>
      </c>
      <c r="BZ348" s="26" t="s">
        <v>281</v>
      </c>
      <c r="CA348" s="178">
        <f t="shared" si="314"/>
        <v>2.4295432458697766E-2</v>
      </c>
      <c r="CB348" s="18"/>
      <c r="CC348" s="127" t="s">
        <v>283</v>
      </c>
      <c r="CD348" s="26" t="s">
        <v>281</v>
      </c>
      <c r="CE348" s="178">
        <f t="shared" si="315"/>
        <v>2.4295432458697766E-2</v>
      </c>
      <c r="CF348" s="18"/>
      <c r="CG348" s="127" t="s">
        <v>283</v>
      </c>
      <c r="CH348" s="26" t="s">
        <v>281</v>
      </c>
      <c r="CI348" s="178">
        <f t="shared" si="316"/>
        <v>2.4295432458697766E-2</v>
      </c>
      <c r="CJ348" s="18"/>
      <c r="CK348" s="127" t="s">
        <v>283</v>
      </c>
      <c r="CL348" s="179">
        <f t="shared" si="317"/>
        <v>0.29154518950437314</v>
      </c>
      <c r="CM348" s="179">
        <f t="shared" si="318"/>
        <v>0</v>
      </c>
    </row>
    <row r="349" spans="1:91" ht="193.8" x14ac:dyDescent="0.25">
      <c r="A349" s="12" t="s">
        <v>133</v>
      </c>
      <c r="B349" s="14" t="s">
        <v>13</v>
      </c>
      <c r="C349" s="12" t="s">
        <v>1644</v>
      </c>
      <c r="D349" s="12" t="s">
        <v>83</v>
      </c>
      <c r="E349" s="12" t="s">
        <v>9</v>
      </c>
      <c r="F349" s="12" t="s">
        <v>9</v>
      </c>
      <c r="G349" s="26" t="s">
        <v>9</v>
      </c>
      <c r="H349" s="26" t="s">
        <v>9</v>
      </c>
      <c r="I349" s="14" t="s">
        <v>5</v>
      </c>
      <c r="J349" s="176" t="s">
        <v>822</v>
      </c>
      <c r="K349" s="26" t="s">
        <v>823</v>
      </c>
      <c r="L349" s="26" t="s">
        <v>9</v>
      </c>
      <c r="M349" s="26" t="s">
        <v>9</v>
      </c>
      <c r="N349" s="155" t="s">
        <v>824</v>
      </c>
      <c r="O349" s="255">
        <v>0.29154518950437319</v>
      </c>
      <c r="P349" s="12" t="s">
        <v>22</v>
      </c>
      <c r="Q349" s="12" t="s">
        <v>152</v>
      </c>
      <c r="R349" s="146" t="s">
        <v>825</v>
      </c>
      <c r="S349" s="170" t="s">
        <v>142</v>
      </c>
      <c r="T349" s="18" t="s">
        <v>165</v>
      </c>
      <c r="U349" s="174"/>
      <c r="V349" s="174"/>
      <c r="W349" s="174"/>
      <c r="X349" s="174"/>
      <c r="Y349" s="174"/>
      <c r="Z349" s="174"/>
      <c r="AA349" s="174"/>
      <c r="AB349" s="174"/>
      <c r="AC349" s="174"/>
      <c r="AD349" s="174"/>
      <c r="AE349" s="174"/>
      <c r="AF349" s="174"/>
      <c r="AG349" s="174"/>
      <c r="AH349" s="174"/>
      <c r="AI349" s="174"/>
      <c r="AJ349" s="174"/>
      <c r="AK349" s="174"/>
      <c r="AL349" s="174"/>
      <c r="AM349" s="174"/>
      <c r="AN349" s="169">
        <v>45658</v>
      </c>
      <c r="AO349" s="168">
        <v>46022</v>
      </c>
      <c r="AP349" s="189" t="s">
        <v>1018</v>
      </c>
      <c r="AQ349" s="178">
        <f t="shared" si="305"/>
        <v>2.4295432458697766E-2</v>
      </c>
      <c r="AR349" s="178"/>
      <c r="AS349" s="127" t="s">
        <v>283</v>
      </c>
      <c r="AT349" s="26" t="s">
        <v>1019</v>
      </c>
      <c r="AU349" s="178">
        <f t="shared" si="306"/>
        <v>2.4295432458697766E-2</v>
      </c>
      <c r="AV349" s="18"/>
      <c r="AW349" s="127" t="s">
        <v>283</v>
      </c>
      <c r="AX349" s="26" t="s">
        <v>1020</v>
      </c>
      <c r="AY349" s="178">
        <f t="shared" si="307"/>
        <v>2.4295432458697766E-2</v>
      </c>
      <c r="AZ349" s="18"/>
      <c r="BA349" s="127" t="s">
        <v>283</v>
      </c>
      <c r="BB349" s="26" t="s">
        <v>1021</v>
      </c>
      <c r="BC349" s="178">
        <f t="shared" si="308"/>
        <v>2.4295432458697766E-2</v>
      </c>
      <c r="BD349" s="18"/>
      <c r="BE349" s="127" t="s">
        <v>283</v>
      </c>
      <c r="BF349" s="26" t="s">
        <v>1022</v>
      </c>
      <c r="BG349" s="178">
        <f t="shared" si="309"/>
        <v>2.4295432458697766E-2</v>
      </c>
      <c r="BH349" s="18"/>
      <c r="BI349" s="127" t="s">
        <v>283</v>
      </c>
      <c r="BJ349" s="26" t="s">
        <v>1023</v>
      </c>
      <c r="BK349" s="178">
        <f t="shared" si="310"/>
        <v>2.4295432458697766E-2</v>
      </c>
      <c r="BL349" s="18"/>
      <c r="BM349" s="127" t="s">
        <v>283</v>
      </c>
      <c r="BN349" s="186" t="s">
        <v>1024</v>
      </c>
      <c r="BO349" s="178">
        <f t="shared" si="311"/>
        <v>2.4295432458697766E-2</v>
      </c>
      <c r="BP349" s="18"/>
      <c r="BQ349" s="127" t="s">
        <v>283</v>
      </c>
      <c r="BR349" s="26" t="s">
        <v>281</v>
      </c>
      <c r="BS349" s="178">
        <f t="shared" si="312"/>
        <v>2.4295432458697766E-2</v>
      </c>
      <c r="BT349" s="18"/>
      <c r="BU349" s="127" t="s">
        <v>283</v>
      </c>
      <c r="BV349" s="26" t="s">
        <v>281</v>
      </c>
      <c r="BW349" s="178">
        <f t="shared" si="313"/>
        <v>2.4295432458697766E-2</v>
      </c>
      <c r="BX349" s="18"/>
      <c r="BY349" s="127" t="s">
        <v>283</v>
      </c>
      <c r="BZ349" s="26" t="s">
        <v>281</v>
      </c>
      <c r="CA349" s="178">
        <f t="shared" si="314"/>
        <v>2.4295432458697766E-2</v>
      </c>
      <c r="CB349" s="18"/>
      <c r="CC349" s="127" t="s">
        <v>283</v>
      </c>
      <c r="CD349" s="26" t="s">
        <v>281</v>
      </c>
      <c r="CE349" s="178">
        <f t="shared" si="315"/>
        <v>2.4295432458697766E-2</v>
      </c>
      <c r="CF349" s="18"/>
      <c r="CG349" s="127" t="s">
        <v>283</v>
      </c>
      <c r="CH349" s="26" t="s">
        <v>281</v>
      </c>
      <c r="CI349" s="178">
        <f t="shared" si="316"/>
        <v>2.4295432458697766E-2</v>
      </c>
      <c r="CJ349" s="18"/>
      <c r="CK349" s="127" t="s">
        <v>283</v>
      </c>
      <c r="CL349" s="179">
        <f t="shared" si="317"/>
        <v>0.29154518950437314</v>
      </c>
      <c r="CM349" s="179">
        <f t="shared" si="318"/>
        <v>0</v>
      </c>
    </row>
    <row r="350" spans="1:91" ht="122.4" x14ac:dyDescent="0.25">
      <c r="A350" s="12" t="s">
        <v>133</v>
      </c>
      <c r="B350" s="14" t="s">
        <v>13</v>
      </c>
      <c r="C350" s="12" t="s">
        <v>1644</v>
      </c>
      <c r="D350" s="12" t="s">
        <v>83</v>
      </c>
      <c r="E350" s="12" t="s">
        <v>9</v>
      </c>
      <c r="F350" s="12" t="s">
        <v>9</v>
      </c>
      <c r="G350" s="26" t="s">
        <v>9</v>
      </c>
      <c r="H350" s="26" t="s">
        <v>9</v>
      </c>
      <c r="I350" s="14" t="s">
        <v>5</v>
      </c>
      <c r="J350" s="176" t="s">
        <v>826</v>
      </c>
      <c r="K350" s="26" t="s">
        <v>827</v>
      </c>
      <c r="L350" s="26" t="s">
        <v>9</v>
      </c>
      <c r="M350" s="26" t="s">
        <v>9</v>
      </c>
      <c r="N350" s="155" t="s">
        <v>828</v>
      </c>
      <c r="O350" s="255">
        <v>0.29154518950437319</v>
      </c>
      <c r="P350" s="12" t="s">
        <v>22</v>
      </c>
      <c r="Q350" s="12" t="s">
        <v>152</v>
      </c>
      <c r="R350" s="146" t="s">
        <v>829</v>
      </c>
      <c r="S350" s="170" t="s">
        <v>142</v>
      </c>
      <c r="T350" s="18" t="s">
        <v>165</v>
      </c>
      <c r="U350" s="174"/>
      <c r="V350" s="174"/>
      <c r="W350" s="174"/>
      <c r="X350" s="174"/>
      <c r="Y350" s="174"/>
      <c r="Z350" s="174"/>
      <c r="AA350" s="174"/>
      <c r="AB350" s="174"/>
      <c r="AC350" s="174"/>
      <c r="AD350" s="174"/>
      <c r="AE350" s="174"/>
      <c r="AF350" s="174"/>
      <c r="AG350" s="174"/>
      <c r="AH350" s="174"/>
      <c r="AI350" s="174"/>
      <c r="AJ350" s="174"/>
      <c r="AK350" s="174"/>
      <c r="AL350" s="174"/>
      <c r="AM350" s="174"/>
      <c r="AN350" s="169">
        <v>45658</v>
      </c>
      <c r="AO350" s="168">
        <v>46022</v>
      </c>
      <c r="AP350" s="26" t="s">
        <v>1025</v>
      </c>
      <c r="AQ350" s="178">
        <f t="shared" si="305"/>
        <v>2.4295432458697766E-2</v>
      </c>
      <c r="AR350" s="178"/>
      <c r="AS350" s="127" t="s">
        <v>283</v>
      </c>
      <c r="AT350" s="26" t="s">
        <v>1026</v>
      </c>
      <c r="AU350" s="178">
        <f t="shared" si="306"/>
        <v>2.4295432458697766E-2</v>
      </c>
      <c r="AV350" s="18"/>
      <c r="AW350" s="127" t="s">
        <v>283</v>
      </c>
      <c r="AX350" s="26" t="s">
        <v>1027</v>
      </c>
      <c r="AY350" s="178">
        <f t="shared" si="307"/>
        <v>2.4295432458697766E-2</v>
      </c>
      <c r="AZ350" s="18"/>
      <c r="BA350" s="127" t="s">
        <v>283</v>
      </c>
      <c r="BB350" s="26" t="s">
        <v>1028</v>
      </c>
      <c r="BC350" s="178">
        <f t="shared" si="308"/>
        <v>2.4295432458697766E-2</v>
      </c>
      <c r="BD350" s="18"/>
      <c r="BE350" s="127" t="s">
        <v>283</v>
      </c>
      <c r="BF350" s="26" t="s">
        <v>1029</v>
      </c>
      <c r="BG350" s="178">
        <f t="shared" si="309"/>
        <v>2.4295432458697766E-2</v>
      </c>
      <c r="BH350" s="18"/>
      <c r="BI350" s="127" t="s">
        <v>283</v>
      </c>
      <c r="BJ350" s="26" t="s">
        <v>1030</v>
      </c>
      <c r="BK350" s="178">
        <f t="shared" si="310"/>
        <v>2.4295432458697766E-2</v>
      </c>
      <c r="BL350" s="18"/>
      <c r="BM350" s="127" t="s">
        <v>283</v>
      </c>
      <c r="BN350" s="23" t="s">
        <v>1031</v>
      </c>
      <c r="BO350" s="178">
        <f t="shared" si="311"/>
        <v>2.4295432458697766E-2</v>
      </c>
      <c r="BP350" s="18"/>
      <c r="BQ350" s="127" t="s">
        <v>283</v>
      </c>
      <c r="BR350" s="26" t="s">
        <v>281</v>
      </c>
      <c r="BS350" s="178">
        <f t="shared" si="312"/>
        <v>2.4295432458697766E-2</v>
      </c>
      <c r="BT350" s="18"/>
      <c r="BU350" s="127" t="s">
        <v>283</v>
      </c>
      <c r="BV350" s="26" t="s">
        <v>281</v>
      </c>
      <c r="BW350" s="178">
        <f t="shared" si="313"/>
        <v>2.4295432458697766E-2</v>
      </c>
      <c r="BX350" s="18"/>
      <c r="BY350" s="127" t="s">
        <v>283</v>
      </c>
      <c r="BZ350" s="26" t="s">
        <v>281</v>
      </c>
      <c r="CA350" s="178">
        <f t="shared" si="314"/>
        <v>2.4295432458697766E-2</v>
      </c>
      <c r="CB350" s="18"/>
      <c r="CC350" s="127" t="s">
        <v>283</v>
      </c>
      <c r="CD350" s="26" t="s">
        <v>281</v>
      </c>
      <c r="CE350" s="178">
        <f t="shared" si="315"/>
        <v>2.4295432458697766E-2</v>
      </c>
      <c r="CF350" s="18"/>
      <c r="CG350" s="127" t="s">
        <v>283</v>
      </c>
      <c r="CH350" s="26" t="s">
        <v>281</v>
      </c>
      <c r="CI350" s="178">
        <f t="shared" si="316"/>
        <v>2.4295432458697766E-2</v>
      </c>
      <c r="CJ350" s="18"/>
      <c r="CK350" s="127" t="s">
        <v>283</v>
      </c>
      <c r="CL350" s="179">
        <f t="shared" si="317"/>
        <v>0.29154518950437314</v>
      </c>
      <c r="CM350" s="179">
        <f t="shared" si="318"/>
        <v>0</v>
      </c>
    </row>
    <row r="351" spans="1:91" ht="409.6" x14ac:dyDescent="0.25">
      <c r="A351" s="12" t="s">
        <v>133</v>
      </c>
      <c r="B351" s="14" t="s">
        <v>13</v>
      </c>
      <c r="C351" s="12" t="s">
        <v>1644</v>
      </c>
      <c r="D351" s="12" t="s">
        <v>83</v>
      </c>
      <c r="E351" s="12" t="s">
        <v>9</v>
      </c>
      <c r="F351" s="12" t="s">
        <v>9</v>
      </c>
      <c r="G351" s="26" t="s">
        <v>9</v>
      </c>
      <c r="H351" s="26" t="s">
        <v>9</v>
      </c>
      <c r="I351" s="14" t="s">
        <v>5</v>
      </c>
      <c r="J351" s="176" t="s">
        <v>830</v>
      </c>
      <c r="K351" s="26" t="s">
        <v>831</v>
      </c>
      <c r="L351" s="26" t="s">
        <v>9</v>
      </c>
      <c r="M351" s="26" t="s">
        <v>9</v>
      </c>
      <c r="N351" s="155" t="s">
        <v>832</v>
      </c>
      <c r="O351" s="255">
        <v>0.29154518950437319</v>
      </c>
      <c r="P351" s="12" t="s">
        <v>25</v>
      </c>
      <c r="Q351" s="12" t="s">
        <v>152</v>
      </c>
      <c r="R351" s="146" t="s">
        <v>833</v>
      </c>
      <c r="S351" s="170" t="s">
        <v>142</v>
      </c>
      <c r="T351" s="18" t="s">
        <v>165</v>
      </c>
      <c r="U351" s="174"/>
      <c r="V351" s="174"/>
      <c r="W351" s="174"/>
      <c r="X351" s="174"/>
      <c r="Y351" s="174"/>
      <c r="Z351" s="174"/>
      <c r="AA351" s="174"/>
      <c r="AB351" s="174"/>
      <c r="AC351" s="174"/>
      <c r="AD351" s="174"/>
      <c r="AE351" s="174"/>
      <c r="AF351" s="174"/>
      <c r="AG351" s="174"/>
      <c r="AH351" s="174"/>
      <c r="AI351" s="174"/>
      <c r="AJ351" s="174"/>
      <c r="AK351" s="174"/>
      <c r="AL351" s="174"/>
      <c r="AM351" s="174"/>
      <c r="AN351" s="169">
        <v>45658</v>
      </c>
      <c r="AO351" s="168">
        <v>46022</v>
      </c>
      <c r="AP351" s="26" t="s">
        <v>1032</v>
      </c>
      <c r="AQ351" s="178">
        <f t="shared" si="305"/>
        <v>2.4295432458697766E-2</v>
      </c>
      <c r="AR351" s="178"/>
      <c r="AS351" s="127" t="s">
        <v>283</v>
      </c>
      <c r="AT351" s="26" t="s">
        <v>1033</v>
      </c>
      <c r="AU351" s="178">
        <f t="shared" si="306"/>
        <v>2.4295432458697766E-2</v>
      </c>
      <c r="AV351" s="18"/>
      <c r="AW351" s="127" t="s">
        <v>283</v>
      </c>
      <c r="AX351" s="26" t="s">
        <v>1034</v>
      </c>
      <c r="AY351" s="178">
        <f t="shared" si="307"/>
        <v>2.4295432458697766E-2</v>
      </c>
      <c r="AZ351" s="18"/>
      <c r="BA351" s="127" t="s">
        <v>283</v>
      </c>
      <c r="BB351" s="213" t="s">
        <v>1035</v>
      </c>
      <c r="BC351" s="178">
        <f t="shared" si="308"/>
        <v>2.4295432458697766E-2</v>
      </c>
      <c r="BD351" s="18"/>
      <c r="BE351" s="127" t="s">
        <v>283</v>
      </c>
      <c r="BF351" s="26" t="s">
        <v>1036</v>
      </c>
      <c r="BG351" s="178">
        <f t="shared" si="309"/>
        <v>2.4295432458697766E-2</v>
      </c>
      <c r="BH351" s="18"/>
      <c r="BI351" s="127" t="s">
        <v>283</v>
      </c>
      <c r="BJ351" s="26" t="s">
        <v>1037</v>
      </c>
      <c r="BK351" s="178">
        <f t="shared" si="310"/>
        <v>2.4295432458697766E-2</v>
      </c>
      <c r="BL351" s="18"/>
      <c r="BM351" s="127" t="s">
        <v>283</v>
      </c>
      <c r="BN351" s="214" t="s">
        <v>1038</v>
      </c>
      <c r="BO351" s="178">
        <f t="shared" si="311"/>
        <v>2.4295432458697766E-2</v>
      </c>
      <c r="BP351" s="18"/>
      <c r="BQ351" s="127" t="s">
        <v>283</v>
      </c>
      <c r="BR351" s="26" t="s">
        <v>281</v>
      </c>
      <c r="BS351" s="178">
        <f t="shared" si="312"/>
        <v>2.4295432458697766E-2</v>
      </c>
      <c r="BT351" s="18"/>
      <c r="BU351" s="127" t="s">
        <v>283</v>
      </c>
      <c r="BV351" s="26" t="s">
        <v>281</v>
      </c>
      <c r="BW351" s="178">
        <f t="shared" si="313"/>
        <v>2.4295432458697766E-2</v>
      </c>
      <c r="BX351" s="18"/>
      <c r="BY351" s="127" t="s">
        <v>283</v>
      </c>
      <c r="BZ351" s="26" t="s">
        <v>281</v>
      </c>
      <c r="CA351" s="178">
        <f t="shared" si="314"/>
        <v>2.4295432458697766E-2</v>
      </c>
      <c r="CB351" s="18"/>
      <c r="CC351" s="127" t="s">
        <v>283</v>
      </c>
      <c r="CD351" s="26" t="s">
        <v>281</v>
      </c>
      <c r="CE351" s="178">
        <f t="shared" si="315"/>
        <v>2.4295432458697766E-2</v>
      </c>
      <c r="CF351" s="18"/>
      <c r="CG351" s="127" t="s">
        <v>283</v>
      </c>
      <c r="CH351" s="26" t="s">
        <v>281</v>
      </c>
      <c r="CI351" s="178">
        <f t="shared" si="316"/>
        <v>2.4295432458697766E-2</v>
      </c>
      <c r="CJ351" s="18"/>
      <c r="CK351" s="127" t="s">
        <v>283</v>
      </c>
      <c r="CL351" s="179">
        <f t="shared" si="317"/>
        <v>0.29154518950437314</v>
      </c>
      <c r="CM351" s="179">
        <f t="shared" si="318"/>
        <v>0</v>
      </c>
    </row>
    <row r="352" spans="1:91" ht="102" x14ac:dyDescent="0.25">
      <c r="A352" s="12" t="s">
        <v>133</v>
      </c>
      <c r="B352" s="14" t="s">
        <v>13</v>
      </c>
      <c r="C352" s="12" t="s">
        <v>1644</v>
      </c>
      <c r="D352" s="12" t="s">
        <v>94</v>
      </c>
      <c r="E352" s="12" t="s">
        <v>9</v>
      </c>
      <c r="F352" s="12" t="s">
        <v>9</v>
      </c>
      <c r="G352" s="26" t="s">
        <v>9</v>
      </c>
      <c r="H352" s="26" t="s">
        <v>9</v>
      </c>
      <c r="I352" s="14" t="s">
        <v>5</v>
      </c>
      <c r="J352" s="12" t="s">
        <v>834</v>
      </c>
      <c r="K352" s="176" t="s">
        <v>835</v>
      </c>
      <c r="L352" s="26" t="s">
        <v>9</v>
      </c>
      <c r="M352" s="26" t="s">
        <v>9</v>
      </c>
      <c r="N352" s="155" t="s">
        <v>836</v>
      </c>
      <c r="O352" s="255">
        <v>0.29154518950437319</v>
      </c>
      <c r="P352" s="12" t="s">
        <v>26</v>
      </c>
      <c r="Q352" s="12" t="s">
        <v>152</v>
      </c>
      <c r="R352" s="146" t="s">
        <v>837</v>
      </c>
      <c r="S352" s="170" t="s">
        <v>142</v>
      </c>
      <c r="T352" s="18" t="s">
        <v>165</v>
      </c>
      <c r="U352" s="174"/>
      <c r="V352" s="174"/>
      <c r="W352" s="174"/>
      <c r="X352" s="174"/>
      <c r="Y352" s="174"/>
      <c r="Z352" s="174"/>
      <c r="AA352" s="174"/>
      <c r="AB352" s="174"/>
      <c r="AC352" s="174"/>
      <c r="AD352" s="174"/>
      <c r="AE352" s="174"/>
      <c r="AF352" s="174"/>
      <c r="AG352" s="174"/>
      <c r="AH352" s="174"/>
      <c r="AI352" s="174"/>
      <c r="AJ352" s="174"/>
      <c r="AK352" s="174"/>
      <c r="AL352" s="174"/>
      <c r="AM352" s="174"/>
      <c r="AN352" s="169">
        <v>45658</v>
      </c>
      <c r="AO352" s="168">
        <v>46022</v>
      </c>
      <c r="AP352" s="26" t="s">
        <v>1039</v>
      </c>
      <c r="AQ352" s="178">
        <f t="shared" si="305"/>
        <v>2.4295432458697766E-2</v>
      </c>
      <c r="AR352" s="178"/>
      <c r="AS352" s="127" t="s">
        <v>283</v>
      </c>
      <c r="AT352" s="215" t="s">
        <v>1040</v>
      </c>
      <c r="AU352" s="178">
        <f t="shared" si="306"/>
        <v>2.4295432458697766E-2</v>
      </c>
      <c r="AV352" s="18"/>
      <c r="AW352" s="127" t="s">
        <v>283</v>
      </c>
      <c r="AX352" s="215" t="s">
        <v>1041</v>
      </c>
      <c r="AY352" s="178">
        <f t="shared" si="307"/>
        <v>2.4295432458697766E-2</v>
      </c>
      <c r="AZ352" s="18"/>
      <c r="BA352" s="127" t="s">
        <v>283</v>
      </c>
      <c r="BB352" s="215" t="s">
        <v>1041</v>
      </c>
      <c r="BC352" s="178">
        <f t="shared" si="308"/>
        <v>2.4295432458697766E-2</v>
      </c>
      <c r="BD352" s="18"/>
      <c r="BE352" s="127" t="s">
        <v>283</v>
      </c>
      <c r="BF352" s="26" t="s">
        <v>1041</v>
      </c>
      <c r="BG352" s="178">
        <f t="shared" si="309"/>
        <v>2.4295432458697766E-2</v>
      </c>
      <c r="BH352" s="18"/>
      <c r="BI352" s="127" t="s">
        <v>283</v>
      </c>
      <c r="BJ352" s="215" t="s">
        <v>1041</v>
      </c>
      <c r="BK352" s="178">
        <f t="shared" si="310"/>
        <v>2.4295432458697766E-2</v>
      </c>
      <c r="BL352" s="18"/>
      <c r="BM352" s="127" t="s">
        <v>283</v>
      </c>
      <c r="BN352" s="216" t="s">
        <v>1041</v>
      </c>
      <c r="BO352" s="178">
        <f t="shared" si="311"/>
        <v>2.4295432458697766E-2</v>
      </c>
      <c r="BP352" s="18"/>
      <c r="BQ352" s="127" t="s">
        <v>283</v>
      </c>
      <c r="BR352" s="26" t="s">
        <v>281</v>
      </c>
      <c r="BS352" s="178">
        <f t="shared" si="312"/>
        <v>2.4295432458697766E-2</v>
      </c>
      <c r="BT352" s="18"/>
      <c r="BU352" s="127" t="s">
        <v>283</v>
      </c>
      <c r="BV352" s="26" t="s">
        <v>281</v>
      </c>
      <c r="BW352" s="178">
        <f t="shared" si="313"/>
        <v>2.4295432458697766E-2</v>
      </c>
      <c r="BX352" s="18"/>
      <c r="BY352" s="127" t="s">
        <v>283</v>
      </c>
      <c r="BZ352" s="26" t="s">
        <v>281</v>
      </c>
      <c r="CA352" s="178">
        <f t="shared" si="314"/>
        <v>2.4295432458697766E-2</v>
      </c>
      <c r="CB352" s="18"/>
      <c r="CC352" s="127" t="s">
        <v>283</v>
      </c>
      <c r="CD352" s="26" t="s">
        <v>281</v>
      </c>
      <c r="CE352" s="178">
        <f t="shared" si="315"/>
        <v>2.4295432458697766E-2</v>
      </c>
      <c r="CF352" s="18"/>
      <c r="CG352" s="127" t="s">
        <v>283</v>
      </c>
      <c r="CH352" s="26" t="s">
        <v>281</v>
      </c>
      <c r="CI352" s="178">
        <f t="shared" si="316"/>
        <v>2.4295432458697766E-2</v>
      </c>
      <c r="CJ352" s="18"/>
      <c r="CK352" s="127" t="s">
        <v>283</v>
      </c>
      <c r="CL352" s="179">
        <f t="shared" si="317"/>
        <v>0.29154518950437314</v>
      </c>
      <c r="CM352" s="179">
        <f t="shared" si="318"/>
        <v>0</v>
      </c>
    </row>
    <row r="353" spans="1:91" ht="71.400000000000006" x14ac:dyDescent="0.25">
      <c r="A353" s="12" t="s">
        <v>133</v>
      </c>
      <c r="B353" s="14" t="s">
        <v>13</v>
      </c>
      <c r="C353" s="12" t="s">
        <v>1644</v>
      </c>
      <c r="D353" s="12" t="s">
        <v>94</v>
      </c>
      <c r="E353" s="12" t="s">
        <v>9</v>
      </c>
      <c r="F353" s="12" t="s">
        <v>9</v>
      </c>
      <c r="G353" s="26" t="s">
        <v>9</v>
      </c>
      <c r="H353" s="26" t="s">
        <v>9</v>
      </c>
      <c r="I353" s="14" t="s">
        <v>5</v>
      </c>
      <c r="J353" s="12" t="s">
        <v>838</v>
      </c>
      <c r="K353" s="176" t="s">
        <v>839</v>
      </c>
      <c r="L353" s="26" t="s">
        <v>9</v>
      </c>
      <c r="M353" s="26" t="s">
        <v>9</v>
      </c>
      <c r="N353" s="155" t="s">
        <v>840</v>
      </c>
      <c r="O353" s="255">
        <v>0.29154518950437319</v>
      </c>
      <c r="P353" s="12" t="s">
        <v>26</v>
      </c>
      <c r="Q353" s="12" t="s">
        <v>152</v>
      </c>
      <c r="R353" s="146" t="s">
        <v>837</v>
      </c>
      <c r="S353" s="170" t="s">
        <v>142</v>
      </c>
      <c r="T353" s="18" t="s">
        <v>165</v>
      </c>
      <c r="U353" s="174"/>
      <c r="V353" s="174"/>
      <c r="W353" s="174"/>
      <c r="X353" s="174"/>
      <c r="Y353" s="174"/>
      <c r="Z353" s="174"/>
      <c r="AA353" s="174"/>
      <c r="AB353" s="174"/>
      <c r="AC353" s="174"/>
      <c r="AD353" s="174"/>
      <c r="AE353" s="174"/>
      <c r="AF353" s="174"/>
      <c r="AG353" s="174"/>
      <c r="AH353" s="174"/>
      <c r="AI353" s="174"/>
      <c r="AJ353" s="174"/>
      <c r="AK353" s="174"/>
      <c r="AL353" s="174"/>
      <c r="AM353" s="174"/>
      <c r="AN353" s="169">
        <v>45658</v>
      </c>
      <c r="AO353" s="168">
        <v>46022</v>
      </c>
      <c r="AP353" s="26" t="s">
        <v>1042</v>
      </c>
      <c r="AQ353" s="178">
        <f t="shared" si="305"/>
        <v>2.4295432458697766E-2</v>
      </c>
      <c r="AR353" s="178"/>
      <c r="AS353" s="127" t="s">
        <v>283</v>
      </c>
      <c r="AT353" s="26" t="s">
        <v>1043</v>
      </c>
      <c r="AU353" s="178">
        <f t="shared" si="306"/>
        <v>2.4295432458697766E-2</v>
      </c>
      <c r="AV353" s="18"/>
      <c r="AW353" s="127" t="s">
        <v>283</v>
      </c>
      <c r="AX353" s="186" t="s">
        <v>1043</v>
      </c>
      <c r="AY353" s="178">
        <f t="shared" si="307"/>
        <v>2.4295432458697766E-2</v>
      </c>
      <c r="AZ353" s="18"/>
      <c r="BA353" s="127" t="s">
        <v>283</v>
      </c>
      <c r="BB353" s="186" t="s">
        <v>1044</v>
      </c>
      <c r="BC353" s="178">
        <f t="shared" si="308"/>
        <v>2.4295432458697766E-2</v>
      </c>
      <c r="BD353" s="18"/>
      <c r="BE353" s="127" t="s">
        <v>283</v>
      </c>
      <c r="BF353" s="186" t="s">
        <v>1044</v>
      </c>
      <c r="BG353" s="178">
        <f t="shared" si="309"/>
        <v>2.4295432458697766E-2</v>
      </c>
      <c r="BH353" s="18"/>
      <c r="BI353" s="127" t="s">
        <v>283</v>
      </c>
      <c r="BJ353" s="186" t="s">
        <v>1044</v>
      </c>
      <c r="BK353" s="178">
        <f t="shared" si="310"/>
        <v>2.4295432458697766E-2</v>
      </c>
      <c r="BL353" s="18"/>
      <c r="BM353" s="127" t="s">
        <v>283</v>
      </c>
      <c r="BN353" s="214" t="s">
        <v>1044</v>
      </c>
      <c r="BO353" s="178">
        <f t="shared" si="311"/>
        <v>2.4295432458697766E-2</v>
      </c>
      <c r="BP353" s="18"/>
      <c r="BQ353" s="127" t="s">
        <v>283</v>
      </c>
      <c r="BR353" s="26" t="s">
        <v>281</v>
      </c>
      <c r="BS353" s="178">
        <f t="shared" si="312"/>
        <v>2.4295432458697766E-2</v>
      </c>
      <c r="BT353" s="18"/>
      <c r="BU353" s="127" t="s">
        <v>283</v>
      </c>
      <c r="BV353" s="26" t="s">
        <v>281</v>
      </c>
      <c r="BW353" s="178">
        <f t="shared" si="313"/>
        <v>2.4295432458697766E-2</v>
      </c>
      <c r="BX353" s="18"/>
      <c r="BY353" s="127" t="s">
        <v>283</v>
      </c>
      <c r="BZ353" s="26" t="s">
        <v>281</v>
      </c>
      <c r="CA353" s="178">
        <f t="shared" si="314"/>
        <v>2.4295432458697766E-2</v>
      </c>
      <c r="CB353" s="18"/>
      <c r="CC353" s="127" t="s">
        <v>283</v>
      </c>
      <c r="CD353" s="26" t="s">
        <v>281</v>
      </c>
      <c r="CE353" s="178">
        <f t="shared" si="315"/>
        <v>2.4295432458697766E-2</v>
      </c>
      <c r="CF353" s="18"/>
      <c r="CG353" s="127" t="s">
        <v>283</v>
      </c>
      <c r="CH353" s="26" t="s">
        <v>281</v>
      </c>
      <c r="CI353" s="178">
        <f t="shared" si="316"/>
        <v>2.4295432458697766E-2</v>
      </c>
      <c r="CJ353" s="18"/>
      <c r="CK353" s="127" t="s">
        <v>283</v>
      </c>
      <c r="CL353" s="179">
        <f t="shared" si="317"/>
        <v>0.29154518950437314</v>
      </c>
      <c r="CM353" s="179">
        <f t="shared" si="318"/>
        <v>0</v>
      </c>
    </row>
    <row r="354" spans="1:91" ht="86.4" customHeight="1" x14ac:dyDescent="0.25">
      <c r="A354" s="12" t="s">
        <v>133</v>
      </c>
      <c r="B354" s="14" t="s">
        <v>13</v>
      </c>
      <c r="C354" s="12" t="s">
        <v>1644</v>
      </c>
      <c r="D354" s="12" t="s">
        <v>94</v>
      </c>
      <c r="E354" s="12" t="s">
        <v>9</v>
      </c>
      <c r="F354" s="12" t="s">
        <v>9</v>
      </c>
      <c r="G354" s="26" t="s">
        <v>9</v>
      </c>
      <c r="H354" s="26" t="s">
        <v>9</v>
      </c>
      <c r="I354" s="14" t="s">
        <v>5</v>
      </c>
      <c r="J354" s="12" t="s">
        <v>841</v>
      </c>
      <c r="K354" s="176" t="s">
        <v>842</v>
      </c>
      <c r="L354" s="26" t="s">
        <v>9</v>
      </c>
      <c r="M354" s="26" t="s">
        <v>9</v>
      </c>
      <c r="N354" s="155" t="s">
        <v>843</v>
      </c>
      <c r="O354" s="255">
        <v>0.29154518950437319</v>
      </c>
      <c r="P354" s="12" t="s">
        <v>26</v>
      </c>
      <c r="Q354" s="12" t="s">
        <v>152</v>
      </c>
      <c r="R354" s="146" t="s">
        <v>844</v>
      </c>
      <c r="S354" s="170" t="s">
        <v>142</v>
      </c>
      <c r="T354" s="18" t="s">
        <v>165</v>
      </c>
      <c r="U354" s="174"/>
      <c r="V354" s="174"/>
      <c r="W354" s="174"/>
      <c r="X354" s="174"/>
      <c r="Y354" s="174"/>
      <c r="Z354" s="174"/>
      <c r="AA354" s="174"/>
      <c r="AB354" s="174"/>
      <c r="AC354" s="174"/>
      <c r="AD354" s="174"/>
      <c r="AE354" s="174"/>
      <c r="AF354" s="174"/>
      <c r="AG354" s="174"/>
      <c r="AH354" s="174"/>
      <c r="AI354" s="174"/>
      <c r="AJ354" s="174"/>
      <c r="AK354" s="174"/>
      <c r="AL354" s="174"/>
      <c r="AM354" s="174"/>
      <c r="AN354" s="169">
        <v>45658</v>
      </c>
      <c r="AO354" s="168">
        <v>46022</v>
      </c>
      <c r="AP354" s="26" t="s">
        <v>1045</v>
      </c>
      <c r="AQ354" s="178">
        <f t="shared" si="305"/>
        <v>2.4295432458697766E-2</v>
      </c>
      <c r="AR354" s="178"/>
      <c r="AS354" s="127" t="s">
        <v>283</v>
      </c>
      <c r="AT354" s="186" t="s">
        <v>1045</v>
      </c>
      <c r="AU354" s="178">
        <f t="shared" si="306"/>
        <v>2.4295432458697766E-2</v>
      </c>
      <c r="AV354" s="18"/>
      <c r="AW354" s="127" t="s">
        <v>283</v>
      </c>
      <c r="AX354" s="186" t="s">
        <v>1045</v>
      </c>
      <c r="AY354" s="178">
        <f t="shared" si="307"/>
        <v>2.4295432458697766E-2</v>
      </c>
      <c r="AZ354" s="18"/>
      <c r="BA354" s="127" t="s">
        <v>283</v>
      </c>
      <c r="BB354" s="186" t="s">
        <v>1046</v>
      </c>
      <c r="BC354" s="178">
        <f t="shared" si="308"/>
        <v>2.4295432458697766E-2</v>
      </c>
      <c r="BD354" s="18"/>
      <c r="BE354" s="127" t="s">
        <v>283</v>
      </c>
      <c r="BF354" s="186" t="s">
        <v>1047</v>
      </c>
      <c r="BG354" s="178">
        <f t="shared" si="309"/>
        <v>2.4295432458697766E-2</v>
      </c>
      <c r="BH354" s="18"/>
      <c r="BI354" s="127" t="s">
        <v>283</v>
      </c>
      <c r="BJ354" s="186" t="s">
        <v>1047</v>
      </c>
      <c r="BK354" s="178">
        <f t="shared" si="310"/>
        <v>2.4295432458697766E-2</v>
      </c>
      <c r="BL354" s="18"/>
      <c r="BM354" s="127" t="s">
        <v>283</v>
      </c>
      <c r="BN354" s="214" t="s">
        <v>1047</v>
      </c>
      <c r="BO354" s="178">
        <f t="shared" si="311"/>
        <v>2.4295432458697766E-2</v>
      </c>
      <c r="BP354" s="18"/>
      <c r="BQ354" s="127" t="s">
        <v>283</v>
      </c>
      <c r="BR354" s="26" t="s">
        <v>281</v>
      </c>
      <c r="BS354" s="178">
        <f t="shared" si="312"/>
        <v>2.4295432458697766E-2</v>
      </c>
      <c r="BT354" s="18"/>
      <c r="BU354" s="127" t="s">
        <v>283</v>
      </c>
      <c r="BV354" s="26" t="s">
        <v>281</v>
      </c>
      <c r="BW354" s="178">
        <f t="shared" si="313"/>
        <v>2.4295432458697766E-2</v>
      </c>
      <c r="BX354" s="18"/>
      <c r="BY354" s="127" t="s">
        <v>283</v>
      </c>
      <c r="BZ354" s="26" t="s">
        <v>281</v>
      </c>
      <c r="CA354" s="178">
        <f t="shared" si="314"/>
        <v>2.4295432458697766E-2</v>
      </c>
      <c r="CB354" s="18"/>
      <c r="CC354" s="127" t="s">
        <v>283</v>
      </c>
      <c r="CD354" s="26" t="s">
        <v>281</v>
      </c>
      <c r="CE354" s="178">
        <f t="shared" si="315"/>
        <v>2.4295432458697766E-2</v>
      </c>
      <c r="CF354" s="18"/>
      <c r="CG354" s="127" t="s">
        <v>283</v>
      </c>
      <c r="CH354" s="26" t="s">
        <v>281</v>
      </c>
      <c r="CI354" s="178">
        <f t="shared" si="316"/>
        <v>2.4295432458697766E-2</v>
      </c>
      <c r="CJ354" s="18"/>
      <c r="CK354" s="127" t="s">
        <v>283</v>
      </c>
      <c r="CL354" s="179">
        <f t="shared" si="317"/>
        <v>0.29154518950437314</v>
      </c>
      <c r="CM354" s="179">
        <f t="shared" si="318"/>
        <v>0</v>
      </c>
    </row>
    <row r="355" spans="1:91" ht="91.8" x14ac:dyDescent="0.25">
      <c r="A355" s="12" t="s">
        <v>133</v>
      </c>
      <c r="B355" s="14" t="s">
        <v>13</v>
      </c>
      <c r="C355" s="12" t="s">
        <v>1644</v>
      </c>
      <c r="D355" s="12" t="s">
        <v>94</v>
      </c>
      <c r="E355" s="12" t="s">
        <v>9</v>
      </c>
      <c r="F355" s="12" t="s">
        <v>9</v>
      </c>
      <c r="G355" s="26" t="s">
        <v>9</v>
      </c>
      <c r="H355" s="26" t="s">
        <v>9</v>
      </c>
      <c r="I355" s="14" t="s">
        <v>5</v>
      </c>
      <c r="J355" s="12" t="s">
        <v>845</v>
      </c>
      <c r="K355" s="176" t="s">
        <v>846</v>
      </c>
      <c r="L355" s="26" t="s">
        <v>9</v>
      </c>
      <c r="M355" s="26" t="s">
        <v>9</v>
      </c>
      <c r="N355" s="155" t="s">
        <v>847</v>
      </c>
      <c r="O355" s="255">
        <v>0.29154518950437319</v>
      </c>
      <c r="P355" s="12" t="s">
        <v>26</v>
      </c>
      <c r="Q355" s="12" t="s">
        <v>152</v>
      </c>
      <c r="R355" s="146" t="s">
        <v>837</v>
      </c>
      <c r="S355" s="170" t="s">
        <v>142</v>
      </c>
      <c r="T355" s="18" t="s">
        <v>165</v>
      </c>
      <c r="U355" s="174"/>
      <c r="V355" s="174"/>
      <c r="W355" s="174"/>
      <c r="X355" s="174"/>
      <c r="Y355" s="174"/>
      <c r="Z355" s="174"/>
      <c r="AA355" s="174"/>
      <c r="AB355" s="174"/>
      <c r="AC355" s="174"/>
      <c r="AD355" s="174"/>
      <c r="AE355" s="174"/>
      <c r="AF355" s="174"/>
      <c r="AG355" s="174"/>
      <c r="AH355" s="174"/>
      <c r="AI355" s="174"/>
      <c r="AJ355" s="174"/>
      <c r="AK355" s="174"/>
      <c r="AL355" s="174"/>
      <c r="AM355" s="174"/>
      <c r="AN355" s="169">
        <v>45658</v>
      </c>
      <c r="AO355" s="168">
        <v>46022</v>
      </c>
      <c r="AP355" s="26" t="s">
        <v>1048</v>
      </c>
      <c r="AQ355" s="178">
        <f t="shared" si="305"/>
        <v>2.4295432458697766E-2</v>
      </c>
      <c r="AR355" s="178"/>
      <c r="AS355" s="127" t="s">
        <v>283</v>
      </c>
      <c r="AT355" s="186" t="s">
        <v>1048</v>
      </c>
      <c r="AU355" s="178">
        <f t="shared" si="306"/>
        <v>2.4295432458697766E-2</v>
      </c>
      <c r="AV355" s="18"/>
      <c r="AW355" s="127" t="s">
        <v>283</v>
      </c>
      <c r="AX355" s="186" t="s">
        <v>1048</v>
      </c>
      <c r="AY355" s="178">
        <f t="shared" si="307"/>
        <v>2.4295432458697766E-2</v>
      </c>
      <c r="AZ355" s="18"/>
      <c r="BA355" s="127" t="s">
        <v>283</v>
      </c>
      <c r="BB355" s="186" t="s">
        <v>1049</v>
      </c>
      <c r="BC355" s="178">
        <f t="shared" si="308"/>
        <v>2.4295432458697766E-2</v>
      </c>
      <c r="BD355" s="18"/>
      <c r="BE355" s="127" t="s">
        <v>283</v>
      </c>
      <c r="BF355" s="186" t="s">
        <v>1050</v>
      </c>
      <c r="BG355" s="178">
        <f t="shared" si="309"/>
        <v>2.4295432458697766E-2</v>
      </c>
      <c r="BH355" s="18"/>
      <c r="BI355" s="127" t="s">
        <v>283</v>
      </c>
      <c r="BJ355" s="186" t="s">
        <v>1050</v>
      </c>
      <c r="BK355" s="178">
        <f t="shared" si="310"/>
        <v>2.4295432458697766E-2</v>
      </c>
      <c r="BL355" s="18"/>
      <c r="BM355" s="127" t="s">
        <v>283</v>
      </c>
      <c r="BN355" s="214" t="s">
        <v>1050</v>
      </c>
      <c r="BO355" s="178">
        <f t="shared" si="311"/>
        <v>2.4295432458697766E-2</v>
      </c>
      <c r="BP355" s="18"/>
      <c r="BQ355" s="127" t="s">
        <v>283</v>
      </c>
      <c r="BR355" s="26" t="s">
        <v>281</v>
      </c>
      <c r="BS355" s="178">
        <f t="shared" si="312"/>
        <v>2.4295432458697766E-2</v>
      </c>
      <c r="BT355" s="18"/>
      <c r="BU355" s="127" t="s">
        <v>283</v>
      </c>
      <c r="BV355" s="26" t="s">
        <v>281</v>
      </c>
      <c r="BW355" s="178">
        <f t="shared" si="313"/>
        <v>2.4295432458697766E-2</v>
      </c>
      <c r="BX355" s="18"/>
      <c r="BY355" s="127" t="s">
        <v>283</v>
      </c>
      <c r="BZ355" s="26" t="s">
        <v>281</v>
      </c>
      <c r="CA355" s="178">
        <f t="shared" si="314"/>
        <v>2.4295432458697766E-2</v>
      </c>
      <c r="CB355" s="18"/>
      <c r="CC355" s="127" t="s">
        <v>283</v>
      </c>
      <c r="CD355" s="26" t="s">
        <v>281</v>
      </c>
      <c r="CE355" s="178">
        <f t="shared" si="315"/>
        <v>2.4295432458697766E-2</v>
      </c>
      <c r="CF355" s="18"/>
      <c r="CG355" s="127" t="s">
        <v>283</v>
      </c>
      <c r="CH355" s="26" t="s">
        <v>281</v>
      </c>
      <c r="CI355" s="178">
        <f t="shared" si="316"/>
        <v>2.4295432458697766E-2</v>
      </c>
      <c r="CJ355" s="18"/>
      <c r="CK355" s="127" t="s">
        <v>283</v>
      </c>
      <c r="CL355" s="179">
        <f t="shared" si="317"/>
        <v>0.29154518950437314</v>
      </c>
      <c r="CM355" s="179">
        <f t="shared" si="318"/>
        <v>0</v>
      </c>
    </row>
    <row r="356" spans="1:91" ht="81.599999999999994" x14ac:dyDescent="0.25">
      <c r="A356" s="12" t="s">
        <v>133</v>
      </c>
      <c r="B356" s="14" t="s">
        <v>13</v>
      </c>
      <c r="C356" s="12" t="s">
        <v>1644</v>
      </c>
      <c r="D356" s="12" t="s">
        <v>94</v>
      </c>
      <c r="E356" s="12" t="s">
        <v>9</v>
      </c>
      <c r="F356" s="12" t="s">
        <v>9</v>
      </c>
      <c r="G356" s="26" t="s">
        <v>9</v>
      </c>
      <c r="H356" s="26" t="s">
        <v>9</v>
      </c>
      <c r="I356" s="14" t="s">
        <v>5</v>
      </c>
      <c r="J356" s="12" t="s">
        <v>848</v>
      </c>
      <c r="K356" s="176" t="s">
        <v>849</v>
      </c>
      <c r="L356" s="26" t="s">
        <v>9</v>
      </c>
      <c r="M356" s="26" t="s">
        <v>9</v>
      </c>
      <c r="N356" s="155" t="s">
        <v>850</v>
      </c>
      <c r="O356" s="255">
        <v>0.29154518950437319</v>
      </c>
      <c r="P356" s="12" t="s">
        <v>26</v>
      </c>
      <c r="Q356" s="12" t="s">
        <v>152</v>
      </c>
      <c r="R356" s="146" t="s">
        <v>851</v>
      </c>
      <c r="S356" s="170" t="s">
        <v>142</v>
      </c>
      <c r="T356" s="18" t="s">
        <v>165</v>
      </c>
      <c r="U356" s="174"/>
      <c r="V356" s="174"/>
      <c r="W356" s="174"/>
      <c r="X356" s="174"/>
      <c r="Y356" s="174"/>
      <c r="Z356" s="174"/>
      <c r="AA356" s="174"/>
      <c r="AB356" s="174"/>
      <c r="AC356" s="174"/>
      <c r="AD356" s="174"/>
      <c r="AE356" s="174"/>
      <c r="AF356" s="174"/>
      <c r="AG356" s="174"/>
      <c r="AH356" s="174"/>
      <c r="AI356" s="174"/>
      <c r="AJ356" s="174"/>
      <c r="AK356" s="174"/>
      <c r="AL356" s="174"/>
      <c r="AM356" s="174"/>
      <c r="AN356" s="169">
        <v>45658</v>
      </c>
      <c r="AO356" s="168">
        <v>46022</v>
      </c>
      <c r="AP356" s="186" t="s">
        <v>1051</v>
      </c>
      <c r="AQ356" s="178">
        <f t="shared" si="305"/>
        <v>2.4295432458697766E-2</v>
      </c>
      <c r="AR356" s="178"/>
      <c r="AS356" s="127" t="s">
        <v>283</v>
      </c>
      <c r="AT356" s="186" t="s">
        <v>1052</v>
      </c>
      <c r="AU356" s="178">
        <f t="shared" si="306"/>
        <v>2.4295432458697766E-2</v>
      </c>
      <c r="AV356" s="18"/>
      <c r="AW356" s="127" t="s">
        <v>283</v>
      </c>
      <c r="AX356" s="186" t="s">
        <v>1053</v>
      </c>
      <c r="AY356" s="178">
        <f t="shared" si="307"/>
        <v>2.4295432458697766E-2</v>
      </c>
      <c r="AZ356" s="18"/>
      <c r="BA356" s="127" t="s">
        <v>283</v>
      </c>
      <c r="BB356" s="186" t="s">
        <v>1054</v>
      </c>
      <c r="BC356" s="178">
        <f t="shared" si="308"/>
        <v>2.4295432458697766E-2</v>
      </c>
      <c r="BD356" s="18"/>
      <c r="BE356" s="127" t="s">
        <v>283</v>
      </c>
      <c r="BF356" s="186" t="s">
        <v>1050</v>
      </c>
      <c r="BG356" s="178">
        <f t="shared" si="309"/>
        <v>2.4295432458697766E-2</v>
      </c>
      <c r="BH356" s="18"/>
      <c r="BI356" s="127" t="s">
        <v>283</v>
      </c>
      <c r="BJ356" s="186" t="s">
        <v>1055</v>
      </c>
      <c r="BK356" s="178">
        <f t="shared" si="310"/>
        <v>2.4295432458697766E-2</v>
      </c>
      <c r="BL356" s="18"/>
      <c r="BM356" s="127" t="s">
        <v>283</v>
      </c>
      <c r="BN356" s="214" t="s">
        <v>1050</v>
      </c>
      <c r="BO356" s="178">
        <f t="shared" si="311"/>
        <v>2.4295432458697766E-2</v>
      </c>
      <c r="BP356" s="18"/>
      <c r="BQ356" s="127" t="s">
        <v>283</v>
      </c>
      <c r="BR356" s="26" t="s">
        <v>281</v>
      </c>
      <c r="BS356" s="178">
        <f t="shared" si="312"/>
        <v>2.4295432458697766E-2</v>
      </c>
      <c r="BT356" s="18"/>
      <c r="BU356" s="127" t="s">
        <v>283</v>
      </c>
      <c r="BV356" s="26" t="s">
        <v>281</v>
      </c>
      <c r="BW356" s="178">
        <f t="shared" si="313"/>
        <v>2.4295432458697766E-2</v>
      </c>
      <c r="BX356" s="18"/>
      <c r="BY356" s="127" t="s">
        <v>283</v>
      </c>
      <c r="BZ356" s="26" t="s">
        <v>281</v>
      </c>
      <c r="CA356" s="178">
        <f t="shared" si="314"/>
        <v>2.4295432458697766E-2</v>
      </c>
      <c r="CB356" s="18"/>
      <c r="CC356" s="127" t="s">
        <v>283</v>
      </c>
      <c r="CD356" s="26" t="s">
        <v>281</v>
      </c>
      <c r="CE356" s="178">
        <f t="shared" si="315"/>
        <v>2.4295432458697766E-2</v>
      </c>
      <c r="CF356" s="18"/>
      <c r="CG356" s="127" t="s">
        <v>283</v>
      </c>
      <c r="CH356" s="26" t="s">
        <v>281</v>
      </c>
      <c r="CI356" s="178">
        <f t="shared" si="316"/>
        <v>2.4295432458697766E-2</v>
      </c>
      <c r="CJ356" s="18"/>
      <c r="CK356" s="127" t="s">
        <v>283</v>
      </c>
      <c r="CL356" s="179">
        <f t="shared" si="317"/>
        <v>0.29154518950437314</v>
      </c>
      <c r="CM356" s="179">
        <f t="shared" si="318"/>
        <v>0</v>
      </c>
    </row>
    <row r="357" spans="1:91" s="228" customFormat="1" ht="132.75" customHeight="1" x14ac:dyDescent="0.3">
      <c r="A357" s="293" t="s">
        <v>134</v>
      </c>
      <c r="B357" s="302" t="s">
        <v>13</v>
      </c>
      <c r="C357" s="293" t="s">
        <v>1644</v>
      </c>
      <c r="D357" s="293" t="s">
        <v>83</v>
      </c>
      <c r="E357" s="293" t="s">
        <v>103</v>
      </c>
      <c r="F357" s="293" t="s">
        <v>1056</v>
      </c>
      <c r="G357" s="296" t="s">
        <v>126</v>
      </c>
      <c r="H357" s="354">
        <v>0.10340000000000001</v>
      </c>
      <c r="I357" s="302" t="s">
        <v>6</v>
      </c>
      <c r="J357" s="296" t="s">
        <v>1057</v>
      </c>
      <c r="K357" s="296" t="s">
        <v>1058</v>
      </c>
      <c r="L357" s="296">
        <v>27</v>
      </c>
      <c r="M357" s="404">
        <v>15.7</v>
      </c>
      <c r="N357" s="256" t="s">
        <v>1059</v>
      </c>
      <c r="O357" s="257">
        <v>4.1360000000000008E-2</v>
      </c>
      <c r="P357" s="12" t="s">
        <v>9</v>
      </c>
      <c r="Q357" s="12" t="s">
        <v>584</v>
      </c>
      <c r="R357" s="217" t="s">
        <v>1060</v>
      </c>
      <c r="S357" s="323" t="s">
        <v>96</v>
      </c>
      <c r="T357" s="351">
        <v>790400000</v>
      </c>
      <c r="U357" s="279"/>
      <c r="V357" s="279"/>
      <c r="W357" s="279"/>
      <c r="X357" s="279"/>
      <c r="Y357" s="279"/>
      <c r="Z357" s="279"/>
      <c r="AA357" s="279"/>
      <c r="AB357" s="279"/>
      <c r="AC357" s="279"/>
      <c r="AD357" s="279"/>
      <c r="AE357" s="279"/>
      <c r="AF357" s="279"/>
      <c r="AG357" s="279"/>
      <c r="AH357" s="279"/>
      <c r="AI357" s="279"/>
      <c r="AJ357" s="279"/>
      <c r="AK357" s="279"/>
      <c r="AL357" s="279"/>
      <c r="AM357" s="279"/>
      <c r="AN357" s="218">
        <v>45658</v>
      </c>
      <c r="AO357" s="218">
        <v>46022</v>
      </c>
      <c r="AP357" s="219" t="s">
        <v>1061</v>
      </c>
      <c r="AQ357" s="220">
        <v>8.3299999999999999E-2</v>
      </c>
      <c r="AR357" s="220">
        <v>8.3299999999999999E-2</v>
      </c>
      <c r="AS357" s="221" t="s">
        <v>1062</v>
      </c>
      <c r="AT357" s="222" t="s">
        <v>1063</v>
      </c>
      <c r="AU357" s="220">
        <v>8.3299999999999999E-2</v>
      </c>
      <c r="AV357" s="220">
        <v>8.3299999999999999E-2</v>
      </c>
      <c r="AW357" s="221" t="s">
        <v>1062</v>
      </c>
      <c r="AX357" s="222" t="s">
        <v>1064</v>
      </c>
      <c r="AY357" s="223">
        <v>8.3299999999999999E-2</v>
      </c>
      <c r="AZ357" s="223">
        <v>8.3299999999999999E-2</v>
      </c>
      <c r="BA357" s="224" t="s">
        <v>1062</v>
      </c>
      <c r="BB357" s="219" t="s">
        <v>1065</v>
      </c>
      <c r="BC357" s="223">
        <v>8.3299999999999999E-2</v>
      </c>
      <c r="BD357" s="223">
        <v>8.3299999999999999E-2</v>
      </c>
      <c r="BE357" s="224" t="s">
        <v>1062</v>
      </c>
      <c r="BF357" s="219" t="s">
        <v>1066</v>
      </c>
      <c r="BG357" s="223">
        <v>8.3299999999999999E-2</v>
      </c>
      <c r="BH357" s="223">
        <v>8.3299999999999999E-2</v>
      </c>
      <c r="BI357" s="224" t="s">
        <v>1067</v>
      </c>
      <c r="BJ357" s="219" t="s">
        <v>1068</v>
      </c>
      <c r="BK357" s="223">
        <v>8.3299999999999999E-2</v>
      </c>
      <c r="BL357" s="223">
        <v>8.3299999999999999E-2</v>
      </c>
      <c r="BM357" s="224" t="s">
        <v>1067</v>
      </c>
      <c r="BN357" s="219" t="s">
        <v>1069</v>
      </c>
      <c r="BO357" s="220">
        <v>8.3299999999999999E-2</v>
      </c>
      <c r="BP357" s="220">
        <v>8.3299999999999999E-2</v>
      </c>
      <c r="BQ357" s="221" t="s">
        <v>1070</v>
      </c>
      <c r="BR357" s="176" t="s">
        <v>281</v>
      </c>
      <c r="BS357" s="220">
        <v>8.3299999999999999E-2</v>
      </c>
      <c r="BT357" s="225"/>
      <c r="BU357" s="221" t="s">
        <v>283</v>
      </c>
      <c r="BV357" s="176" t="s">
        <v>281</v>
      </c>
      <c r="BW357" s="220">
        <v>8.3299999999999999E-2</v>
      </c>
      <c r="BX357" s="225"/>
      <c r="BY357" s="221" t="s">
        <v>283</v>
      </c>
      <c r="BZ357" s="176" t="s">
        <v>281</v>
      </c>
      <c r="CA357" s="220">
        <v>8.3299999999999999E-2</v>
      </c>
      <c r="CB357" s="225"/>
      <c r="CC357" s="221" t="s">
        <v>283</v>
      </c>
      <c r="CD357" s="176" t="s">
        <v>281</v>
      </c>
      <c r="CE357" s="220">
        <v>8.3299999999999999E-2</v>
      </c>
      <c r="CF357" s="225"/>
      <c r="CG357" s="221" t="s">
        <v>283</v>
      </c>
      <c r="CH357" s="176" t="s">
        <v>281</v>
      </c>
      <c r="CI357" s="220">
        <v>8.3699999999999997E-2</v>
      </c>
      <c r="CJ357" s="225"/>
      <c r="CK357" s="221" t="s">
        <v>283</v>
      </c>
      <c r="CL357" s="226">
        <f>AQ357+AU357+AY357+BC357+BG357+BK357+BO357+BS357+BW357+CA357+CE357+CI357</f>
        <v>1</v>
      </c>
      <c r="CM357" s="227">
        <f>AR357+AV357+AZ357+BD357+BH357+BL357+BP357+BT357+BX357+CB357+CF357+CJ357</f>
        <v>0.58309999999999995</v>
      </c>
    </row>
    <row r="358" spans="1:91" s="228" customFormat="1" ht="81.75" customHeight="1" x14ac:dyDescent="0.3">
      <c r="A358" s="294"/>
      <c r="B358" s="303"/>
      <c r="C358" s="294"/>
      <c r="D358" s="294"/>
      <c r="E358" s="294"/>
      <c r="F358" s="294"/>
      <c r="G358" s="297"/>
      <c r="H358" s="355"/>
      <c r="I358" s="303"/>
      <c r="J358" s="297"/>
      <c r="K358" s="297"/>
      <c r="L358" s="297"/>
      <c r="M358" s="404"/>
      <c r="N358" s="403" t="s">
        <v>1071</v>
      </c>
      <c r="O358" s="259">
        <v>3.1019999999999999E-2</v>
      </c>
      <c r="P358" s="12" t="s">
        <v>9</v>
      </c>
      <c r="Q358" s="12" t="s">
        <v>584</v>
      </c>
      <c r="R358" s="217" t="s">
        <v>1072</v>
      </c>
      <c r="S358" s="324"/>
      <c r="T358" s="352"/>
      <c r="U358" s="279"/>
      <c r="V358" s="279"/>
      <c r="W358" s="279"/>
      <c r="X358" s="279"/>
      <c r="Y358" s="279"/>
      <c r="Z358" s="279"/>
      <c r="AA358" s="279"/>
      <c r="AB358" s="279"/>
      <c r="AC358" s="279"/>
      <c r="AD358" s="279"/>
      <c r="AE358" s="279"/>
      <c r="AF358" s="279"/>
      <c r="AG358" s="279"/>
      <c r="AH358" s="279"/>
      <c r="AI358" s="279"/>
      <c r="AJ358" s="279"/>
      <c r="AK358" s="279"/>
      <c r="AL358" s="279"/>
      <c r="AM358" s="279"/>
      <c r="AN358" s="218">
        <v>45658</v>
      </c>
      <c r="AO358" s="218">
        <v>46022</v>
      </c>
      <c r="AP358" s="219" t="s">
        <v>1073</v>
      </c>
      <c r="AQ358" s="220">
        <v>8.3299999999999999E-2</v>
      </c>
      <c r="AR358" s="220">
        <v>8.3299999999999999E-2</v>
      </c>
      <c r="AS358" s="221" t="s">
        <v>1062</v>
      </c>
      <c r="AT358" s="222" t="s">
        <v>1074</v>
      </c>
      <c r="AU358" s="220">
        <v>8.3299999999999999E-2</v>
      </c>
      <c r="AV358" s="220">
        <v>8.3299999999999999E-2</v>
      </c>
      <c r="AW358" s="221" t="s">
        <v>1062</v>
      </c>
      <c r="AX358" s="222" t="s">
        <v>1075</v>
      </c>
      <c r="AY358" s="223">
        <v>8.3299999999999999E-2</v>
      </c>
      <c r="AZ358" s="223">
        <v>8.3299999999999999E-2</v>
      </c>
      <c r="BA358" s="224" t="s">
        <v>1062</v>
      </c>
      <c r="BB358" s="219" t="s">
        <v>1076</v>
      </c>
      <c r="BC358" s="223">
        <v>8.3299999999999999E-2</v>
      </c>
      <c r="BD358" s="223">
        <v>8.3299999999999999E-2</v>
      </c>
      <c r="BE358" s="224" t="s">
        <v>1062</v>
      </c>
      <c r="BF358" s="219" t="s">
        <v>1077</v>
      </c>
      <c r="BG358" s="223">
        <v>8.3299999999999999E-2</v>
      </c>
      <c r="BH358" s="223">
        <v>8.3299999999999999E-2</v>
      </c>
      <c r="BI358" s="224" t="s">
        <v>1067</v>
      </c>
      <c r="BJ358" s="219" t="s">
        <v>1078</v>
      </c>
      <c r="BK358" s="223">
        <v>8.3299999999999999E-2</v>
      </c>
      <c r="BL358" s="223">
        <v>8.3299999999999999E-2</v>
      </c>
      <c r="BM358" s="224" t="s">
        <v>1067</v>
      </c>
      <c r="BN358" s="219" t="s">
        <v>1079</v>
      </c>
      <c r="BO358" s="220">
        <v>8.3299999999999999E-2</v>
      </c>
      <c r="BP358" s="220">
        <v>8.3299999999999999E-2</v>
      </c>
      <c r="BQ358" s="221" t="s">
        <v>1070</v>
      </c>
      <c r="BR358" s="176" t="s">
        <v>281</v>
      </c>
      <c r="BS358" s="220">
        <v>8.3299999999999999E-2</v>
      </c>
      <c r="BT358" s="229"/>
      <c r="BU358" s="221" t="s">
        <v>283</v>
      </c>
      <c r="BV358" s="176" t="s">
        <v>281</v>
      </c>
      <c r="BW358" s="220">
        <v>8.3299999999999999E-2</v>
      </c>
      <c r="BX358" s="229"/>
      <c r="BY358" s="221" t="s">
        <v>283</v>
      </c>
      <c r="BZ358" s="176" t="s">
        <v>281</v>
      </c>
      <c r="CA358" s="220">
        <v>8.3299999999999999E-2</v>
      </c>
      <c r="CB358" s="229"/>
      <c r="CC358" s="221" t="s">
        <v>283</v>
      </c>
      <c r="CD358" s="176" t="s">
        <v>281</v>
      </c>
      <c r="CE358" s="220">
        <v>8.3299999999999999E-2</v>
      </c>
      <c r="CF358" s="229"/>
      <c r="CG358" s="221" t="s">
        <v>283</v>
      </c>
      <c r="CH358" s="176" t="s">
        <v>281</v>
      </c>
      <c r="CI358" s="220">
        <v>8.3699999999999997E-2</v>
      </c>
      <c r="CJ358" s="229"/>
      <c r="CK358" s="221" t="s">
        <v>283</v>
      </c>
      <c r="CL358" s="226">
        <f t="shared" ref="CL358:CM373" si="319">AQ358+AU358+AY358+BC358+BG358+BK358+BO358+BS358+BW358+CA358+CE358+CI358</f>
        <v>1</v>
      </c>
      <c r="CM358" s="227">
        <f t="shared" si="319"/>
        <v>0.58309999999999995</v>
      </c>
    </row>
    <row r="359" spans="1:91" s="228" customFormat="1" ht="201" customHeight="1" x14ac:dyDescent="0.3">
      <c r="A359" s="295"/>
      <c r="B359" s="304"/>
      <c r="C359" s="295"/>
      <c r="D359" s="295"/>
      <c r="E359" s="295"/>
      <c r="F359" s="295"/>
      <c r="G359" s="298"/>
      <c r="H359" s="356"/>
      <c r="I359" s="304"/>
      <c r="J359" s="298"/>
      <c r="K359" s="298"/>
      <c r="L359" s="298"/>
      <c r="M359" s="404"/>
      <c r="N359" s="403" t="s">
        <v>1080</v>
      </c>
      <c r="O359" s="259">
        <v>3.1019999999999999E-2</v>
      </c>
      <c r="P359" s="12" t="s">
        <v>9</v>
      </c>
      <c r="Q359" s="12" t="s">
        <v>584</v>
      </c>
      <c r="R359" s="217" t="s">
        <v>1081</v>
      </c>
      <c r="S359" s="325"/>
      <c r="T359" s="353"/>
      <c r="U359" s="279"/>
      <c r="V359" s="279"/>
      <c r="W359" s="279"/>
      <c r="X359" s="279"/>
      <c r="Y359" s="279"/>
      <c r="Z359" s="279"/>
      <c r="AA359" s="279"/>
      <c r="AB359" s="279"/>
      <c r="AC359" s="279"/>
      <c r="AD359" s="279"/>
      <c r="AE359" s="279"/>
      <c r="AF359" s="279"/>
      <c r="AG359" s="279"/>
      <c r="AH359" s="279"/>
      <c r="AI359" s="279"/>
      <c r="AJ359" s="279"/>
      <c r="AK359" s="279"/>
      <c r="AL359" s="279"/>
      <c r="AM359" s="279"/>
      <c r="AN359" s="218">
        <v>45658</v>
      </c>
      <c r="AO359" s="218">
        <v>46022</v>
      </c>
      <c r="AP359" s="219" t="s">
        <v>1082</v>
      </c>
      <c r="AQ359" s="220">
        <v>8.3299999999999999E-2</v>
      </c>
      <c r="AR359" s="220">
        <v>8.3299999999999999E-2</v>
      </c>
      <c r="AS359" s="221" t="s">
        <v>1062</v>
      </c>
      <c r="AT359" s="222" t="s">
        <v>1083</v>
      </c>
      <c r="AU359" s="220">
        <v>8.3299999999999999E-2</v>
      </c>
      <c r="AV359" s="220">
        <v>8.3299999999999999E-2</v>
      </c>
      <c r="AW359" s="221" t="s">
        <v>1062</v>
      </c>
      <c r="AX359" s="222" t="s">
        <v>1084</v>
      </c>
      <c r="AY359" s="223">
        <v>8.3299999999999999E-2</v>
      </c>
      <c r="AZ359" s="223">
        <v>8.3299999999999999E-2</v>
      </c>
      <c r="BA359" s="224" t="s">
        <v>1062</v>
      </c>
      <c r="BB359" s="219" t="s">
        <v>1085</v>
      </c>
      <c r="BC359" s="223">
        <v>8.3299999999999999E-2</v>
      </c>
      <c r="BD359" s="223">
        <v>8.3299999999999999E-2</v>
      </c>
      <c r="BE359" s="224" t="s">
        <v>1062</v>
      </c>
      <c r="BF359" s="219" t="s">
        <v>1086</v>
      </c>
      <c r="BG359" s="223">
        <v>8.3299999999999999E-2</v>
      </c>
      <c r="BH359" s="223">
        <v>8.3299999999999999E-2</v>
      </c>
      <c r="BI359" s="224" t="s">
        <v>1067</v>
      </c>
      <c r="BJ359" s="219" t="s">
        <v>1087</v>
      </c>
      <c r="BK359" s="223">
        <v>8.3299999999999999E-2</v>
      </c>
      <c r="BL359" s="223">
        <v>8.3299999999999999E-2</v>
      </c>
      <c r="BM359" s="224" t="s">
        <v>1067</v>
      </c>
      <c r="BN359" s="219" t="s">
        <v>1088</v>
      </c>
      <c r="BO359" s="220">
        <v>8.3299999999999999E-2</v>
      </c>
      <c r="BP359" s="220">
        <v>8.3299999999999999E-2</v>
      </c>
      <c r="BQ359" s="221" t="s">
        <v>1070</v>
      </c>
      <c r="BR359" s="176" t="s">
        <v>281</v>
      </c>
      <c r="BS359" s="220">
        <v>8.3299999999999999E-2</v>
      </c>
      <c r="BT359" s="229"/>
      <c r="BU359" s="221" t="s">
        <v>283</v>
      </c>
      <c r="BV359" s="176" t="s">
        <v>281</v>
      </c>
      <c r="BW359" s="220">
        <v>8.3299999999999999E-2</v>
      </c>
      <c r="BX359" s="229"/>
      <c r="BY359" s="221" t="s">
        <v>283</v>
      </c>
      <c r="BZ359" s="176" t="s">
        <v>281</v>
      </c>
      <c r="CA359" s="220">
        <v>8.3299999999999999E-2</v>
      </c>
      <c r="CB359" s="229"/>
      <c r="CC359" s="221" t="s">
        <v>283</v>
      </c>
      <c r="CD359" s="176" t="s">
        <v>281</v>
      </c>
      <c r="CE359" s="220">
        <v>8.3299999999999999E-2</v>
      </c>
      <c r="CF359" s="229"/>
      <c r="CG359" s="221" t="s">
        <v>283</v>
      </c>
      <c r="CH359" s="176" t="s">
        <v>281</v>
      </c>
      <c r="CI359" s="220">
        <v>8.3699999999999997E-2</v>
      </c>
      <c r="CJ359" s="229"/>
      <c r="CK359" s="221" t="s">
        <v>283</v>
      </c>
      <c r="CL359" s="226">
        <f t="shared" si="319"/>
        <v>1</v>
      </c>
      <c r="CM359" s="227">
        <f t="shared" si="319"/>
        <v>0.58309999999999995</v>
      </c>
    </row>
    <row r="360" spans="1:91" s="228" customFormat="1" ht="171" customHeight="1" x14ac:dyDescent="0.3">
      <c r="A360" s="293" t="s">
        <v>134</v>
      </c>
      <c r="B360" s="302" t="s">
        <v>13</v>
      </c>
      <c r="C360" s="293" t="s">
        <v>1644</v>
      </c>
      <c r="D360" s="293" t="s">
        <v>83</v>
      </c>
      <c r="E360" s="293" t="s">
        <v>103</v>
      </c>
      <c r="F360" s="293" t="s">
        <v>1056</v>
      </c>
      <c r="G360" s="296" t="s">
        <v>127</v>
      </c>
      <c r="H360" s="332">
        <v>0.1724</v>
      </c>
      <c r="I360" s="302" t="s">
        <v>6</v>
      </c>
      <c r="J360" s="296" t="s">
        <v>1089</v>
      </c>
      <c r="K360" s="296" t="s">
        <v>1090</v>
      </c>
      <c r="L360" s="296">
        <v>27</v>
      </c>
      <c r="M360" s="341">
        <v>15.7</v>
      </c>
      <c r="N360" s="258" t="s">
        <v>1091</v>
      </c>
      <c r="O360" s="259">
        <v>3.4500000000000003E-2</v>
      </c>
      <c r="P360" s="12" t="s">
        <v>9</v>
      </c>
      <c r="Q360" s="12" t="s">
        <v>152</v>
      </c>
      <c r="R360" s="217" t="s">
        <v>1092</v>
      </c>
      <c r="S360" s="323" t="s">
        <v>96</v>
      </c>
      <c r="T360" s="348">
        <v>1453951333</v>
      </c>
      <c r="U360" s="279"/>
      <c r="V360" s="279"/>
      <c r="W360" s="279"/>
      <c r="X360" s="279"/>
      <c r="Y360" s="279"/>
      <c r="Z360" s="279"/>
      <c r="AA360" s="279"/>
      <c r="AB360" s="279"/>
      <c r="AC360" s="279"/>
      <c r="AD360" s="279"/>
      <c r="AE360" s="279"/>
      <c r="AF360" s="279"/>
      <c r="AG360" s="279"/>
      <c r="AH360" s="279"/>
      <c r="AI360" s="279"/>
      <c r="AJ360" s="279"/>
      <c r="AK360" s="279"/>
      <c r="AL360" s="279"/>
      <c r="AM360" s="279"/>
      <c r="AN360" s="218">
        <v>45658</v>
      </c>
      <c r="AO360" s="218">
        <v>46022</v>
      </c>
      <c r="AP360" s="219" t="s">
        <v>1093</v>
      </c>
      <c r="AQ360" s="220">
        <v>8.3299999999999999E-2</v>
      </c>
      <c r="AR360" s="220">
        <v>8.3299999999999999E-2</v>
      </c>
      <c r="AS360" s="221" t="s">
        <v>1062</v>
      </c>
      <c r="AT360" s="222" t="s">
        <v>1094</v>
      </c>
      <c r="AU360" s="220">
        <v>8.3299999999999999E-2</v>
      </c>
      <c r="AV360" s="220">
        <v>8.3299999999999999E-2</v>
      </c>
      <c r="AW360" s="221" t="s">
        <v>1062</v>
      </c>
      <c r="AX360" s="222" t="s">
        <v>1095</v>
      </c>
      <c r="AY360" s="223">
        <v>8.3299999999999999E-2</v>
      </c>
      <c r="AZ360" s="223">
        <v>8.3299999999999999E-2</v>
      </c>
      <c r="BA360" s="224" t="s">
        <v>1062</v>
      </c>
      <c r="BB360" s="219" t="s">
        <v>1096</v>
      </c>
      <c r="BC360" s="223">
        <v>8.3299999999999999E-2</v>
      </c>
      <c r="BD360" s="223">
        <v>8.3299999999999999E-2</v>
      </c>
      <c r="BE360" s="224" t="s">
        <v>1062</v>
      </c>
      <c r="BF360" s="219" t="s">
        <v>1097</v>
      </c>
      <c r="BG360" s="223">
        <v>8.3299999999999999E-2</v>
      </c>
      <c r="BH360" s="223">
        <v>8.3299999999999999E-2</v>
      </c>
      <c r="BI360" s="224" t="s">
        <v>1067</v>
      </c>
      <c r="BJ360" s="219" t="s">
        <v>1098</v>
      </c>
      <c r="BK360" s="223">
        <v>8.3299999999999999E-2</v>
      </c>
      <c r="BL360" s="223">
        <v>8.3299999999999999E-2</v>
      </c>
      <c r="BM360" s="224" t="s">
        <v>1067</v>
      </c>
      <c r="BN360" s="219" t="s">
        <v>1099</v>
      </c>
      <c r="BO360" s="220">
        <v>8.3299999999999999E-2</v>
      </c>
      <c r="BP360" s="220">
        <v>8.3299999999999999E-2</v>
      </c>
      <c r="BQ360" s="221" t="s">
        <v>1070</v>
      </c>
      <c r="BR360" s="176" t="s">
        <v>281</v>
      </c>
      <c r="BS360" s="220">
        <v>8.3299999999999999E-2</v>
      </c>
      <c r="BT360" s="229"/>
      <c r="BU360" s="221" t="s">
        <v>283</v>
      </c>
      <c r="BV360" s="176" t="s">
        <v>281</v>
      </c>
      <c r="BW360" s="220">
        <v>8.3299999999999999E-2</v>
      </c>
      <c r="BX360" s="229"/>
      <c r="BY360" s="221" t="s">
        <v>283</v>
      </c>
      <c r="BZ360" s="176" t="s">
        <v>281</v>
      </c>
      <c r="CA360" s="220">
        <v>8.3299999999999999E-2</v>
      </c>
      <c r="CB360" s="229"/>
      <c r="CC360" s="221" t="s">
        <v>283</v>
      </c>
      <c r="CD360" s="176" t="s">
        <v>281</v>
      </c>
      <c r="CE360" s="220">
        <v>8.3299999999999999E-2</v>
      </c>
      <c r="CF360" s="229"/>
      <c r="CG360" s="221" t="s">
        <v>283</v>
      </c>
      <c r="CH360" s="176" t="s">
        <v>281</v>
      </c>
      <c r="CI360" s="220">
        <v>8.3699999999999997E-2</v>
      </c>
      <c r="CJ360" s="229"/>
      <c r="CK360" s="221" t="s">
        <v>283</v>
      </c>
      <c r="CL360" s="226">
        <f t="shared" si="319"/>
        <v>1</v>
      </c>
      <c r="CM360" s="227">
        <f t="shared" si="319"/>
        <v>0.58309999999999995</v>
      </c>
    </row>
    <row r="361" spans="1:91" s="228" customFormat="1" ht="81.75" customHeight="1" x14ac:dyDescent="0.3">
      <c r="A361" s="294"/>
      <c r="B361" s="303"/>
      <c r="C361" s="294"/>
      <c r="D361" s="294"/>
      <c r="E361" s="294"/>
      <c r="F361" s="294"/>
      <c r="G361" s="297"/>
      <c r="H361" s="333"/>
      <c r="I361" s="303"/>
      <c r="J361" s="297"/>
      <c r="K361" s="297"/>
      <c r="L361" s="297"/>
      <c r="M361" s="345"/>
      <c r="N361" s="258" t="s">
        <v>1100</v>
      </c>
      <c r="O361" s="260">
        <v>3.4500000000000003E-2</v>
      </c>
      <c r="P361" s="12" t="s">
        <v>9</v>
      </c>
      <c r="Q361" s="12" t="s">
        <v>152</v>
      </c>
      <c r="R361" s="230" t="s">
        <v>1101</v>
      </c>
      <c r="S361" s="324"/>
      <c r="T361" s="349"/>
      <c r="U361" s="279"/>
      <c r="V361" s="279"/>
      <c r="W361" s="279"/>
      <c r="X361" s="279"/>
      <c r="Y361" s="279"/>
      <c r="Z361" s="279"/>
      <c r="AA361" s="279"/>
      <c r="AB361" s="279"/>
      <c r="AC361" s="279"/>
      <c r="AD361" s="279"/>
      <c r="AE361" s="279"/>
      <c r="AF361" s="279"/>
      <c r="AG361" s="279"/>
      <c r="AH361" s="279"/>
      <c r="AI361" s="279"/>
      <c r="AJ361" s="279"/>
      <c r="AK361" s="279"/>
      <c r="AL361" s="279"/>
      <c r="AM361" s="279"/>
      <c r="AN361" s="218">
        <v>45658</v>
      </c>
      <c r="AO361" s="218">
        <v>46022</v>
      </c>
      <c r="AP361" s="219" t="s">
        <v>1102</v>
      </c>
      <c r="AQ361" s="220">
        <v>8.3299999999999999E-2</v>
      </c>
      <c r="AR361" s="220">
        <v>8.3299999999999999E-2</v>
      </c>
      <c r="AS361" s="221" t="s">
        <v>1062</v>
      </c>
      <c r="AT361" s="222" t="s">
        <v>1103</v>
      </c>
      <c r="AU361" s="220">
        <v>8.3299999999999999E-2</v>
      </c>
      <c r="AV361" s="220">
        <v>8.3299999999999999E-2</v>
      </c>
      <c r="AW361" s="221" t="s">
        <v>1062</v>
      </c>
      <c r="AX361" s="222" t="s">
        <v>1104</v>
      </c>
      <c r="AY361" s="223">
        <v>8.3299999999999999E-2</v>
      </c>
      <c r="AZ361" s="223">
        <v>8.3299999999999999E-2</v>
      </c>
      <c r="BA361" s="224" t="s">
        <v>1062</v>
      </c>
      <c r="BB361" s="219" t="s">
        <v>1105</v>
      </c>
      <c r="BC361" s="223">
        <v>8.3299999999999999E-2</v>
      </c>
      <c r="BD361" s="223">
        <v>8.3299999999999999E-2</v>
      </c>
      <c r="BE361" s="224" t="s">
        <v>1062</v>
      </c>
      <c r="BF361" s="219" t="s">
        <v>1106</v>
      </c>
      <c r="BG361" s="223">
        <v>8.3299999999999999E-2</v>
      </c>
      <c r="BH361" s="223">
        <v>8.3299999999999999E-2</v>
      </c>
      <c r="BI361" s="224" t="s">
        <v>1067</v>
      </c>
      <c r="BJ361" s="219" t="s">
        <v>1107</v>
      </c>
      <c r="BK361" s="223">
        <v>8.3299999999999999E-2</v>
      </c>
      <c r="BL361" s="223">
        <v>8.3299999999999999E-2</v>
      </c>
      <c r="BM361" s="224" t="s">
        <v>1067</v>
      </c>
      <c r="BN361" s="219" t="s">
        <v>1108</v>
      </c>
      <c r="BO361" s="220">
        <v>8.3299999999999999E-2</v>
      </c>
      <c r="BP361" s="220">
        <v>8.3299999999999999E-2</v>
      </c>
      <c r="BQ361" s="221" t="s">
        <v>1070</v>
      </c>
      <c r="BR361" s="176" t="s">
        <v>281</v>
      </c>
      <c r="BS361" s="220">
        <v>8.3299999999999999E-2</v>
      </c>
      <c r="BT361" s="229"/>
      <c r="BU361" s="221" t="s">
        <v>283</v>
      </c>
      <c r="BV361" s="176" t="s">
        <v>281</v>
      </c>
      <c r="BW361" s="220">
        <v>8.3299999999999999E-2</v>
      </c>
      <c r="BX361" s="229"/>
      <c r="BY361" s="221" t="s">
        <v>283</v>
      </c>
      <c r="BZ361" s="176" t="s">
        <v>281</v>
      </c>
      <c r="CA361" s="220">
        <v>8.3299999999999999E-2</v>
      </c>
      <c r="CB361" s="229"/>
      <c r="CC361" s="221" t="s">
        <v>283</v>
      </c>
      <c r="CD361" s="176" t="s">
        <v>281</v>
      </c>
      <c r="CE361" s="220">
        <v>8.3299999999999999E-2</v>
      </c>
      <c r="CF361" s="229"/>
      <c r="CG361" s="221" t="s">
        <v>283</v>
      </c>
      <c r="CH361" s="176" t="s">
        <v>281</v>
      </c>
      <c r="CI361" s="220">
        <v>8.3699999999999997E-2</v>
      </c>
      <c r="CJ361" s="229"/>
      <c r="CK361" s="221" t="s">
        <v>283</v>
      </c>
      <c r="CL361" s="226">
        <f t="shared" si="319"/>
        <v>1</v>
      </c>
      <c r="CM361" s="227">
        <f t="shared" si="319"/>
        <v>0.58309999999999995</v>
      </c>
    </row>
    <row r="362" spans="1:91" s="228" customFormat="1" ht="107.25" customHeight="1" x14ac:dyDescent="0.3">
      <c r="A362" s="294"/>
      <c r="B362" s="303"/>
      <c r="C362" s="294"/>
      <c r="D362" s="294"/>
      <c r="E362" s="294"/>
      <c r="F362" s="294"/>
      <c r="G362" s="297"/>
      <c r="H362" s="333"/>
      <c r="I362" s="303"/>
      <c r="J362" s="297"/>
      <c r="K362" s="297"/>
      <c r="L362" s="297"/>
      <c r="M362" s="345"/>
      <c r="N362" s="258" t="s">
        <v>1109</v>
      </c>
      <c r="O362" s="260">
        <v>3.4500000000000003E-2</v>
      </c>
      <c r="P362" s="12" t="s">
        <v>9</v>
      </c>
      <c r="Q362" s="12" t="s">
        <v>152</v>
      </c>
      <c r="R362" s="230" t="s">
        <v>1110</v>
      </c>
      <c r="S362" s="324"/>
      <c r="T362" s="349"/>
      <c r="U362" s="279"/>
      <c r="V362" s="279"/>
      <c r="W362" s="279"/>
      <c r="X362" s="279"/>
      <c r="Y362" s="279"/>
      <c r="Z362" s="279"/>
      <c r="AA362" s="279"/>
      <c r="AB362" s="279"/>
      <c r="AC362" s="279"/>
      <c r="AD362" s="279"/>
      <c r="AE362" s="279"/>
      <c r="AF362" s="279"/>
      <c r="AG362" s="279"/>
      <c r="AH362" s="279"/>
      <c r="AI362" s="279"/>
      <c r="AJ362" s="279"/>
      <c r="AK362" s="279"/>
      <c r="AL362" s="279"/>
      <c r="AM362" s="279"/>
      <c r="AN362" s="218">
        <v>45658</v>
      </c>
      <c r="AO362" s="218">
        <v>46022</v>
      </c>
      <c r="AP362" s="219" t="s">
        <v>1111</v>
      </c>
      <c r="AQ362" s="220">
        <v>8.3299999999999999E-2</v>
      </c>
      <c r="AR362" s="220">
        <v>8.3299999999999999E-2</v>
      </c>
      <c r="AS362" s="221" t="s">
        <v>1062</v>
      </c>
      <c r="AT362" s="222" t="s">
        <v>1112</v>
      </c>
      <c r="AU362" s="220">
        <v>8.3299999999999999E-2</v>
      </c>
      <c r="AV362" s="220">
        <v>8.3299999999999999E-2</v>
      </c>
      <c r="AW362" s="221" t="s">
        <v>1062</v>
      </c>
      <c r="AX362" s="222" t="s">
        <v>1113</v>
      </c>
      <c r="AY362" s="223">
        <v>8.3299999999999999E-2</v>
      </c>
      <c r="AZ362" s="223">
        <v>8.3299999999999999E-2</v>
      </c>
      <c r="BA362" s="224" t="s">
        <v>1062</v>
      </c>
      <c r="BB362" s="219" t="s">
        <v>1114</v>
      </c>
      <c r="BC362" s="223">
        <v>8.3299999999999999E-2</v>
      </c>
      <c r="BD362" s="223">
        <v>8.3299999999999999E-2</v>
      </c>
      <c r="BE362" s="224" t="s">
        <v>1062</v>
      </c>
      <c r="BF362" s="219" t="s">
        <v>1115</v>
      </c>
      <c r="BG362" s="223">
        <v>8.3299999999999999E-2</v>
      </c>
      <c r="BH362" s="223">
        <v>8.3299999999999999E-2</v>
      </c>
      <c r="BI362" s="224" t="s">
        <v>1067</v>
      </c>
      <c r="BJ362" s="219" t="s">
        <v>1116</v>
      </c>
      <c r="BK362" s="223">
        <v>8.3299999999999999E-2</v>
      </c>
      <c r="BL362" s="223">
        <v>8.3299999999999999E-2</v>
      </c>
      <c r="BM362" s="224" t="s">
        <v>1067</v>
      </c>
      <c r="BN362" s="219" t="s">
        <v>1117</v>
      </c>
      <c r="BO362" s="220">
        <v>8.3299999999999999E-2</v>
      </c>
      <c r="BP362" s="220">
        <v>8.3299999999999999E-2</v>
      </c>
      <c r="BQ362" s="221" t="s">
        <v>1070</v>
      </c>
      <c r="BR362" s="176" t="s">
        <v>281</v>
      </c>
      <c r="BS362" s="220">
        <v>8.3299999999999999E-2</v>
      </c>
      <c r="BT362" s="229"/>
      <c r="BU362" s="221" t="s">
        <v>283</v>
      </c>
      <c r="BV362" s="176" t="s">
        <v>281</v>
      </c>
      <c r="BW362" s="220">
        <v>8.3299999999999999E-2</v>
      </c>
      <c r="BX362" s="229"/>
      <c r="BY362" s="221" t="s">
        <v>283</v>
      </c>
      <c r="BZ362" s="176" t="s">
        <v>281</v>
      </c>
      <c r="CA362" s="220">
        <v>8.3299999999999999E-2</v>
      </c>
      <c r="CB362" s="229"/>
      <c r="CC362" s="221" t="s">
        <v>283</v>
      </c>
      <c r="CD362" s="176" t="s">
        <v>281</v>
      </c>
      <c r="CE362" s="220">
        <v>8.3299999999999999E-2</v>
      </c>
      <c r="CF362" s="229"/>
      <c r="CG362" s="221" t="s">
        <v>283</v>
      </c>
      <c r="CH362" s="176" t="s">
        <v>281</v>
      </c>
      <c r="CI362" s="220">
        <v>8.3699999999999997E-2</v>
      </c>
      <c r="CJ362" s="229"/>
      <c r="CK362" s="221" t="s">
        <v>283</v>
      </c>
      <c r="CL362" s="226">
        <f t="shared" si="319"/>
        <v>1</v>
      </c>
      <c r="CM362" s="227">
        <f t="shared" si="319"/>
        <v>0.58309999999999995</v>
      </c>
    </row>
    <row r="363" spans="1:91" s="228" customFormat="1" ht="81.75" customHeight="1" x14ac:dyDescent="0.3">
      <c r="A363" s="294"/>
      <c r="B363" s="303"/>
      <c r="C363" s="294"/>
      <c r="D363" s="294"/>
      <c r="E363" s="294"/>
      <c r="F363" s="294"/>
      <c r="G363" s="297"/>
      <c r="H363" s="333"/>
      <c r="I363" s="303"/>
      <c r="J363" s="297"/>
      <c r="K363" s="297"/>
      <c r="L363" s="297"/>
      <c r="M363" s="345"/>
      <c r="N363" s="258" t="s">
        <v>1118</v>
      </c>
      <c r="O363" s="260">
        <v>3.4500000000000003E-2</v>
      </c>
      <c r="P363" s="12" t="s">
        <v>9</v>
      </c>
      <c r="Q363" s="12" t="s">
        <v>152</v>
      </c>
      <c r="R363" s="230" t="s">
        <v>1119</v>
      </c>
      <c r="S363" s="324"/>
      <c r="T363" s="349"/>
      <c r="U363" s="279"/>
      <c r="V363" s="279"/>
      <c r="W363" s="279"/>
      <c r="X363" s="279"/>
      <c r="Y363" s="279"/>
      <c r="Z363" s="279"/>
      <c r="AA363" s="279"/>
      <c r="AB363" s="279"/>
      <c r="AC363" s="279"/>
      <c r="AD363" s="279"/>
      <c r="AE363" s="279"/>
      <c r="AF363" s="279"/>
      <c r="AG363" s="279"/>
      <c r="AH363" s="279"/>
      <c r="AI363" s="279"/>
      <c r="AJ363" s="279"/>
      <c r="AK363" s="279"/>
      <c r="AL363" s="279"/>
      <c r="AM363" s="279"/>
      <c r="AN363" s="218">
        <v>45658</v>
      </c>
      <c r="AO363" s="218">
        <v>46022</v>
      </c>
      <c r="AP363" s="219" t="s">
        <v>1120</v>
      </c>
      <c r="AQ363" s="220">
        <v>8.3299999999999999E-2</v>
      </c>
      <c r="AR363" s="220">
        <v>8.3299999999999999E-2</v>
      </c>
      <c r="AS363" s="221" t="s">
        <v>1062</v>
      </c>
      <c r="AT363" s="222" t="s">
        <v>1121</v>
      </c>
      <c r="AU363" s="220">
        <v>8.3299999999999999E-2</v>
      </c>
      <c r="AV363" s="220">
        <v>8.3299999999999999E-2</v>
      </c>
      <c r="AW363" s="221" t="s">
        <v>1062</v>
      </c>
      <c r="AX363" s="222" t="s">
        <v>1122</v>
      </c>
      <c r="AY363" s="223">
        <v>8.3299999999999999E-2</v>
      </c>
      <c r="AZ363" s="223">
        <v>8.3299999999999999E-2</v>
      </c>
      <c r="BA363" s="224" t="s">
        <v>1062</v>
      </c>
      <c r="BB363" s="219" t="s">
        <v>1123</v>
      </c>
      <c r="BC363" s="223">
        <v>8.3299999999999999E-2</v>
      </c>
      <c r="BD363" s="223">
        <v>8.3299999999999999E-2</v>
      </c>
      <c r="BE363" s="224" t="s">
        <v>1062</v>
      </c>
      <c r="BF363" s="219" t="s">
        <v>1124</v>
      </c>
      <c r="BG363" s="223">
        <v>8.3299999999999999E-2</v>
      </c>
      <c r="BH363" s="223">
        <v>8.3299999999999999E-2</v>
      </c>
      <c r="BI363" s="224" t="s">
        <v>1067</v>
      </c>
      <c r="BJ363" s="219" t="s">
        <v>1125</v>
      </c>
      <c r="BK363" s="223">
        <v>8.3299999999999999E-2</v>
      </c>
      <c r="BL363" s="223">
        <v>8.3299999999999999E-2</v>
      </c>
      <c r="BM363" s="224" t="s">
        <v>1067</v>
      </c>
      <c r="BN363" s="219" t="s">
        <v>1126</v>
      </c>
      <c r="BO363" s="220">
        <v>8.3299999999999999E-2</v>
      </c>
      <c r="BP363" s="220">
        <v>8.3299999999999999E-2</v>
      </c>
      <c r="BQ363" s="221" t="s">
        <v>1070</v>
      </c>
      <c r="BR363" s="176" t="s">
        <v>281</v>
      </c>
      <c r="BS363" s="220">
        <v>8.3299999999999999E-2</v>
      </c>
      <c r="BT363" s="229"/>
      <c r="BU363" s="221" t="s">
        <v>283</v>
      </c>
      <c r="BV363" s="176" t="s">
        <v>281</v>
      </c>
      <c r="BW363" s="220">
        <v>8.3299999999999999E-2</v>
      </c>
      <c r="BX363" s="229"/>
      <c r="BY363" s="221" t="s">
        <v>283</v>
      </c>
      <c r="BZ363" s="176" t="s">
        <v>281</v>
      </c>
      <c r="CA363" s="220">
        <v>8.3299999999999999E-2</v>
      </c>
      <c r="CB363" s="229"/>
      <c r="CC363" s="221" t="s">
        <v>283</v>
      </c>
      <c r="CD363" s="176" t="s">
        <v>281</v>
      </c>
      <c r="CE363" s="220">
        <v>8.3299999999999999E-2</v>
      </c>
      <c r="CF363" s="229"/>
      <c r="CG363" s="221" t="s">
        <v>283</v>
      </c>
      <c r="CH363" s="176" t="s">
        <v>281</v>
      </c>
      <c r="CI363" s="220">
        <v>8.3699999999999997E-2</v>
      </c>
      <c r="CJ363" s="229"/>
      <c r="CK363" s="221" t="s">
        <v>283</v>
      </c>
      <c r="CL363" s="226">
        <f t="shared" si="319"/>
        <v>1</v>
      </c>
      <c r="CM363" s="227">
        <f t="shared" si="319"/>
        <v>0.58309999999999995</v>
      </c>
    </row>
    <row r="364" spans="1:91" s="228" customFormat="1" ht="81.599999999999994" customHeight="1" x14ac:dyDescent="0.3">
      <c r="A364" s="295"/>
      <c r="B364" s="304"/>
      <c r="C364" s="295"/>
      <c r="D364" s="295"/>
      <c r="E364" s="295"/>
      <c r="F364" s="295"/>
      <c r="G364" s="298"/>
      <c r="H364" s="334"/>
      <c r="I364" s="304"/>
      <c r="J364" s="298"/>
      <c r="K364" s="298"/>
      <c r="L364" s="298"/>
      <c r="M364" s="342"/>
      <c r="N364" s="258" t="s">
        <v>1127</v>
      </c>
      <c r="O364" s="260">
        <v>3.4500000000000003E-2</v>
      </c>
      <c r="P364" s="12" t="s">
        <v>9</v>
      </c>
      <c r="Q364" s="12" t="s">
        <v>152</v>
      </c>
      <c r="R364" s="230" t="s">
        <v>1128</v>
      </c>
      <c r="S364" s="325"/>
      <c r="T364" s="350"/>
      <c r="U364" s="279"/>
      <c r="V364" s="279"/>
      <c r="W364" s="279"/>
      <c r="X364" s="279"/>
      <c r="Y364" s="279"/>
      <c r="Z364" s="279"/>
      <c r="AA364" s="279"/>
      <c r="AB364" s="279"/>
      <c r="AC364" s="279"/>
      <c r="AD364" s="279"/>
      <c r="AE364" s="279"/>
      <c r="AF364" s="279"/>
      <c r="AG364" s="279"/>
      <c r="AH364" s="279"/>
      <c r="AI364" s="279"/>
      <c r="AJ364" s="279"/>
      <c r="AK364" s="279"/>
      <c r="AL364" s="279"/>
      <c r="AM364" s="279"/>
      <c r="AN364" s="218">
        <v>45658</v>
      </c>
      <c r="AO364" s="218">
        <v>46022</v>
      </c>
      <c r="AP364" s="219" t="s">
        <v>1129</v>
      </c>
      <c r="AQ364" s="220">
        <v>8.3299999999999999E-2</v>
      </c>
      <c r="AR364" s="220">
        <v>8.3299999999999999E-2</v>
      </c>
      <c r="AS364" s="221" t="s">
        <v>1062</v>
      </c>
      <c r="AT364" s="222" t="s">
        <v>1130</v>
      </c>
      <c r="AU364" s="220">
        <v>8.3299999999999999E-2</v>
      </c>
      <c r="AV364" s="220">
        <v>8.3299999999999999E-2</v>
      </c>
      <c r="AW364" s="221" t="s">
        <v>1062</v>
      </c>
      <c r="AX364" s="222" t="s">
        <v>1131</v>
      </c>
      <c r="AY364" s="223">
        <v>8.3299999999999999E-2</v>
      </c>
      <c r="AZ364" s="223">
        <v>8.3299999999999999E-2</v>
      </c>
      <c r="BA364" s="224" t="s">
        <v>1062</v>
      </c>
      <c r="BB364" s="219" t="s">
        <v>1132</v>
      </c>
      <c r="BC364" s="223">
        <v>8.3299999999999999E-2</v>
      </c>
      <c r="BD364" s="223">
        <v>8.3299999999999999E-2</v>
      </c>
      <c r="BE364" s="224" t="s">
        <v>1062</v>
      </c>
      <c r="BF364" s="219" t="s">
        <v>1133</v>
      </c>
      <c r="BG364" s="223">
        <v>8.3299999999999999E-2</v>
      </c>
      <c r="BH364" s="223">
        <v>8.3299999999999999E-2</v>
      </c>
      <c r="BI364" s="224" t="s">
        <v>1067</v>
      </c>
      <c r="BJ364" s="219" t="s">
        <v>1134</v>
      </c>
      <c r="BK364" s="223">
        <v>8.3299999999999999E-2</v>
      </c>
      <c r="BL364" s="223">
        <v>8.3299999999999999E-2</v>
      </c>
      <c r="BM364" s="224" t="s">
        <v>1067</v>
      </c>
      <c r="BN364" s="219" t="s">
        <v>1135</v>
      </c>
      <c r="BO364" s="220">
        <v>8.3299999999999999E-2</v>
      </c>
      <c r="BP364" s="220">
        <v>8.3299999999999999E-2</v>
      </c>
      <c r="BQ364" s="221" t="s">
        <v>1070</v>
      </c>
      <c r="BR364" s="176" t="s">
        <v>281</v>
      </c>
      <c r="BS364" s="220">
        <v>8.3299999999999999E-2</v>
      </c>
      <c r="BT364" s="229"/>
      <c r="BU364" s="221" t="s">
        <v>283</v>
      </c>
      <c r="BV364" s="176" t="s">
        <v>281</v>
      </c>
      <c r="BW364" s="220">
        <v>8.3299999999999999E-2</v>
      </c>
      <c r="BX364" s="229"/>
      <c r="BY364" s="221" t="s">
        <v>283</v>
      </c>
      <c r="BZ364" s="176" t="s">
        <v>281</v>
      </c>
      <c r="CA364" s="220">
        <v>8.3299999999999999E-2</v>
      </c>
      <c r="CB364" s="229"/>
      <c r="CC364" s="221" t="s">
        <v>283</v>
      </c>
      <c r="CD364" s="176" t="s">
        <v>281</v>
      </c>
      <c r="CE364" s="220">
        <v>8.3299999999999999E-2</v>
      </c>
      <c r="CF364" s="229"/>
      <c r="CG364" s="221" t="s">
        <v>283</v>
      </c>
      <c r="CH364" s="176" t="s">
        <v>281</v>
      </c>
      <c r="CI364" s="220">
        <v>8.3699999999999997E-2</v>
      </c>
      <c r="CJ364" s="229"/>
      <c r="CK364" s="221" t="s">
        <v>283</v>
      </c>
      <c r="CL364" s="226">
        <f t="shared" si="319"/>
        <v>1</v>
      </c>
      <c r="CM364" s="227">
        <f t="shared" si="319"/>
        <v>0.58309999999999995</v>
      </c>
    </row>
    <row r="365" spans="1:91" s="228" customFormat="1" ht="185.25" customHeight="1" x14ac:dyDescent="0.3">
      <c r="A365" s="293" t="s">
        <v>134</v>
      </c>
      <c r="B365" s="302" t="s">
        <v>13</v>
      </c>
      <c r="C365" s="293" t="s">
        <v>1644</v>
      </c>
      <c r="D365" s="293" t="s">
        <v>83</v>
      </c>
      <c r="E365" s="293" t="s">
        <v>103</v>
      </c>
      <c r="F365" s="293" t="s">
        <v>1056</v>
      </c>
      <c r="G365" s="296" t="s">
        <v>128</v>
      </c>
      <c r="H365" s="332">
        <v>0.10340000000000001</v>
      </c>
      <c r="I365" s="302" t="s">
        <v>6</v>
      </c>
      <c r="J365" s="296" t="s">
        <v>1145</v>
      </c>
      <c r="K365" s="296" t="s">
        <v>1146</v>
      </c>
      <c r="L365" s="296">
        <v>27</v>
      </c>
      <c r="M365" s="341">
        <v>15.7</v>
      </c>
      <c r="N365" s="258" t="s">
        <v>1136</v>
      </c>
      <c r="O365" s="259">
        <v>3.1E-2</v>
      </c>
      <c r="P365" s="12" t="s">
        <v>9</v>
      </c>
      <c r="Q365" s="12" t="s">
        <v>152</v>
      </c>
      <c r="R365" s="217" t="s">
        <v>1137</v>
      </c>
      <c r="S365" s="323" t="s">
        <v>96</v>
      </c>
      <c r="T365" s="351">
        <v>2633247667</v>
      </c>
      <c r="U365" s="279"/>
      <c r="V365" s="279"/>
      <c r="W365" s="279"/>
      <c r="X365" s="279"/>
      <c r="Y365" s="279"/>
      <c r="Z365" s="279"/>
      <c r="AA365" s="279"/>
      <c r="AB365" s="279"/>
      <c r="AC365" s="279"/>
      <c r="AD365" s="279"/>
      <c r="AE365" s="279"/>
      <c r="AF365" s="279"/>
      <c r="AG365" s="279"/>
      <c r="AH365" s="279"/>
      <c r="AI365" s="279"/>
      <c r="AJ365" s="279"/>
      <c r="AK365" s="279"/>
      <c r="AL365" s="279"/>
      <c r="AM365" s="279"/>
      <c r="AN365" s="218">
        <v>45658</v>
      </c>
      <c r="AO365" s="218">
        <v>46022</v>
      </c>
      <c r="AP365" s="219" t="s">
        <v>1138</v>
      </c>
      <c r="AQ365" s="220">
        <v>8.3299999999999999E-2</v>
      </c>
      <c r="AR365" s="220">
        <v>8.3299999999999999E-2</v>
      </c>
      <c r="AS365" s="221" t="s">
        <v>1062</v>
      </c>
      <c r="AT365" s="222" t="s">
        <v>1139</v>
      </c>
      <c r="AU365" s="220">
        <v>8.3299999999999999E-2</v>
      </c>
      <c r="AV365" s="220">
        <v>8.3299999999999999E-2</v>
      </c>
      <c r="AW365" s="221" t="s">
        <v>1062</v>
      </c>
      <c r="AX365" s="222" t="s">
        <v>1140</v>
      </c>
      <c r="AY365" s="223">
        <v>8.3299999999999999E-2</v>
      </c>
      <c r="AZ365" s="223">
        <v>8.3299999999999999E-2</v>
      </c>
      <c r="BA365" s="224" t="s">
        <v>1062</v>
      </c>
      <c r="BB365" s="219" t="s">
        <v>1141</v>
      </c>
      <c r="BC365" s="223">
        <v>8.3299999999999999E-2</v>
      </c>
      <c r="BD365" s="223">
        <v>8.3299999999999999E-2</v>
      </c>
      <c r="BE365" s="224" t="s">
        <v>1062</v>
      </c>
      <c r="BF365" s="219" t="s">
        <v>1142</v>
      </c>
      <c r="BG365" s="223">
        <v>8.3299999999999999E-2</v>
      </c>
      <c r="BH365" s="223">
        <v>8.3299999999999999E-2</v>
      </c>
      <c r="BI365" s="224" t="s">
        <v>1067</v>
      </c>
      <c r="BJ365" s="219" t="s">
        <v>1143</v>
      </c>
      <c r="BK365" s="223">
        <v>8.3299999999999999E-2</v>
      </c>
      <c r="BL365" s="223">
        <v>8.3299999999999999E-2</v>
      </c>
      <c r="BM365" s="224" t="s">
        <v>1067</v>
      </c>
      <c r="BN365" s="219" t="s">
        <v>1144</v>
      </c>
      <c r="BO365" s="220">
        <v>8.3299999999999999E-2</v>
      </c>
      <c r="BP365" s="220">
        <v>8.3299999999999999E-2</v>
      </c>
      <c r="BQ365" s="221" t="s">
        <v>1070</v>
      </c>
      <c r="BR365" s="176" t="s">
        <v>281</v>
      </c>
      <c r="BS365" s="220">
        <v>8.3299999999999999E-2</v>
      </c>
      <c r="BT365" s="229"/>
      <c r="BU365" s="221" t="s">
        <v>283</v>
      </c>
      <c r="BV365" s="176" t="s">
        <v>281</v>
      </c>
      <c r="BW365" s="220">
        <v>8.3299999999999999E-2</v>
      </c>
      <c r="BX365" s="229"/>
      <c r="BY365" s="221" t="s">
        <v>283</v>
      </c>
      <c r="BZ365" s="176" t="s">
        <v>281</v>
      </c>
      <c r="CA365" s="220">
        <v>8.3299999999999999E-2</v>
      </c>
      <c r="CB365" s="229"/>
      <c r="CC365" s="221" t="s">
        <v>283</v>
      </c>
      <c r="CD365" s="176" t="s">
        <v>281</v>
      </c>
      <c r="CE365" s="220">
        <v>8.3299999999999999E-2</v>
      </c>
      <c r="CF365" s="229"/>
      <c r="CG365" s="221" t="s">
        <v>283</v>
      </c>
      <c r="CH365" s="176" t="s">
        <v>281</v>
      </c>
      <c r="CI365" s="220">
        <v>8.3699999999999997E-2</v>
      </c>
      <c r="CJ365" s="229"/>
      <c r="CK365" s="221" t="s">
        <v>283</v>
      </c>
      <c r="CL365" s="226">
        <f t="shared" si="319"/>
        <v>1</v>
      </c>
      <c r="CM365" s="227">
        <f t="shared" si="319"/>
        <v>0.58309999999999995</v>
      </c>
    </row>
    <row r="366" spans="1:91" s="228" customFormat="1" ht="81.75" customHeight="1" x14ac:dyDescent="0.3">
      <c r="A366" s="294"/>
      <c r="B366" s="303"/>
      <c r="C366" s="294"/>
      <c r="D366" s="294"/>
      <c r="E366" s="294"/>
      <c r="F366" s="294"/>
      <c r="G366" s="297"/>
      <c r="H366" s="333"/>
      <c r="I366" s="303"/>
      <c r="J366" s="297"/>
      <c r="K366" s="297"/>
      <c r="L366" s="297"/>
      <c r="M366" s="345"/>
      <c r="N366" s="258" t="s">
        <v>1147</v>
      </c>
      <c r="O366" s="260">
        <v>4.1399999999999999E-2</v>
      </c>
      <c r="P366" s="12" t="s">
        <v>9</v>
      </c>
      <c r="Q366" s="12" t="s">
        <v>152</v>
      </c>
      <c r="R366" s="230" t="s">
        <v>1148</v>
      </c>
      <c r="S366" s="324"/>
      <c r="T366" s="352"/>
      <c r="U366" s="279"/>
      <c r="V366" s="279"/>
      <c r="W366" s="279"/>
      <c r="X366" s="279"/>
      <c r="Y366" s="279"/>
      <c r="Z366" s="279"/>
      <c r="AA366" s="279"/>
      <c r="AB366" s="279"/>
      <c r="AC366" s="279"/>
      <c r="AD366" s="279"/>
      <c r="AE366" s="279"/>
      <c r="AF366" s="279"/>
      <c r="AG366" s="279"/>
      <c r="AH366" s="279"/>
      <c r="AI366" s="279"/>
      <c r="AJ366" s="279"/>
      <c r="AK366" s="279"/>
      <c r="AL366" s="279"/>
      <c r="AM366" s="279"/>
      <c r="AN366" s="218">
        <v>45658</v>
      </c>
      <c r="AO366" s="218">
        <v>46022</v>
      </c>
      <c r="AP366" s="219" t="s">
        <v>1149</v>
      </c>
      <c r="AQ366" s="220">
        <v>8.3299999999999999E-2</v>
      </c>
      <c r="AR366" s="220">
        <v>8.3299999999999999E-2</v>
      </c>
      <c r="AS366" s="221" t="s">
        <v>1062</v>
      </c>
      <c r="AT366" s="222" t="s">
        <v>1150</v>
      </c>
      <c r="AU366" s="220">
        <v>8.3299999999999999E-2</v>
      </c>
      <c r="AV366" s="220">
        <v>8.3299999999999999E-2</v>
      </c>
      <c r="AW366" s="221" t="s">
        <v>1062</v>
      </c>
      <c r="AX366" s="222" t="s">
        <v>1151</v>
      </c>
      <c r="AY366" s="223">
        <v>8.3299999999999999E-2</v>
      </c>
      <c r="AZ366" s="223">
        <v>8.3299999999999999E-2</v>
      </c>
      <c r="BA366" s="224" t="s">
        <v>1062</v>
      </c>
      <c r="BB366" s="219" t="s">
        <v>1152</v>
      </c>
      <c r="BC366" s="223">
        <v>8.3299999999999999E-2</v>
      </c>
      <c r="BD366" s="223">
        <v>8.3299999999999999E-2</v>
      </c>
      <c r="BE366" s="224" t="s">
        <v>1062</v>
      </c>
      <c r="BF366" s="219" t="s">
        <v>1153</v>
      </c>
      <c r="BG366" s="223">
        <v>8.3299999999999999E-2</v>
      </c>
      <c r="BH366" s="223">
        <v>8.3299999999999999E-2</v>
      </c>
      <c r="BI366" s="224" t="s">
        <v>1067</v>
      </c>
      <c r="BJ366" s="219" t="s">
        <v>1154</v>
      </c>
      <c r="BK366" s="223">
        <v>8.3299999999999999E-2</v>
      </c>
      <c r="BL366" s="223">
        <v>8.3299999999999999E-2</v>
      </c>
      <c r="BM366" s="224" t="s">
        <v>1067</v>
      </c>
      <c r="BN366" s="219" t="s">
        <v>1155</v>
      </c>
      <c r="BO366" s="220">
        <v>8.3299999999999999E-2</v>
      </c>
      <c r="BP366" s="220">
        <v>8.3299999999999999E-2</v>
      </c>
      <c r="BQ366" s="221" t="s">
        <v>1070</v>
      </c>
      <c r="BR366" s="176" t="s">
        <v>281</v>
      </c>
      <c r="BS366" s="220">
        <v>8.3299999999999999E-2</v>
      </c>
      <c r="BT366" s="229"/>
      <c r="BU366" s="221" t="s">
        <v>283</v>
      </c>
      <c r="BV366" s="176" t="s">
        <v>281</v>
      </c>
      <c r="BW366" s="220">
        <v>8.3299999999999999E-2</v>
      </c>
      <c r="BX366" s="229"/>
      <c r="BY366" s="221" t="s">
        <v>283</v>
      </c>
      <c r="BZ366" s="176" t="s">
        <v>281</v>
      </c>
      <c r="CA366" s="220">
        <v>8.3299999999999999E-2</v>
      </c>
      <c r="CB366" s="229"/>
      <c r="CC366" s="221" t="s">
        <v>283</v>
      </c>
      <c r="CD366" s="176" t="s">
        <v>281</v>
      </c>
      <c r="CE366" s="220">
        <v>8.3299999999999999E-2</v>
      </c>
      <c r="CF366" s="229"/>
      <c r="CG366" s="221" t="s">
        <v>283</v>
      </c>
      <c r="CH366" s="176" t="s">
        <v>281</v>
      </c>
      <c r="CI366" s="220">
        <v>8.3699999999999997E-2</v>
      </c>
      <c r="CJ366" s="229"/>
      <c r="CK366" s="221" t="s">
        <v>283</v>
      </c>
      <c r="CL366" s="226">
        <f t="shared" si="319"/>
        <v>1</v>
      </c>
      <c r="CM366" s="227">
        <f t="shared" si="319"/>
        <v>0.58309999999999995</v>
      </c>
    </row>
    <row r="367" spans="1:91" s="228" customFormat="1" ht="171.75" customHeight="1" x14ac:dyDescent="0.3">
      <c r="A367" s="295"/>
      <c r="B367" s="304"/>
      <c r="C367" s="295"/>
      <c r="D367" s="295"/>
      <c r="E367" s="295"/>
      <c r="F367" s="295"/>
      <c r="G367" s="298"/>
      <c r="H367" s="334"/>
      <c r="I367" s="304"/>
      <c r="J367" s="298"/>
      <c r="K367" s="298"/>
      <c r="L367" s="298"/>
      <c r="M367" s="342"/>
      <c r="N367" s="258" t="s">
        <v>1156</v>
      </c>
      <c r="O367" s="260">
        <v>3.1E-2</v>
      </c>
      <c r="P367" s="12" t="s">
        <v>9</v>
      </c>
      <c r="Q367" s="12" t="s">
        <v>152</v>
      </c>
      <c r="R367" s="230" t="s">
        <v>1157</v>
      </c>
      <c r="S367" s="325"/>
      <c r="T367" s="353"/>
      <c r="U367" s="279"/>
      <c r="V367" s="279"/>
      <c r="W367" s="279"/>
      <c r="X367" s="279"/>
      <c r="Y367" s="279"/>
      <c r="Z367" s="279"/>
      <c r="AA367" s="279"/>
      <c r="AB367" s="279"/>
      <c r="AC367" s="279"/>
      <c r="AD367" s="279"/>
      <c r="AE367" s="279"/>
      <c r="AF367" s="279"/>
      <c r="AG367" s="279"/>
      <c r="AH367" s="279"/>
      <c r="AI367" s="279"/>
      <c r="AJ367" s="279"/>
      <c r="AK367" s="279"/>
      <c r="AL367" s="279"/>
      <c r="AM367" s="279"/>
      <c r="AN367" s="218">
        <v>45658</v>
      </c>
      <c r="AO367" s="218">
        <v>46022</v>
      </c>
      <c r="AP367" s="219" t="s">
        <v>1158</v>
      </c>
      <c r="AQ367" s="220">
        <v>8.3299999999999999E-2</v>
      </c>
      <c r="AR367" s="220">
        <v>8.3299999999999999E-2</v>
      </c>
      <c r="AS367" s="221" t="s">
        <v>1062</v>
      </c>
      <c r="AT367" s="222" t="s">
        <v>1159</v>
      </c>
      <c r="AU367" s="220">
        <v>8.3299999999999999E-2</v>
      </c>
      <c r="AV367" s="220">
        <v>8.3299999999999999E-2</v>
      </c>
      <c r="AW367" s="221" t="s">
        <v>1062</v>
      </c>
      <c r="AX367" s="222" t="s">
        <v>1160</v>
      </c>
      <c r="AY367" s="223">
        <v>8.3299999999999999E-2</v>
      </c>
      <c r="AZ367" s="223">
        <v>8.3299999999999999E-2</v>
      </c>
      <c r="BA367" s="224" t="s">
        <v>1062</v>
      </c>
      <c r="BB367" s="219" t="s">
        <v>1161</v>
      </c>
      <c r="BC367" s="223">
        <v>8.3299999999999999E-2</v>
      </c>
      <c r="BD367" s="223">
        <v>8.3299999999999999E-2</v>
      </c>
      <c r="BE367" s="224" t="s">
        <v>1062</v>
      </c>
      <c r="BF367" s="219" t="s">
        <v>1162</v>
      </c>
      <c r="BG367" s="223">
        <v>8.3299999999999999E-2</v>
      </c>
      <c r="BH367" s="223">
        <v>8.3299999999999999E-2</v>
      </c>
      <c r="BI367" s="224" t="s">
        <v>1067</v>
      </c>
      <c r="BJ367" s="219" t="s">
        <v>1163</v>
      </c>
      <c r="BK367" s="223">
        <v>8.3299999999999999E-2</v>
      </c>
      <c r="BL367" s="223">
        <v>8.3299999999999999E-2</v>
      </c>
      <c r="BM367" s="224" t="s">
        <v>1067</v>
      </c>
      <c r="BN367" s="219" t="s">
        <v>1164</v>
      </c>
      <c r="BO367" s="220">
        <v>8.3299999999999999E-2</v>
      </c>
      <c r="BP367" s="220">
        <v>8.3299999999999999E-2</v>
      </c>
      <c r="BQ367" s="221" t="s">
        <v>1070</v>
      </c>
      <c r="BR367" s="231" t="s">
        <v>132</v>
      </c>
      <c r="BS367" s="220">
        <v>8.3299999999999999E-2</v>
      </c>
      <c r="BT367" s="229"/>
      <c r="BU367" s="221" t="s">
        <v>283</v>
      </c>
      <c r="BV367" s="231" t="s">
        <v>132</v>
      </c>
      <c r="BW367" s="220">
        <v>8.3299999999999999E-2</v>
      </c>
      <c r="BX367" s="229"/>
      <c r="BY367" s="221" t="s">
        <v>283</v>
      </c>
      <c r="BZ367" s="231" t="s">
        <v>132</v>
      </c>
      <c r="CA367" s="220">
        <v>8.3299999999999999E-2</v>
      </c>
      <c r="CB367" s="229"/>
      <c r="CC367" s="221" t="s">
        <v>283</v>
      </c>
      <c r="CD367" s="231" t="s">
        <v>132</v>
      </c>
      <c r="CE367" s="220">
        <v>8.3299999999999999E-2</v>
      </c>
      <c r="CF367" s="229"/>
      <c r="CG367" s="221" t="s">
        <v>283</v>
      </c>
      <c r="CH367" s="231" t="s">
        <v>132</v>
      </c>
      <c r="CI367" s="220">
        <v>8.3699999999999997E-2</v>
      </c>
      <c r="CJ367" s="229"/>
      <c r="CK367" s="221" t="s">
        <v>283</v>
      </c>
      <c r="CL367" s="226">
        <f t="shared" si="319"/>
        <v>1</v>
      </c>
      <c r="CM367" s="227">
        <f t="shared" si="319"/>
        <v>0.58309999999999995</v>
      </c>
    </row>
    <row r="368" spans="1:91" s="228" customFormat="1" ht="138.6" customHeight="1" x14ac:dyDescent="0.3">
      <c r="A368" s="12" t="s">
        <v>134</v>
      </c>
      <c r="B368" s="14" t="s">
        <v>13</v>
      </c>
      <c r="C368" s="12" t="s">
        <v>1644</v>
      </c>
      <c r="D368" s="12" t="s">
        <v>83</v>
      </c>
      <c r="E368" s="12" t="s">
        <v>103</v>
      </c>
      <c r="F368" s="12" t="s">
        <v>1056</v>
      </c>
      <c r="G368" s="26" t="s">
        <v>120</v>
      </c>
      <c r="H368" s="261">
        <v>3.4500000000000003E-2</v>
      </c>
      <c r="I368" s="14" t="s">
        <v>6</v>
      </c>
      <c r="J368" s="26" t="s">
        <v>1165</v>
      </c>
      <c r="K368" s="26" t="s">
        <v>1146</v>
      </c>
      <c r="L368" s="255">
        <v>0.27</v>
      </c>
      <c r="M368" s="262">
        <v>0.16</v>
      </c>
      <c r="N368" s="258" t="s">
        <v>1166</v>
      </c>
      <c r="O368" s="263">
        <v>3.4500000000000003E-2</v>
      </c>
      <c r="P368" s="12" t="s">
        <v>9</v>
      </c>
      <c r="Q368" s="12" t="s">
        <v>152</v>
      </c>
      <c r="R368" s="176" t="s">
        <v>1166</v>
      </c>
      <c r="S368" s="232" t="s">
        <v>96</v>
      </c>
      <c r="T368" s="234">
        <v>434185000</v>
      </c>
      <c r="U368" s="279"/>
      <c r="V368" s="279"/>
      <c r="W368" s="279"/>
      <c r="X368" s="279"/>
      <c r="Y368" s="279"/>
      <c r="Z368" s="279"/>
      <c r="AA368" s="279"/>
      <c r="AB368" s="279"/>
      <c r="AC368" s="279"/>
      <c r="AD368" s="279"/>
      <c r="AE368" s="279"/>
      <c r="AF368" s="279"/>
      <c r="AG368" s="279"/>
      <c r="AH368" s="279"/>
      <c r="AI368" s="279"/>
      <c r="AJ368" s="279"/>
      <c r="AK368" s="279"/>
      <c r="AL368" s="279"/>
      <c r="AM368" s="279"/>
      <c r="AN368" s="218">
        <v>45658</v>
      </c>
      <c r="AO368" s="218">
        <v>46022</v>
      </c>
      <c r="AP368" s="219" t="s">
        <v>1167</v>
      </c>
      <c r="AQ368" s="220">
        <v>8.3299999999999999E-2</v>
      </c>
      <c r="AR368" s="220">
        <v>8.3299999999999999E-2</v>
      </c>
      <c r="AS368" s="221" t="s">
        <v>1062</v>
      </c>
      <c r="AT368" s="222" t="s">
        <v>1168</v>
      </c>
      <c r="AU368" s="220">
        <v>8.3299999999999999E-2</v>
      </c>
      <c r="AV368" s="220">
        <v>8.3299999999999999E-2</v>
      </c>
      <c r="AW368" s="221" t="s">
        <v>1062</v>
      </c>
      <c r="AX368" s="222" t="s">
        <v>1169</v>
      </c>
      <c r="AY368" s="223">
        <v>8.3299999999999999E-2</v>
      </c>
      <c r="AZ368" s="223">
        <v>8.3299999999999999E-2</v>
      </c>
      <c r="BA368" s="224" t="s">
        <v>1062</v>
      </c>
      <c r="BB368" s="219" t="s">
        <v>1170</v>
      </c>
      <c r="BC368" s="223">
        <v>8.3299999999999999E-2</v>
      </c>
      <c r="BD368" s="223">
        <v>8.3299999999999999E-2</v>
      </c>
      <c r="BE368" s="224" t="s">
        <v>1062</v>
      </c>
      <c r="BF368" s="219" t="s">
        <v>1171</v>
      </c>
      <c r="BG368" s="223">
        <v>8.3299999999999999E-2</v>
      </c>
      <c r="BH368" s="223">
        <v>8.3299999999999999E-2</v>
      </c>
      <c r="BI368" s="224" t="s">
        <v>1067</v>
      </c>
      <c r="BJ368" s="219" t="s">
        <v>1172</v>
      </c>
      <c r="BK368" s="223">
        <v>8.3299999999999999E-2</v>
      </c>
      <c r="BL368" s="223">
        <v>8.3299999999999999E-2</v>
      </c>
      <c r="BM368" s="224" t="s">
        <v>1067</v>
      </c>
      <c r="BN368" s="219" t="s">
        <v>1173</v>
      </c>
      <c r="BO368" s="220">
        <v>8.3299999999999999E-2</v>
      </c>
      <c r="BP368" s="220">
        <v>8.3299999999999999E-2</v>
      </c>
      <c r="BQ368" s="221" t="s">
        <v>1070</v>
      </c>
      <c r="BR368" s="231" t="s">
        <v>132</v>
      </c>
      <c r="BS368" s="220">
        <v>8.3299999999999999E-2</v>
      </c>
      <c r="BT368" s="229"/>
      <c r="BU368" s="221" t="s">
        <v>283</v>
      </c>
      <c r="BV368" s="231" t="s">
        <v>132</v>
      </c>
      <c r="BW368" s="220">
        <v>8.3299999999999999E-2</v>
      </c>
      <c r="BX368" s="229"/>
      <c r="BY368" s="221" t="s">
        <v>283</v>
      </c>
      <c r="BZ368" s="231" t="s">
        <v>132</v>
      </c>
      <c r="CA368" s="220">
        <v>8.3299999999999999E-2</v>
      </c>
      <c r="CB368" s="229"/>
      <c r="CC368" s="221" t="s">
        <v>283</v>
      </c>
      <c r="CD368" s="231" t="s">
        <v>132</v>
      </c>
      <c r="CE368" s="220">
        <v>8.3299999999999999E-2</v>
      </c>
      <c r="CF368" s="229"/>
      <c r="CG368" s="221" t="s">
        <v>283</v>
      </c>
      <c r="CH368" s="231" t="s">
        <v>132</v>
      </c>
      <c r="CI368" s="220">
        <v>8.3699999999999997E-2</v>
      </c>
      <c r="CJ368" s="229"/>
      <c r="CK368" s="221" t="s">
        <v>283</v>
      </c>
      <c r="CL368" s="226">
        <f t="shared" si="319"/>
        <v>1</v>
      </c>
      <c r="CM368" s="227">
        <f t="shared" si="319"/>
        <v>0.58309999999999995</v>
      </c>
    </row>
    <row r="369" spans="1:91" s="228" customFormat="1" ht="135" customHeight="1" x14ac:dyDescent="0.3">
      <c r="A369" s="293" t="s">
        <v>134</v>
      </c>
      <c r="B369" s="302" t="s">
        <v>13</v>
      </c>
      <c r="C369" s="293" t="s">
        <v>1644</v>
      </c>
      <c r="D369" s="293" t="s">
        <v>83</v>
      </c>
      <c r="E369" s="293" t="s">
        <v>103</v>
      </c>
      <c r="F369" s="293" t="s">
        <v>1056</v>
      </c>
      <c r="G369" s="296" t="s">
        <v>121</v>
      </c>
      <c r="H369" s="332">
        <v>0.13789999999999999</v>
      </c>
      <c r="I369" s="302" t="s">
        <v>6</v>
      </c>
      <c r="J369" s="296" t="s">
        <v>1174</v>
      </c>
      <c r="K369" s="296" t="s">
        <v>1146</v>
      </c>
      <c r="L369" s="296">
        <v>27</v>
      </c>
      <c r="M369" s="341">
        <v>15.5</v>
      </c>
      <c r="N369" s="258" t="s">
        <v>1175</v>
      </c>
      <c r="O369" s="259">
        <v>3.4500000000000003E-2</v>
      </c>
      <c r="P369" s="12" t="s">
        <v>9</v>
      </c>
      <c r="Q369" s="12" t="s">
        <v>152</v>
      </c>
      <c r="R369" s="217" t="s">
        <v>1176</v>
      </c>
      <c r="S369" s="323" t="s">
        <v>96</v>
      </c>
      <c r="T369" s="343">
        <v>1750100000</v>
      </c>
      <c r="U369" s="279"/>
      <c r="V369" s="279"/>
      <c r="W369" s="279"/>
      <c r="X369" s="279"/>
      <c r="Y369" s="279"/>
      <c r="Z369" s="279"/>
      <c r="AA369" s="279"/>
      <c r="AB369" s="279"/>
      <c r="AC369" s="279"/>
      <c r="AD369" s="279"/>
      <c r="AE369" s="279"/>
      <c r="AF369" s="279"/>
      <c r="AG369" s="279"/>
      <c r="AH369" s="279"/>
      <c r="AI369" s="279"/>
      <c r="AJ369" s="279"/>
      <c r="AK369" s="279"/>
      <c r="AL369" s="279"/>
      <c r="AM369" s="279"/>
      <c r="AN369" s="218">
        <v>45658</v>
      </c>
      <c r="AO369" s="218">
        <v>46022</v>
      </c>
      <c r="AP369" s="219" t="s">
        <v>1177</v>
      </c>
      <c r="AQ369" s="220">
        <v>8.3299999999999999E-2</v>
      </c>
      <c r="AR369" s="220">
        <v>8.3299999999999999E-2</v>
      </c>
      <c r="AS369" s="221" t="s">
        <v>1062</v>
      </c>
      <c r="AT369" s="222" t="s">
        <v>1178</v>
      </c>
      <c r="AU369" s="220">
        <v>8.3299999999999999E-2</v>
      </c>
      <c r="AV369" s="220">
        <v>8.3299999999999999E-2</v>
      </c>
      <c r="AW369" s="221" t="s">
        <v>1062</v>
      </c>
      <c r="AX369" s="222" t="s">
        <v>1179</v>
      </c>
      <c r="AY369" s="223">
        <v>8.3299999999999999E-2</v>
      </c>
      <c r="AZ369" s="223">
        <v>8.3299999999999999E-2</v>
      </c>
      <c r="BA369" s="224" t="s">
        <v>1062</v>
      </c>
      <c r="BB369" s="219" t="s">
        <v>1180</v>
      </c>
      <c r="BC369" s="223">
        <v>8.3299999999999999E-2</v>
      </c>
      <c r="BD369" s="223">
        <v>8.3299999999999999E-2</v>
      </c>
      <c r="BE369" s="224" t="s">
        <v>1062</v>
      </c>
      <c r="BF369" s="219" t="s">
        <v>1181</v>
      </c>
      <c r="BG369" s="223">
        <v>8.3299999999999999E-2</v>
      </c>
      <c r="BH369" s="223">
        <v>8.3299999999999999E-2</v>
      </c>
      <c r="BI369" s="224" t="s">
        <v>1067</v>
      </c>
      <c r="BJ369" s="219" t="s">
        <v>1182</v>
      </c>
      <c r="BK369" s="223">
        <v>8.3299999999999999E-2</v>
      </c>
      <c r="BL369" s="223">
        <v>8.3299999999999999E-2</v>
      </c>
      <c r="BM369" s="224" t="s">
        <v>1067</v>
      </c>
      <c r="BN369" s="219" t="s">
        <v>1183</v>
      </c>
      <c r="BO369" s="220">
        <v>8.3299999999999999E-2</v>
      </c>
      <c r="BP369" s="220">
        <v>8.3299999999999999E-2</v>
      </c>
      <c r="BQ369" s="221" t="s">
        <v>1070</v>
      </c>
      <c r="BR369" s="231" t="s">
        <v>132</v>
      </c>
      <c r="BS369" s="220">
        <v>8.3299999999999999E-2</v>
      </c>
      <c r="BT369" s="229"/>
      <c r="BU369" s="221" t="s">
        <v>283</v>
      </c>
      <c r="BV369" s="231" t="s">
        <v>132</v>
      </c>
      <c r="BW369" s="220">
        <v>8.3299999999999999E-2</v>
      </c>
      <c r="BX369" s="229"/>
      <c r="BY369" s="221" t="s">
        <v>283</v>
      </c>
      <c r="BZ369" s="231" t="s">
        <v>132</v>
      </c>
      <c r="CA369" s="220">
        <v>8.3299999999999999E-2</v>
      </c>
      <c r="CB369" s="229"/>
      <c r="CC369" s="221" t="s">
        <v>283</v>
      </c>
      <c r="CD369" s="231" t="s">
        <v>132</v>
      </c>
      <c r="CE369" s="220">
        <v>8.3299999999999999E-2</v>
      </c>
      <c r="CF369" s="229"/>
      <c r="CG369" s="221" t="s">
        <v>283</v>
      </c>
      <c r="CH369" s="231" t="s">
        <v>132</v>
      </c>
      <c r="CI369" s="220">
        <v>8.3699999999999997E-2</v>
      </c>
      <c r="CJ369" s="229"/>
      <c r="CK369" s="221" t="s">
        <v>283</v>
      </c>
      <c r="CL369" s="226">
        <f t="shared" si="319"/>
        <v>1</v>
      </c>
      <c r="CM369" s="227">
        <f t="shared" si="319"/>
        <v>0.58309999999999995</v>
      </c>
    </row>
    <row r="370" spans="1:91" s="228" customFormat="1" ht="81.75" customHeight="1" x14ac:dyDescent="0.3">
      <c r="A370" s="294"/>
      <c r="B370" s="303"/>
      <c r="C370" s="294"/>
      <c r="D370" s="294"/>
      <c r="E370" s="294"/>
      <c r="F370" s="294"/>
      <c r="G370" s="297"/>
      <c r="H370" s="333"/>
      <c r="I370" s="303"/>
      <c r="J370" s="297"/>
      <c r="K370" s="297"/>
      <c r="L370" s="297"/>
      <c r="M370" s="345"/>
      <c r="N370" s="258" t="s">
        <v>1184</v>
      </c>
      <c r="O370" s="260">
        <v>3.4500000000000003E-2</v>
      </c>
      <c r="P370" s="12" t="s">
        <v>9</v>
      </c>
      <c r="Q370" s="12" t="s">
        <v>152</v>
      </c>
      <c r="R370" s="230" t="s">
        <v>1185</v>
      </c>
      <c r="S370" s="324"/>
      <c r="T370" s="346"/>
      <c r="U370" s="279"/>
      <c r="V370" s="279"/>
      <c r="W370" s="279"/>
      <c r="X370" s="279"/>
      <c r="Y370" s="279"/>
      <c r="Z370" s="279"/>
      <c r="AA370" s="279"/>
      <c r="AB370" s="279"/>
      <c r="AC370" s="279"/>
      <c r="AD370" s="279"/>
      <c r="AE370" s="279"/>
      <c r="AF370" s="279"/>
      <c r="AG370" s="279"/>
      <c r="AH370" s="279"/>
      <c r="AI370" s="279"/>
      <c r="AJ370" s="279"/>
      <c r="AK370" s="279"/>
      <c r="AL370" s="279"/>
      <c r="AM370" s="279"/>
      <c r="AN370" s="218">
        <v>45658</v>
      </c>
      <c r="AO370" s="218">
        <v>46022</v>
      </c>
      <c r="AP370" s="219" t="s">
        <v>1186</v>
      </c>
      <c r="AQ370" s="220">
        <v>8.3299999999999999E-2</v>
      </c>
      <c r="AR370" s="220">
        <v>8.3299999999999999E-2</v>
      </c>
      <c r="AS370" s="221" t="s">
        <v>1062</v>
      </c>
      <c r="AT370" s="222" t="s">
        <v>1187</v>
      </c>
      <c r="AU370" s="220">
        <v>8.3299999999999999E-2</v>
      </c>
      <c r="AV370" s="220">
        <v>8.3299999999999999E-2</v>
      </c>
      <c r="AW370" s="221" t="s">
        <v>1062</v>
      </c>
      <c r="AX370" s="222" t="s">
        <v>1188</v>
      </c>
      <c r="AY370" s="223">
        <v>8.3299999999999999E-2</v>
      </c>
      <c r="AZ370" s="223">
        <v>8.3299999999999999E-2</v>
      </c>
      <c r="BA370" s="224" t="s">
        <v>1062</v>
      </c>
      <c r="BB370" s="219" t="s">
        <v>1189</v>
      </c>
      <c r="BC370" s="223">
        <v>8.3299999999999999E-2</v>
      </c>
      <c r="BD370" s="223">
        <v>8.3299999999999999E-2</v>
      </c>
      <c r="BE370" s="224" t="s">
        <v>1062</v>
      </c>
      <c r="BF370" s="219" t="s">
        <v>1190</v>
      </c>
      <c r="BG370" s="223">
        <v>8.3299999999999999E-2</v>
      </c>
      <c r="BH370" s="223">
        <v>8.3299999999999999E-2</v>
      </c>
      <c r="BI370" s="224" t="s">
        <v>1067</v>
      </c>
      <c r="BJ370" s="219" t="s">
        <v>1191</v>
      </c>
      <c r="BK370" s="223">
        <v>8.3299999999999999E-2</v>
      </c>
      <c r="BL370" s="223">
        <v>8.3299999999999999E-2</v>
      </c>
      <c r="BM370" s="224" t="s">
        <v>1067</v>
      </c>
      <c r="BN370" s="219" t="s">
        <v>1192</v>
      </c>
      <c r="BO370" s="220">
        <v>8.3299999999999999E-2</v>
      </c>
      <c r="BP370" s="220">
        <v>8.3299999999999999E-2</v>
      </c>
      <c r="BQ370" s="221" t="s">
        <v>1070</v>
      </c>
      <c r="BR370" s="231" t="s">
        <v>132</v>
      </c>
      <c r="BS370" s="220">
        <v>8.3299999999999999E-2</v>
      </c>
      <c r="BT370" s="229"/>
      <c r="BU370" s="221" t="s">
        <v>283</v>
      </c>
      <c r="BV370" s="231" t="s">
        <v>132</v>
      </c>
      <c r="BW370" s="220">
        <v>8.3299999999999999E-2</v>
      </c>
      <c r="BX370" s="229"/>
      <c r="BY370" s="221" t="s">
        <v>283</v>
      </c>
      <c r="BZ370" s="231" t="s">
        <v>132</v>
      </c>
      <c r="CA370" s="220">
        <v>8.3299999999999999E-2</v>
      </c>
      <c r="CB370" s="229"/>
      <c r="CC370" s="221" t="s">
        <v>283</v>
      </c>
      <c r="CD370" s="231" t="s">
        <v>132</v>
      </c>
      <c r="CE370" s="220">
        <v>8.3299999999999999E-2</v>
      </c>
      <c r="CF370" s="229"/>
      <c r="CG370" s="221" t="s">
        <v>283</v>
      </c>
      <c r="CH370" s="231" t="s">
        <v>132</v>
      </c>
      <c r="CI370" s="220">
        <v>8.3699999999999997E-2</v>
      </c>
      <c r="CJ370" s="229"/>
      <c r="CK370" s="221" t="s">
        <v>283</v>
      </c>
      <c r="CL370" s="226">
        <f t="shared" si="319"/>
        <v>1</v>
      </c>
      <c r="CM370" s="227">
        <f t="shared" si="319"/>
        <v>0.58309999999999995</v>
      </c>
    </row>
    <row r="371" spans="1:91" s="228" customFormat="1" ht="125.25" customHeight="1" x14ac:dyDescent="0.3">
      <c r="A371" s="294"/>
      <c r="B371" s="303"/>
      <c r="C371" s="294"/>
      <c r="D371" s="294"/>
      <c r="E371" s="294"/>
      <c r="F371" s="294"/>
      <c r="G371" s="297"/>
      <c r="H371" s="333"/>
      <c r="I371" s="303"/>
      <c r="J371" s="297"/>
      <c r="K371" s="297"/>
      <c r="L371" s="297"/>
      <c r="M371" s="345"/>
      <c r="N371" s="258" t="s">
        <v>1193</v>
      </c>
      <c r="O371" s="260">
        <v>3.4500000000000003E-2</v>
      </c>
      <c r="P371" s="12" t="s">
        <v>9</v>
      </c>
      <c r="Q371" s="12" t="s">
        <v>152</v>
      </c>
      <c r="R371" s="230" t="s">
        <v>1194</v>
      </c>
      <c r="S371" s="324"/>
      <c r="T371" s="346"/>
      <c r="U371" s="279"/>
      <c r="V371" s="279"/>
      <c r="W371" s="279"/>
      <c r="X371" s="279"/>
      <c r="Y371" s="279"/>
      <c r="Z371" s="279"/>
      <c r="AA371" s="279"/>
      <c r="AB371" s="279"/>
      <c r="AC371" s="279"/>
      <c r="AD371" s="279"/>
      <c r="AE371" s="279"/>
      <c r="AF371" s="279"/>
      <c r="AG371" s="279"/>
      <c r="AH371" s="279"/>
      <c r="AI371" s="279"/>
      <c r="AJ371" s="279"/>
      <c r="AK371" s="279"/>
      <c r="AL371" s="279"/>
      <c r="AM371" s="279"/>
      <c r="AN371" s="218">
        <v>45658</v>
      </c>
      <c r="AO371" s="218">
        <v>46022</v>
      </c>
      <c r="AP371" s="219" t="s">
        <v>1195</v>
      </c>
      <c r="AQ371" s="220">
        <v>8.3299999999999999E-2</v>
      </c>
      <c r="AR371" s="220">
        <v>8.3299999999999999E-2</v>
      </c>
      <c r="AS371" s="221" t="s">
        <v>1062</v>
      </c>
      <c r="AT371" s="222" t="s">
        <v>1196</v>
      </c>
      <c r="AU371" s="220">
        <v>8.3299999999999999E-2</v>
      </c>
      <c r="AV371" s="220">
        <v>8.3299999999999999E-2</v>
      </c>
      <c r="AW371" s="221" t="s">
        <v>1062</v>
      </c>
      <c r="AX371" s="222" t="s">
        <v>1197</v>
      </c>
      <c r="AY371" s="223">
        <v>8.3299999999999999E-2</v>
      </c>
      <c r="AZ371" s="223">
        <v>8.3299999999999999E-2</v>
      </c>
      <c r="BA371" s="224" t="s">
        <v>1062</v>
      </c>
      <c r="BB371" s="219" t="s">
        <v>1198</v>
      </c>
      <c r="BC371" s="223">
        <v>8.3299999999999999E-2</v>
      </c>
      <c r="BD371" s="223">
        <v>8.3299999999999999E-2</v>
      </c>
      <c r="BE371" s="224" t="s">
        <v>1062</v>
      </c>
      <c r="BF371" s="219" t="s">
        <v>1199</v>
      </c>
      <c r="BG371" s="223">
        <v>8.3299999999999999E-2</v>
      </c>
      <c r="BH371" s="223">
        <v>8.3299999999999999E-2</v>
      </c>
      <c r="BI371" s="224" t="s">
        <v>1067</v>
      </c>
      <c r="BJ371" s="219" t="s">
        <v>1200</v>
      </c>
      <c r="BK371" s="223">
        <v>8.3299999999999999E-2</v>
      </c>
      <c r="BL371" s="223">
        <v>8.3299999999999999E-2</v>
      </c>
      <c r="BM371" s="224" t="s">
        <v>1067</v>
      </c>
      <c r="BN371" s="219" t="s">
        <v>1201</v>
      </c>
      <c r="BO371" s="220">
        <v>8.3299999999999999E-2</v>
      </c>
      <c r="BP371" s="220">
        <v>8.3299999999999999E-2</v>
      </c>
      <c r="BQ371" s="221" t="s">
        <v>1070</v>
      </c>
      <c r="BR371" s="231" t="s">
        <v>132</v>
      </c>
      <c r="BS371" s="220">
        <v>8.3299999999999999E-2</v>
      </c>
      <c r="BT371" s="229"/>
      <c r="BU371" s="221" t="s">
        <v>283</v>
      </c>
      <c r="BV371" s="231" t="s">
        <v>132</v>
      </c>
      <c r="BW371" s="220">
        <v>8.3299999999999999E-2</v>
      </c>
      <c r="BX371" s="229"/>
      <c r="BY371" s="221" t="s">
        <v>283</v>
      </c>
      <c r="BZ371" s="231" t="s">
        <v>132</v>
      </c>
      <c r="CA371" s="220">
        <v>8.3299999999999999E-2</v>
      </c>
      <c r="CB371" s="229"/>
      <c r="CC371" s="221" t="s">
        <v>283</v>
      </c>
      <c r="CD371" s="231" t="s">
        <v>132</v>
      </c>
      <c r="CE371" s="220">
        <v>8.3299999999999999E-2</v>
      </c>
      <c r="CF371" s="229"/>
      <c r="CG371" s="221" t="s">
        <v>283</v>
      </c>
      <c r="CH371" s="231" t="s">
        <v>132</v>
      </c>
      <c r="CI371" s="220">
        <v>8.3699999999999997E-2</v>
      </c>
      <c r="CJ371" s="229"/>
      <c r="CK371" s="221" t="s">
        <v>283</v>
      </c>
      <c r="CL371" s="226">
        <f t="shared" si="319"/>
        <v>1</v>
      </c>
      <c r="CM371" s="227">
        <f t="shared" si="319"/>
        <v>0.58309999999999995</v>
      </c>
    </row>
    <row r="372" spans="1:91" s="228" customFormat="1" ht="81.75" customHeight="1" x14ac:dyDescent="0.3">
      <c r="A372" s="295"/>
      <c r="B372" s="304"/>
      <c r="C372" s="295"/>
      <c r="D372" s="295"/>
      <c r="E372" s="295"/>
      <c r="F372" s="295"/>
      <c r="G372" s="298"/>
      <c r="H372" s="334"/>
      <c r="I372" s="304"/>
      <c r="J372" s="298"/>
      <c r="K372" s="298"/>
      <c r="L372" s="298"/>
      <c r="M372" s="342"/>
      <c r="N372" s="258" t="s">
        <v>1202</v>
      </c>
      <c r="O372" s="264">
        <v>3.4500000000000003E-2</v>
      </c>
      <c r="P372" s="12" t="s">
        <v>9</v>
      </c>
      <c r="Q372" s="12" t="s">
        <v>587</v>
      </c>
      <c r="R372" s="230" t="s">
        <v>1203</v>
      </c>
      <c r="S372" s="325"/>
      <c r="T372" s="347"/>
      <c r="U372" s="279"/>
      <c r="V372" s="279"/>
      <c r="W372" s="279"/>
      <c r="X372" s="279"/>
      <c r="Y372" s="279"/>
      <c r="Z372" s="279"/>
      <c r="AA372" s="279"/>
      <c r="AB372" s="279"/>
      <c r="AC372" s="279"/>
      <c r="AD372" s="279"/>
      <c r="AE372" s="279"/>
      <c r="AF372" s="279"/>
      <c r="AG372" s="279"/>
      <c r="AH372" s="279"/>
      <c r="AI372" s="279"/>
      <c r="AJ372" s="279"/>
      <c r="AK372" s="279"/>
      <c r="AL372" s="279"/>
      <c r="AM372" s="279"/>
      <c r="AN372" s="218">
        <v>45658</v>
      </c>
      <c r="AO372" s="218">
        <v>46022</v>
      </c>
      <c r="AP372" s="219" t="s">
        <v>1204</v>
      </c>
      <c r="AQ372" s="220">
        <v>0</v>
      </c>
      <c r="AR372" s="220">
        <v>0</v>
      </c>
      <c r="AS372" s="221" t="s">
        <v>1062</v>
      </c>
      <c r="AT372" s="222" t="s">
        <v>1205</v>
      </c>
      <c r="AU372" s="220">
        <v>9.0899999999999995E-2</v>
      </c>
      <c r="AV372" s="220">
        <v>9.0899999999999995E-2</v>
      </c>
      <c r="AW372" s="221" t="s">
        <v>1062</v>
      </c>
      <c r="AX372" s="222" t="s">
        <v>1206</v>
      </c>
      <c r="AY372" s="223">
        <v>9.0899999999999995E-2</v>
      </c>
      <c r="AZ372" s="223">
        <v>9.0899999999999995E-2</v>
      </c>
      <c r="BA372" s="224" t="s">
        <v>1062</v>
      </c>
      <c r="BB372" s="219" t="s">
        <v>1207</v>
      </c>
      <c r="BC372" s="223">
        <v>9.0899999999999995E-2</v>
      </c>
      <c r="BD372" s="223">
        <v>9.0899999999999995E-2</v>
      </c>
      <c r="BE372" s="224" t="s">
        <v>1062</v>
      </c>
      <c r="BF372" s="219" t="s">
        <v>1208</v>
      </c>
      <c r="BG372" s="223">
        <v>9.0899999999999995E-2</v>
      </c>
      <c r="BH372" s="223">
        <v>9.0899999999999995E-2</v>
      </c>
      <c r="BI372" s="224" t="s">
        <v>1067</v>
      </c>
      <c r="BJ372" s="219" t="s">
        <v>1209</v>
      </c>
      <c r="BK372" s="223">
        <v>9.0899999999999995E-2</v>
      </c>
      <c r="BL372" s="223">
        <v>9.0899999999999995E-2</v>
      </c>
      <c r="BM372" s="224" t="s">
        <v>1067</v>
      </c>
      <c r="BN372" s="219" t="s">
        <v>1210</v>
      </c>
      <c r="BO372" s="220">
        <v>9.0899999999999995E-2</v>
      </c>
      <c r="BP372" s="220">
        <v>9.0899999999999995E-2</v>
      </c>
      <c r="BQ372" s="221" t="s">
        <v>1070</v>
      </c>
      <c r="BR372" s="231" t="s">
        <v>132</v>
      </c>
      <c r="BS372" s="220">
        <v>9.0899999999999995E-2</v>
      </c>
      <c r="BT372" s="229"/>
      <c r="BU372" s="221" t="s">
        <v>283</v>
      </c>
      <c r="BV372" s="231" t="s">
        <v>132</v>
      </c>
      <c r="BW372" s="220">
        <v>9.0899999999999995E-2</v>
      </c>
      <c r="BX372" s="229"/>
      <c r="BY372" s="221" t="s">
        <v>283</v>
      </c>
      <c r="BZ372" s="231" t="s">
        <v>132</v>
      </c>
      <c r="CA372" s="220">
        <v>9.0899999999999995E-2</v>
      </c>
      <c r="CB372" s="229"/>
      <c r="CC372" s="221" t="s">
        <v>283</v>
      </c>
      <c r="CD372" s="231" t="s">
        <v>132</v>
      </c>
      <c r="CE372" s="220">
        <v>9.0899999999999995E-2</v>
      </c>
      <c r="CF372" s="229"/>
      <c r="CG372" s="221" t="s">
        <v>283</v>
      </c>
      <c r="CH372" s="231" t="s">
        <v>132</v>
      </c>
      <c r="CI372" s="220">
        <v>9.0899999999999995E-2</v>
      </c>
      <c r="CJ372" s="229"/>
      <c r="CK372" s="221" t="s">
        <v>283</v>
      </c>
      <c r="CL372" s="226">
        <f t="shared" si="319"/>
        <v>0.9998999999999999</v>
      </c>
      <c r="CM372" s="227">
        <f t="shared" si="319"/>
        <v>0.5454</v>
      </c>
    </row>
    <row r="373" spans="1:91" s="228" customFormat="1" ht="176.25" customHeight="1" x14ac:dyDescent="0.3">
      <c r="A373" s="293" t="s">
        <v>134</v>
      </c>
      <c r="B373" s="302" t="s">
        <v>13</v>
      </c>
      <c r="C373" s="293" t="s">
        <v>1644</v>
      </c>
      <c r="D373" s="293" t="s">
        <v>83</v>
      </c>
      <c r="E373" s="293" t="s">
        <v>103</v>
      </c>
      <c r="F373" s="293" t="s">
        <v>1056</v>
      </c>
      <c r="G373" s="400" t="s">
        <v>122</v>
      </c>
      <c r="H373" s="332">
        <v>0.31030000000000002</v>
      </c>
      <c r="I373" s="302" t="s">
        <v>6</v>
      </c>
      <c r="J373" s="296" t="s">
        <v>1211</v>
      </c>
      <c r="K373" s="296" t="s">
        <v>1146</v>
      </c>
      <c r="L373" s="296">
        <v>27</v>
      </c>
      <c r="M373" s="305">
        <v>7</v>
      </c>
      <c r="N373" s="258" t="s">
        <v>565</v>
      </c>
      <c r="O373" s="265">
        <v>3.4500000000000003E-2</v>
      </c>
      <c r="P373" s="12" t="s">
        <v>9</v>
      </c>
      <c r="Q373" s="12" t="s">
        <v>152</v>
      </c>
      <c r="R373" s="217" t="s">
        <v>1212</v>
      </c>
      <c r="S373" s="323" t="s">
        <v>96</v>
      </c>
      <c r="T373" s="343">
        <v>2294333334</v>
      </c>
      <c r="U373" s="279"/>
      <c r="V373" s="279"/>
      <c r="W373" s="279"/>
      <c r="X373" s="279"/>
      <c r="Y373" s="279"/>
      <c r="Z373" s="279"/>
      <c r="AA373" s="279"/>
      <c r="AB373" s="279"/>
      <c r="AC373" s="279"/>
      <c r="AD373" s="279"/>
      <c r="AE373" s="279"/>
      <c r="AF373" s="279"/>
      <c r="AG373" s="279"/>
      <c r="AH373" s="279"/>
      <c r="AI373" s="279"/>
      <c r="AJ373" s="279"/>
      <c r="AK373" s="279"/>
      <c r="AL373" s="279"/>
      <c r="AM373" s="279"/>
      <c r="AN373" s="218">
        <v>45658</v>
      </c>
      <c r="AO373" s="218">
        <v>46022</v>
      </c>
      <c r="AP373" s="219" t="s">
        <v>1213</v>
      </c>
      <c r="AQ373" s="220">
        <v>8.3299999999999999E-2</v>
      </c>
      <c r="AR373" s="220">
        <v>8.3299999999999999E-2</v>
      </c>
      <c r="AS373" s="221" t="s">
        <v>1062</v>
      </c>
      <c r="AT373" s="222" t="s">
        <v>1214</v>
      </c>
      <c r="AU373" s="220">
        <v>8.3299999999999999E-2</v>
      </c>
      <c r="AV373" s="220">
        <v>8.3299999999999999E-2</v>
      </c>
      <c r="AW373" s="221" t="s">
        <v>1062</v>
      </c>
      <c r="AX373" s="222" t="s">
        <v>1215</v>
      </c>
      <c r="AY373" s="223">
        <v>8.3299999999999999E-2</v>
      </c>
      <c r="AZ373" s="223">
        <v>8.3299999999999999E-2</v>
      </c>
      <c r="BA373" s="224" t="s">
        <v>1062</v>
      </c>
      <c r="BB373" s="219" t="s">
        <v>1216</v>
      </c>
      <c r="BC373" s="223">
        <v>8.3299999999999999E-2</v>
      </c>
      <c r="BD373" s="223">
        <v>8.3299999999999999E-2</v>
      </c>
      <c r="BE373" s="224" t="s">
        <v>1062</v>
      </c>
      <c r="BF373" s="219" t="s">
        <v>1217</v>
      </c>
      <c r="BG373" s="223">
        <v>8.3299999999999999E-2</v>
      </c>
      <c r="BH373" s="223">
        <v>8.3299999999999999E-2</v>
      </c>
      <c r="BI373" s="224" t="s">
        <v>1067</v>
      </c>
      <c r="BJ373" s="219" t="s">
        <v>1218</v>
      </c>
      <c r="BK373" s="223">
        <v>8.3299999999999999E-2</v>
      </c>
      <c r="BL373" s="223">
        <v>8.3299999999999999E-2</v>
      </c>
      <c r="BM373" s="224" t="s">
        <v>1067</v>
      </c>
      <c r="BN373" s="219" t="s">
        <v>1219</v>
      </c>
      <c r="BO373" s="220">
        <v>8.3299999999999999E-2</v>
      </c>
      <c r="BP373" s="220">
        <v>8.3299999999999999E-2</v>
      </c>
      <c r="BQ373" s="221" t="s">
        <v>1070</v>
      </c>
      <c r="BR373" s="231" t="s">
        <v>132</v>
      </c>
      <c r="BS373" s="220">
        <v>8.3299999999999999E-2</v>
      </c>
      <c r="BT373" s="229"/>
      <c r="BU373" s="221" t="s">
        <v>283</v>
      </c>
      <c r="BV373" s="231" t="s">
        <v>132</v>
      </c>
      <c r="BW373" s="220">
        <v>8.3299999999999999E-2</v>
      </c>
      <c r="BX373" s="229"/>
      <c r="BY373" s="221" t="s">
        <v>283</v>
      </c>
      <c r="BZ373" s="231" t="s">
        <v>132</v>
      </c>
      <c r="CA373" s="220">
        <v>8.3299999999999999E-2</v>
      </c>
      <c r="CB373" s="229"/>
      <c r="CC373" s="221" t="s">
        <v>283</v>
      </c>
      <c r="CD373" s="231" t="s">
        <v>132</v>
      </c>
      <c r="CE373" s="220">
        <v>8.3299999999999999E-2</v>
      </c>
      <c r="CF373" s="229"/>
      <c r="CG373" s="221" t="s">
        <v>283</v>
      </c>
      <c r="CH373" s="231" t="s">
        <v>132</v>
      </c>
      <c r="CI373" s="220">
        <v>8.3699999999999997E-2</v>
      </c>
      <c r="CJ373" s="229"/>
      <c r="CK373" s="221" t="s">
        <v>283</v>
      </c>
      <c r="CL373" s="226">
        <f t="shared" si="319"/>
        <v>1</v>
      </c>
      <c r="CM373" s="227">
        <f t="shared" si="319"/>
        <v>0.58309999999999995</v>
      </c>
    </row>
    <row r="374" spans="1:91" s="228" customFormat="1" ht="180" customHeight="1" x14ac:dyDescent="0.3">
      <c r="A374" s="294"/>
      <c r="B374" s="303"/>
      <c r="C374" s="294"/>
      <c r="D374" s="294"/>
      <c r="E374" s="294"/>
      <c r="F374" s="294"/>
      <c r="G374" s="401"/>
      <c r="H374" s="333"/>
      <c r="I374" s="303"/>
      <c r="J374" s="297"/>
      <c r="K374" s="297"/>
      <c r="L374" s="297"/>
      <c r="M374" s="306"/>
      <c r="N374" s="258" t="s">
        <v>1220</v>
      </c>
      <c r="O374" s="265">
        <v>3.4500000000000003E-2</v>
      </c>
      <c r="P374" s="12" t="s">
        <v>9</v>
      </c>
      <c r="Q374" s="12" t="s">
        <v>152</v>
      </c>
      <c r="R374" s="230" t="s">
        <v>1221</v>
      </c>
      <c r="S374" s="324"/>
      <c r="T374" s="346"/>
      <c r="U374" s="279"/>
      <c r="V374" s="279"/>
      <c r="W374" s="279"/>
      <c r="X374" s="279"/>
      <c r="Y374" s="279"/>
      <c r="Z374" s="279"/>
      <c r="AA374" s="279"/>
      <c r="AB374" s="279"/>
      <c r="AC374" s="279"/>
      <c r="AD374" s="279"/>
      <c r="AE374" s="279"/>
      <c r="AF374" s="279"/>
      <c r="AG374" s="279"/>
      <c r="AH374" s="279"/>
      <c r="AI374" s="279"/>
      <c r="AJ374" s="279"/>
      <c r="AK374" s="279"/>
      <c r="AL374" s="279"/>
      <c r="AM374" s="279"/>
      <c r="AN374" s="218">
        <v>45658</v>
      </c>
      <c r="AO374" s="218">
        <v>46022</v>
      </c>
      <c r="AP374" s="219" t="s">
        <v>1222</v>
      </c>
      <c r="AQ374" s="220">
        <v>8.3299999999999999E-2</v>
      </c>
      <c r="AR374" s="220">
        <v>8.3299999999999999E-2</v>
      </c>
      <c r="AS374" s="221" t="s">
        <v>1062</v>
      </c>
      <c r="AT374" s="222" t="s">
        <v>1223</v>
      </c>
      <c r="AU374" s="220">
        <v>8.3299999999999999E-2</v>
      </c>
      <c r="AV374" s="220">
        <v>8.3299999999999999E-2</v>
      </c>
      <c r="AW374" s="221" t="s">
        <v>1062</v>
      </c>
      <c r="AX374" s="222" t="s">
        <v>1224</v>
      </c>
      <c r="AY374" s="223">
        <v>8.3299999999999999E-2</v>
      </c>
      <c r="AZ374" s="223">
        <v>8.3299999999999999E-2</v>
      </c>
      <c r="BA374" s="224" t="s">
        <v>1062</v>
      </c>
      <c r="BB374" s="219" t="s">
        <v>1225</v>
      </c>
      <c r="BC374" s="223">
        <v>8.3299999999999999E-2</v>
      </c>
      <c r="BD374" s="223">
        <v>8.3299999999999999E-2</v>
      </c>
      <c r="BE374" s="224" t="s">
        <v>1062</v>
      </c>
      <c r="BF374" s="219" t="s">
        <v>1226</v>
      </c>
      <c r="BG374" s="223">
        <v>8.3299999999999999E-2</v>
      </c>
      <c r="BH374" s="223">
        <v>8.3299999999999999E-2</v>
      </c>
      <c r="BI374" s="224" t="s">
        <v>1067</v>
      </c>
      <c r="BJ374" s="219" t="s">
        <v>1227</v>
      </c>
      <c r="BK374" s="223">
        <v>8.3299999999999999E-2</v>
      </c>
      <c r="BL374" s="223">
        <v>8.3299999999999999E-2</v>
      </c>
      <c r="BM374" s="224" t="s">
        <v>1067</v>
      </c>
      <c r="BN374" s="219" t="s">
        <v>1228</v>
      </c>
      <c r="BO374" s="220">
        <v>8.3299999999999999E-2</v>
      </c>
      <c r="BP374" s="220">
        <v>8.3299999999999999E-2</v>
      </c>
      <c r="BQ374" s="221" t="s">
        <v>1070</v>
      </c>
      <c r="BR374" s="231" t="s">
        <v>132</v>
      </c>
      <c r="BS374" s="220">
        <v>8.3299999999999999E-2</v>
      </c>
      <c r="BT374" s="229"/>
      <c r="BU374" s="221" t="s">
        <v>283</v>
      </c>
      <c r="BV374" s="231" t="s">
        <v>132</v>
      </c>
      <c r="BW374" s="220">
        <v>8.3299999999999999E-2</v>
      </c>
      <c r="BX374" s="229"/>
      <c r="BY374" s="221" t="s">
        <v>283</v>
      </c>
      <c r="BZ374" s="231" t="s">
        <v>132</v>
      </c>
      <c r="CA374" s="220">
        <v>8.3299999999999999E-2</v>
      </c>
      <c r="CB374" s="229"/>
      <c r="CC374" s="221" t="s">
        <v>283</v>
      </c>
      <c r="CD374" s="231" t="s">
        <v>132</v>
      </c>
      <c r="CE374" s="220">
        <v>8.3299999999999999E-2</v>
      </c>
      <c r="CF374" s="229"/>
      <c r="CG374" s="221" t="s">
        <v>283</v>
      </c>
      <c r="CH374" s="231" t="s">
        <v>132</v>
      </c>
      <c r="CI374" s="220">
        <v>8.3699999999999997E-2</v>
      </c>
      <c r="CJ374" s="229"/>
      <c r="CK374" s="221" t="s">
        <v>283</v>
      </c>
      <c r="CL374" s="226">
        <f t="shared" ref="CL374:CM389" si="320">AQ374+AU374+AY374+BC374+BG374+BK374+BO374+BS374+BW374+CA374+CE374+CI374</f>
        <v>1</v>
      </c>
      <c r="CM374" s="227">
        <f t="shared" si="320"/>
        <v>0.58309999999999995</v>
      </c>
    </row>
    <row r="375" spans="1:91" s="228" customFormat="1" ht="126.75" customHeight="1" x14ac:dyDescent="0.3">
      <c r="A375" s="294"/>
      <c r="B375" s="303"/>
      <c r="C375" s="294"/>
      <c r="D375" s="294"/>
      <c r="E375" s="294"/>
      <c r="F375" s="294"/>
      <c r="G375" s="401"/>
      <c r="H375" s="333"/>
      <c r="I375" s="303"/>
      <c r="J375" s="297"/>
      <c r="K375" s="297"/>
      <c r="L375" s="297"/>
      <c r="M375" s="306"/>
      <c r="N375" s="258" t="s">
        <v>1229</v>
      </c>
      <c r="O375" s="265">
        <v>3.4500000000000003E-2</v>
      </c>
      <c r="P375" s="12" t="s">
        <v>9</v>
      </c>
      <c r="Q375" s="12" t="s">
        <v>152</v>
      </c>
      <c r="R375" s="230" t="s">
        <v>1230</v>
      </c>
      <c r="S375" s="324"/>
      <c r="T375" s="346"/>
      <c r="U375" s="279"/>
      <c r="V375" s="279"/>
      <c r="W375" s="279"/>
      <c r="X375" s="279"/>
      <c r="Y375" s="279"/>
      <c r="Z375" s="279"/>
      <c r="AA375" s="279"/>
      <c r="AB375" s="279"/>
      <c r="AC375" s="279"/>
      <c r="AD375" s="279"/>
      <c r="AE375" s="279"/>
      <c r="AF375" s="279"/>
      <c r="AG375" s="279"/>
      <c r="AH375" s="279"/>
      <c r="AI375" s="279"/>
      <c r="AJ375" s="279"/>
      <c r="AK375" s="279"/>
      <c r="AL375" s="279"/>
      <c r="AM375" s="279"/>
      <c r="AN375" s="218">
        <v>45658</v>
      </c>
      <c r="AO375" s="218">
        <v>46022</v>
      </c>
      <c r="AP375" s="219" t="s">
        <v>1231</v>
      </c>
      <c r="AQ375" s="220">
        <v>8.3299999999999999E-2</v>
      </c>
      <c r="AR375" s="220">
        <v>8.3299999999999999E-2</v>
      </c>
      <c r="AS375" s="221" t="s">
        <v>1062</v>
      </c>
      <c r="AT375" s="222" t="s">
        <v>1232</v>
      </c>
      <c r="AU375" s="220">
        <v>8.3299999999999999E-2</v>
      </c>
      <c r="AV375" s="220">
        <v>8.3299999999999999E-2</v>
      </c>
      <c r="AW375" s="221" t="s">
        <v>1062</v>
      </c>
      <c r="AX375" s="222" t="s">
        <v>1233</v>
      </c>
      <c r="AY375" s="223">
        <v>8.3299999999999999E-2</v>
      </c>
      <c r="AZ375" s="223">
        <v>8.3299999999999999E-2</v>
      </c>
      <c r="BA375" s="224" t="s">
        <v>1062</v>
      </c>
      <c r="BB375" s="219" t="s">
        <v>1234</v>
      </c>
      <c r="BC375" s="223">
        <v>8.3299999999999999E-2</v>
      </c>
      <c r="BD375" s="223">
        <v>0</v>
      </c>
      <c r="BE375" s="224" t="s">
        <v>1062</v>
      </c>
      <c r="BF375" s="219" t="s">
        <v>1235</v>
      </c>
      <c r="BG375" s="223">
        <v>8.3299999999999999E-2</v>
      </c>
      <c r="BH375" s="223">
        <v>8.3299999999999999E-2</v>
      </c>
      <c r="BI375" s="224" t="s">
        <v>1067</v>
      </c>
      <c r="BJ375" s="219" t="s">
        <v>1236</v>
      </c>
      <c r="BK375" s="223">
        <v>8.3299999999999999E-2</v>
      </c>
      <c r="BL375" s="223">
        <v>8.3299999999999999E-2</v>
      </c>
      <c r="BM375" s="224" t="s">
        <v>1067</v>
      </c>
      <c r="BN375" s="219" t="s">
        <v>1237</v>
      </c>
      <c r="BO375" s="220">
        <v>8.3299999999999999E-2</v>
      </c>
      <c r="BP375" s="220">
        <v>8.3299999999999999E-2</v>
      </c>
      <c r="BQ375" s="221" t="s">
        <v>1070</v>
      </c>
      <c r="BR375" s="231" t="s">
        <v>132</v>
      </c>
      <c r="BS375" s="220">
        <v>8.3299999999999999E-2</v>
      </c>
      <c r="BT375" s="229"/>
      <c r="BU375" s="221" t="s">
        <v>283</v>
      </c>
      <c r="BV375" s="231" t="s">
        <v>132</v>
      </c>
      <c r="BW375" s="220">
        <v>8.3299999999999999E-2</v>
      </c>
      <c r="BX375" s="229"/>
      <c r="BY375" s="221" t="s">
        <v>283</v>
      </c>
      <c r="BZ375" s="231" t="s">
        <v>132</v>
      </c>
      <c r="CA375" s="220">
        <v>8.3299999999999999E-2</v>
      </c>
      <c r="CB375" s="229"/>
      <c r="CC375" s="221" t="s">
        <v>283</v>
      </c>
      <c r="CD375" s="231" t="s">
        <v>132</v>
      </c>
      <c r="CE375" s="220">
        <v>8.3299999999999999E-2</v>
      </c>
      <c r="CF375" s="229"/>
      <c r="CG375" s="221" t="s">
        <v>283</v>
      </c>
      <c r="CH375" s="231" t="s">
        <v>132</v>
      </c>
      <c r="CI375" s="220">
        <v>8.3699999999999997E-2</v>
      </c>
      <c r="CJ375" s="229"/>
      <c r="CK375" s="221" t="s">
        <v>283</v>
      </c>
      <c r="CL375" s="226">
        <f t="shared" si="320"/>
        <v>1</v>
      </c>
      <c r="CM375" s="227">
        <f t="shared" si="320"/>
        <v>0.49979999999999997</v>
      </c>
    </row>
    <row r="376" spans="1:91" s="228" customFormat="1" ht="81.75" customHeight="1" x14ac:dyDescent="0.3">
      <c r="A376" s="294"/>
      <c r="B376" s="303"/>
      <c r="C376" s="294"/>
      <c r="D376" s="294"/>
      <c r="E376" s="294"/>
      <c r="F376" s="294"/>
      <c r="G376" s="401"/>
      <c r="H376" s="333"/>
      <c r="I376" s="303"/>
      <c r="J376" s="297"/>
      <c r="K376" s="297"/>
      <c r="L376" s="297"/>
      <c r="M376" s="306"/>
      <c r="N376" s="258" t="s">
        <v>1238</v>
      </c>
      <c r="O376" s="265">
        <v>3.4500000000000003E-2</v>
      </c>
      <c r="P376" s="12" t="s">
        <v>9</v>
      </c>
      <c r="Q376" s="12" t="s">
        <v>152</v>
      </c>
      <c r="R376" s="230" t="s">
        <v>1239</v>
      </c>
      <c r="S376" s="324"/>
      <c r="T376" s="346"/>
      <c r="U376" s="279"/>
      <c r="V376" s="279"/>
      <c r="W376" s="279"/>
      <c r="X376" s="279"/>
      <c r="Y376" s="279"/>
      <c r="Z376" s="279"/>
      <c r="AA376" s="279"/>
      <c r="AB376" s="279"/>
      <c r="AC376" s="279"/>
      <c r="AD376" s="279"/>
      <c r="AE376" s="279"/>
      <c r="AF376" s="279"/>
      <c r="AG376" s="279"/>
      <c r="AH376" s="279"/>
      <c r="AI376" s="279"/>
      <c r="AJ376" s="279"/>
      <c r="AK376" s="279"/>
      <c r="AL376" s="279"/>
      <c r="AM376" s="279"/>
      <c r="AN376" s="218">
        <v>45658</v>
      </c>
      <c r="AO376" s="218">
        <v>46022</v>
      </c>
      <c r="AP376" s="219" t="s">
        <v>1240</v>
      </c>
      <c r="AQ376" s="220">
        <v>0</v>
      </c>
      <c r="AR376" s="220">
        <v>0</v>
      </c>
      <c r="AS376" s="221" t="s">
        <v>1062</v>
      </c>
      <c r="AT376" s="222" t="s">
        <v>1240</v>
      </c>
      <c r="AU376" s="220">
        <v>0</v>
      </c>
      <c r="AV376" s="220">
        <v>0</v>
      </c>
      <c r="AW376" s="221" t="s">
        <v>1062</v>
      </c>
      <c r="AX376" s="222" t="s">
        <v>1240</v>
      </c>
      <c r="AY376" s="223">
        <v>0</v>
      </c>
      <c r="AZ376" s="223">
        <v>0</v>
      </c>
      <c r="BA376" s="224" t="s">
        <v>1062</v>
      </c>
      <c r="BB376" s="219" t="s">
        <v>1241</v>
      </c>
      <c r="BC376" s="223">
        <v>0</v>
      </c>
      <c r="BD376" s="223">
        <v>0</v>
      </c>
      <c r="BE376" s="224" t="s">
        <v>1062</v>
      </c>
      <c r="BF376" s="219" t="s">
        <v>1240</v>
      </c>
      <c r="BG376" s="223">
        <v>0</v>
      </c>
      <c r="BH376" s="223">
        <v>0</v>
      </c>
      <c r="BI376" s="224" t="s">
        <v>1067</v>
      </c>
      <c r="BJ376" s="219" t="s">
        <v>1240</v>
      </c>
      <c r="BK376" s="223">
        <v>0</v>
      </c>
      <c r="BL376" s="223">
        <v>0</v>
      </c>
      <c r="BM376" s="224" t="s">
        <v>1067</v>
      </c>
      <c r="BN376" s="219" t="s">
        <v>1240</v>
      </c>
      <c r="BO376" s="220">
        <v>0</v>
      </c>
      <c r="BP376" s="220">
        <v>0</v>
      </c>
      <c r="BQ376" s="221" t="s">
        <v>1070</v>
      </c>
      <c r="BR376" s="231" t="s">
        <v>132</v>
      </c>
      <c r="BS376" s="220">
        <v>0</v>
      </c>
      <c r="BT376" s="229"/>
      <c r="BU376" s="221" t="s">
        <v>283</v>
      </c>
      <c r="BV376" s="231" t="s">
        <v>132</v>
      </c>
      <c r="BW376" s="220">
        <v>0.5</v>
      </c>
      <c r="BX376" s="229"/>
      <c r="BY376" s="221" t="s">
        <v>283</v>
      </c>
      <c r="BZ376" s="231" t="s">
        <v>132</v>
      </c>
      <c r="CA376" s="220">
        <v>0.5</v>
      </c>
      <c r="CB376" s="229"/>
      <c r="CC376" s="221" t="s">
        <v>283</v>
      </c>
      <c r="CD376" s="231" t="s">
        <v>132</v>
      </c>
      <c r="CE376" s="220">
        <v>0</v>
      </c>
      <c r="CF376" s="229"/>
      <c r="CG376" s="221" t="s">
        <v>283</v>
      </c>
      <c r="CH376" s="231" t="s">
        <v>132</v>
      </c>
      <c r="CI376" s="220">
        <v>0</v>
      </c>
      <c r="CJ376" s="229"/>
      <c r="CK376" s="221" t="s">
        <v>283</v>
      </c>
      <c r="CL376" s="226">
        <f t="shared" si="320"/>
        <v>1</v>
      </c>
      <c r="CM376" s="227">
        <f t="shared" si="320"/>
        <v>0</v>
      </c>
    </row>
    <row r="377" spans="1:91" s="228" customFormat="1" ht="81.75" customHeight="1" x14ac:dyDescent="0.3">
      <c r="A377" s="294"/>
      <c r="B377" s="303"/>
      <c r="C377" s="294"/>
      <c r="D377" s="294"/>
      <c r="E377" s="294"/>
      <c r="F377" s="294"/>
      <c r="G377" s="401"/>
      <c r="H377" s="333"/>
      <c r="I377" s="303"/>
      <c r="J377" s="297"/>
      <c r="K377" s="297"/>
      <c r="L377" s="297"/>
      <c r="M377" s="306"/>
      <c r="N377" s="258" t="s">
        <v>1242</v>
      </c>
      <c r="O377" s="265">
        <v>3.4500000000000003E-2</v>
      </c>
      <c r="P377" s="12" t="s">
        <v>9</v>
      </c>
      <c r="Q377" s="12" t="s">
        <v>152</v>
      </c>
      <c r="R377" s="230" t="s">
        <v>1243</v>
      </c>
      <c r="S377" s="324"/>
      <c r="T377" s="346"/>
      <c r="U377" s="279"/>
      <c r="V377" s="279"/>
      <c r="W377" s="279"/>
      <c r="X377" s="279"/>
      <c r="Y377" s="279"/>
      <c r="Z377" s="279"/>
      <c r="AA377" s="279"/>
      <c r="AB377" s="279"/>
      <c r="AC377" s="279"/>
      <c r="AD377" s="279"/>
      <c r="AE377" s="279"/>
      <c r="AF377" s="279"/>
      <c r="AG377" s="279"/>
      <c r="AH377" s="279"/>
      <c r="AI377" s="279"/>
      <c r="AJ377" s="279"/>
      <c r="AK377" s="279"/>
      <c r="AL377" s="279"/>
      <c r="AM377" s="279"/>
      <c r="AN377" s="218">
        <v>45658</v>
      </c>
      <c r="AO377" s="218">
        <v>46022</v>
      </c>
      <c r="AP377" s="219" t="s">
        <v>1244</v>
      </c>
      <c r="AQ377" s="220">
        <v>0</v>
      </c>
      <c r="AR377" s="220">
        <v>0</v>
      </c>
      <c r="AS377" s="221" t="s">
        <v>1062</v>
      </c>
      <c r="AT377" s="222" t="s">
        <v>1244</v>
      </c>
      <c r="AU377" s="220">
        <v>0</v>
      </c>
      <c r="AV377" s="220">
        <v>0</v>
      </c>
      <c r="AW377" s="221" t="s">
        <v>1062</v>
      </c>
      <c r="AX377" s="222" t="s">
        <v>1244</v>
      </c>
      <c r="AY377" s="223">
        <v>0</v>
      </c>
      <c r="AZ377" s="223">
        <v>0</v>
      </c>
      <c r="BA377" s="224" t="s">
        <v>1062</v>
      </c>
      <c r="BB377" s="219" t="s">
        <v>1245</v>
      </c>
      <c r="BC377" s="223">
        <v>0</v>
      </c>
      <c r="BD377" s="223">
        <v>0</v>
      </c>
      <c r="BE377" s="224" t="s">
        <v>1062</v>
      </c>
      <c r="BF377" s="219" t="s">
        <v>1246</v>
      </c>
      <c r="BG377" s="223">
        <v>0</v>
      </c>
      <c r="BH377" s="223">
        <v>0</v>
      </c>
      <c r="BI377" s="224" t="s">
        <v>1067</v>
      </c>
      <c r="BJ377" s="219" t="s">
        <v>1247</v>
      </c>
      <c r="BK377" s="223">
        <v>0</v>
      </c>
      <c r="BL377" s="223">
        <v>0</v>
      </c>
      <c r="BM377" s="224" t="s">
        <v>1067</v>
      </c>
      <c r="BN377" s="219" t="s">
        <v>1248</v>
      </c>
      <c r="BO377" s="220">
        <v>0</v>
      </c>
      <c r="BP377" s="220">
        <v>0</v>
      </c>
      <c r="BQ377" s="221" t="s">
        <v>1070</v>
      </c>
      <c r="BR377" s="231" t="s">
        <v>132</v>
      </c>
      <c r="BS377" s="220">
        <v>0</v>
      </c>
      <c r="BT377" s="229"/>
      <c r="BU377" s="221" t="s">
        <v>283</v>
      </c>
      <c r="BV377" s="231" t="s">
        <v>132</v>
      </c>
      <c r="BW377" s="220">
        <v>0</v>
      </c>
      <c r="BX377" s="229"/>
      <c r="BY377" s="221" t="s">
        <v>283</v>
      </c>
      <c r="BZ377" s="231" t="s">
        <v>132</v>
      </c>
      <c r="CA377" s="220">
        <v>0</v>
      </c>
      <c r="CB377" s="229"/>
      <c r="CC377" s="221" t="s">
        <v>283</v>
      </c>
      <c r="CD377" s="231" t="s">
        <v>132</v>
      </c>
      <c r="CE377" s="220">
        <v>0.5</v>
      </c>
      <c r="CF377" s="229"/>
      <c r="CG377" s="221" t="s">
        <v>283</v>
      </c>
      <c r="CH377" s="231" t="s">
        <v>132</v>
      </c>
      <c r="CI377" s="220">
        <v>0.5</v>
      </c>
      <c r="CJ377" s="229"/>
      <c r="CK377" s="221" t="s">
        <v>283</v>
      </c>
      <c r="CL377" s="226">
        <f t="shared" si="320"/>
        <v>1</v>
      </c>
      <c r="CM377" s="227">
        <f t="shared" si="320"/>
        <v>0</v>
      </c>
    </row>
    <row r="378" spans="1:91" s="228" customFormat="1" ht="81.75" customHeight="1" x14ac:dyDescent="0.3">
      <c r="A378" s="294"/>
      <c r="B378" s="303"/>
      <c r="C378" s="294"/>
      <c r="D378" s="294"/>
      <c r="E378" s="294"/>
      <c r="F378" s="294"/>
      <c r="G378" s="401"/>
      <c r="H378" s="333"/>
      <c r="I378" s="303"/>
      <c r="J378" s="297"/>
      <c r="K378" s="297"/>
      <c r="L378" s="297"/>
      <c r="M378" s="306"/>
      <c r="N378" s="258" t="s">
        <v>1249</v>
      </c>
      <c r="O378" s="265">
        <v>3.4500000000000003E-2</v>
      </c>
      <c r="P378" s="12" t="s">
        <v>9</v>
      </c>
      <c r="Q378" s="12" t="s">
        <v>152</v>
      </c>
      <c r="R378" s="235" t="s">
        <v>1250</v>
      </c>
      <c r="S378" s="324"/>
      <c r="T378" s="346"/>
      <c r="U378" s="279"/>
      <c r="V378" s="279"/>
      <c r="W378" s="279"/>
      <c r="X378" s="279"/>
      <c r="Y378" s="279"/>
      <c r="Z378" s="279"/>
      <c r="AA378" s="279"/>
      <c r="AB378" s="279"/>
      <c r="AC378" s="279"/>
      <c r="AD378" s="279"/>
      <c r="AE378" s="279"/>
      <c r="AF378" s="279"/>
      <c r="AG378" s="279"/>
      <c r="AH378" s="279"/>
      <c r="AI378" s="279"/>
      <c r="AJ378" s="279"/>
      <c r="AK378" s="279"/>
      <c r="AL378" s="279"/>
      <c r="AM378" s="279"/>
      <c r="AN378" s="218">
        <v>45658</v>
      </c>
      <c r="AO378" s="218">
        <v>46022</v>
      </c>
      <c r="AP378" s="219" t="s">
        <v>1251</v>
      </c>
      <c r="AQ378" s="220">
        <v>0</v>
      </c>
      <c r="AR378" s="220">
        <v>0</v>
      </c>
      <c r="AS378" s="221" t="s">
        <v>1062</v>
      </c>
      <c r="AT378" s="222" t="s">
        <v>1251</v>
      </c>
      <c r="AU378" s="220">
        <v>0</v>
      </c>
      <c r="AV378" s="220">
        <v>0</v>
      </c>
      <c r="AW378" s="221" t="s">
        <v>1062</v>
      </c>
      <c r="AX378" s="222" t="s">
        <v>1251</v>
      </c>
      <c r="AY378" s="223">
        <v>0</v>
      </c>
      <c r="AZ378" s="223">
        <v>0</v>
      </c>
      <c r="BA378" s="224" t="s">
        <v>1062</v>
      </c>
      <c r="BB378" s="219" t="s">
        <v>1252</v>
      </c>
      <c r="BC378" s="223">
        <v>0</v>
      </c>
      <c r="BD378" s="223">
        <v>0</v>
      </c>
      <c r="BE378" s="224" t="s">
        <v>1062</v>
      </c>
      <c r="BF378" s="219" t="s">
        <v>1253</v>
      </c>
      <c r="BG378" s="223">
        <v>0</v>
      </c>
      <c r="BH378" s="223">
        <v>0</v>
      </c>
      <c r="BI378" s="224" t="s">
        <v>1067</v>
      </c>
      <c r="BJ378" s="219" t="s">
        <v>1247</v>
      </c>
      <c r="BK378" s="223">
        <v>0</v>
      </c>
      <c r="BL378" s="223">
        <v>0</v>
      </c>
      <c r="BM378" s="224" t="s">
        <v>1067</v>
      </c>
      <c r="BN378" s="219" t="s">
        <v>1254</v>
      </c>
      <c r="BO378" s="220">
        <v>0</v>
      </c>
      <c r="BP378" s="220">
        <v>0</v>
      </c>
      <c r="BQ378" s="221" t="s">
        <v>1070</v>
      </c>
      <c r="BR378" s="231" t="s">
        <v>132</v>
      </c>
      <c r="BS378" s="220">
        <v>0</v>
      </c>
      <c r="BT378" s="229"/>
      <c r="BU378" s="221" t="s">
        <v>283</v>
      </c>
      <c r="BV378" s="231" t="s">
        <v>132</v>
      </c>
      <c r="BW378" s="220">
        <v>0</v>
      </c>
      <c r="BX378" s="229"/>
      <c r="BY378" s="221" t="s">
        <v>283</v>
      </c>
      <c r="BZ378" s="231" t="s">
        <v>132</v>
      </c>
      <c r="CA378" s="220">
        <v>0</v>
      </c>
      <c r="CB378" s="229"/>
      <c r="CC378" s="221" t="s">
        <v>283</v>
      </c>
      <c r="CD378" s="231" t="s">
        <v>132</v>
      </c>
      <c r="CE378" s="220">
        <v>0.5</v>
      </c>
      <c r="CF378" s="229"/>
      <c r="CG378" s="221" t="s">
        <v>283</v>
      </c>
      <c r="CH378" s="231" t="s">
        <v>132</v>
      </c>
      <c r="CI378" s="220">
        <v>0.5</v>
      </c>
      <c r="CJ378" s="229"/>
      <c r="CK378" s="221" t="s">
        <v>283</v>
      </c>
      <c r="CL378" s="226">
        <f t="shared" si="320"/>
        <v>1</v>
      </c>
      <c r="CM378" s="227">
        <f t="shared" si="320"/>
        <v>0</v>
      </c>
    </row>
    <row r="379" spans="1:91" s="228" customFormat="1" ht="133.5" customHeight="1" x14ac:dyDescent="0.3">
      <c r="A379" s="294"/>
      <c r="B379" s="303"/>
      <c r="C379" s="294"/>
      <c r="D379" s="294"/>
      <c r="E379" s="294"/>
      <c r="F379" s="294"/>
      <c r="G379" s="401"/>
      <c r="H379" s="333"/>
      <c r="I379" s="303"/>
      <c r="J379" s="297"/>
      <c r="K379" s="297"/>
      <c r="L379" s="297"/>
      <c r="M379" s="306"/>
      <c r="N379" s="258" t="s">
        <v>1255</v>
      </c>
      <c r="O379" s="265">
        <v>3.4500000000000003E-2</v>
      </c>
      <c r="P379" s="12" t="s">
        <v>9</v>
      </c>
      <c r="Q379" s="12" t="s">
        <v>152</v>
      </c>
      <c r="R379" s="235" t="s">
        <v>1256</v>
      </c>
      <c r="S379" s="324"/>
      <c r="T379" s="346"/>
      <c r="U379" s="279"/>
      <c r="V379" s="279"/>
      <c r="W379" s="279"/>
      <c r="X379" s="279"/>
      <c r="Y379" s="279"/>
      <c r="Z379" s="279"/>
      <c r="AA379" s="279"/>
      <c r="AB379" s="279"/>
      <c r="AC379" s="279"/>
      <c r="AD379" s="279"/>
      <c r="AE379" s="279"/>
      <c r="AF379" s="279"/>
      <c r="AG379" s="279"/>
      <c r="AH379" s="279"/>
      <c r="AI379" s="279"/>
      <c r="AJ379" s="279"/>
      <c r="AK379" s="279"/>
      <c r="AL379" s="279"/>
      <c r="AM379" s="279"/>
      <c r="AN379" s="218">
        <v>45658</v>
      </c>
      <c r="AO379" s="218">
        <v>46022</v>
      </c>
      <c r="AP379" s="219" t="s">
        <v>1257</v>
      </c>
      <c r="AQ379" s="220">
        <v>8.3299999999999999E-2</v>
      </c>
      <c r="AR379" s="220">
        <v>8.3299999999999999E-2</v>
      </c>
      <c r="AS379" s="221" t="s">
        <v>1062</v>
      </c>
      <c r="AT379" s="222" t="s">
        <v>1258</v>
      </c>
      <c r="AU379" s="220">
        <v>8.3299999999999999E-2</v>
      </c>
      <c r="AV379" s="220">
        <v>8.3299999999999999E-2</v>
      </c>
      <c r="AW379" s="221" t="s">
        <v>1062</v>
      </c>
      <c r="AX379" s="222" t="s">
        <v>1259</v>
      </c>
      <c r="AY379" s="223">
        <v>8.3299999999999999E-2</v>
      </c>
      <c r="AZ379" s="223">
        <v>8.3299999999999999E-2</v>
      </c>
      <c r="BA379" s="224" t="s">
        <v>1062</v>
      </c>
      <c r="BB379" s="219" t="s">
        <v>1260</v>
      </c>
      <c r="BC379" s="223">
        <v>8.3299999999999999E-2</v>
      </c>
      <c r="BD379" s="223">
        <v>8.3299999999999999E-2</v>
      </c>
      <c r="BE379" s="224" t="s">
        <v>1062</v>
      </c>
      <c r="BF379" s="219" t="s">
        <v>1261</v>
      </c>
      <c r="BG379" s="223">
        <v>8.3299999999999999E-2</v>
      </c>
      <c r="BH379" s="223">
        <v>8.3299999999999999E-2</v>
      </c>
      <c r="BI379" s="224" t="s">
        <v>1067</v>
      </c>
      <c r="BJ379" s="219" t="s">
        <v>1262</v>
      </c>
      <c r="BK379" s="223">
        <v>8.3299999999999999E-2</v>
      </c>
      <c r="BL379" s="223">
        <v>8.3299999999999999E-2</v>
      </c>
      <c r="BM379" s="224" t="s">
        <v>1067</v>
      </c>
      <c r="BN379" s="219" t="s">
        <v>1263</v>
      </c>
      <c r="BO379" s="220">
        <v>8.3299999999999999E-2</v>
      </c>
      <c r="BP379" s="220">
        <v>8.3299999999999999E-2</v>
      </c>
      <c r="BQ379" s="221" t="s">
        <v>1070</v>
      </c>
      <c r="BR379" s="231" t="s">
        <v>132</v>
      </c>
      <c r="BS379" s="220">
        <v>8.3299999999999999E-2</v>
      </c>
      <c r="BT379" s="229"/>
      <c r="BU379" s="221" t="s">
        <v>283</v>
      </c>
      <c r="BV379" s="231" t="s">
        <v>132</v>
      </c>
      <c r="BW379" s="220">
        <v>8.3299999999999999E-2</v>
      </c>
      <c r="BX379" s="229"/>
      <c r="BY379" s="221" t="s">
        <v>283</v>
      </c>
      <c r="BZ379" s="231" t="s">
        <v>132</v>
      </c>
      <c r="CA379" s="220">
        <v>8.3299999999999999E-2</v>
      </c>
      <c r="CB379" s="229"/>
      <c r="CC379" s="221" t="s">
        <v>283</v>
      </c>
      <c r="CD379" s="231" t="s">
        <v>132</v>
      </c>
      <c r="CE379" s="220">
        <v>8.3299999999999999E-2</v>
      </c>
      <c r="CF379" s="229"/>
      <c r="CG379" s="221" t="s">
        <v>283</v>
      </c>
      <c r="CH379" s="231" t="s">
        <v>132</v>
      </c>
      <c r="CI379" s="220">
        <v>8.3699999999999997E-2</v>
      </c>
      <c r="CJ379" s="229"/>
      <c r="CK379" s="221" t="s">
        <v>283</v>
      </c>
      <c r="CL379" s="226">
        <f t="shared" si="320"/>
        <v>1</v>
      </c>
      <c r="CM379" s="227">
        <f t="shared" si="320"/>
        <v>0.58309999999999995</v>
      </c>
    </row>
    <row r="380" spans="1:91" s="228" customFormat="1" ht="81.75" customHeight="1" x14ac:dyDescent="0.3">
      <c r="A380" s="294"/>
      <c r="B380" s="303"/>
      <c r="C380" s="294"/>
      <c r="D380" s="294"/>
      <c r="E380" s="294"/>
      <c r="F380" s="294"/>
      <c r="G380" s="401"/>
      <c r="H380" s="333"/>
      <c r="I380" s="303"/>
      <c r="J380" s="297"/>
      <c r="K380" s="297"/>
      <c r="L380" s="297"/>
      <c r="M380" s="306"/>
      <c r="N380" s="258" t="s">
        <v>1264</v>
      </c>
      <c r="O380" s="265">
        <v>3.4500000000000003E-2</v>
      </c>
      <c r="P380" s="12" t="s">
        <v>9</v>
      </c>
      <c r="Q380" s="12" t="s">
        <v>152</v>
      </c>
      <c r="R380" s="230" t="s">
        <v>1265</v>
      </c>
      <c r="S380" s="324"/>
      <c r="T380" s="346"/>
      <c r="U380" s="279"/>
      <c r="V380" s="279"/>
      <c r="W380" s="279"/>
      <c r="X380" s="279"/>
      <c r="Y380" s="279"/>
      <c r="Z380" s="279"/>
      <c r="AA380" s="279"/>
      <c r="AB380" s="279"/>
      <c r="AC380" s="279"/>
      <c r="AD380" s="279"/>
      <c r="AE380" s="279"/>
      <c r="AF380" s="279"/>
      <c r="AG380" s="279"/>
      <c r="AH380" s="279"/>
      <c r="AI380" s="279"/>
      <c r="AJ380" s="279"/>
      <c r="AK380" s="279"/>
      <c r="AL380" s="279"/>
      <c r="AM380" s="279"/>
      <c r="AN380" s="218">
        <v>45658</v>
      </c>
      <c r="AO380" s="218">
        <v>46022</v>
      </c>
      <c r="AP380" s="219" t="s">
        <v>1266</v>
      </c>
      <c r="AQ380" s="220">
        <v>0</v>
      </c>
      <c r="AR380" s="220">
        <v>0</v>
      </c>
      <c r="AS380" s="221" t="s">
        <v>1062</v>
      </c>
      <c r="AT380" s="222" t="s">
        <v>1266</v>
      </c>
      <c r="AU380" s="220">
        <v>0</v>
      </c>
      <c r="AV380" s="220">
        <v>0</v>
      </c>
      <c r="AW380" s="221" t="s">
        <v>1062</v>
      </c>
      <c r="AX380" s="222" t="s">
        <v>1267</v>
      </c>
      <c r="AY380" s="223">
        <v>0</v>
      </c>
      <c r="AZ380" s="223">
        <v>0</v>
      </c>
      <c r="BA380" s="224" t="s">
        <v>1062</v>
      </c>
      <c r="BB380" s="219" t="s">
        <v>1267</v>
      </c>
      <c r="BC380" s="223">
        <v>0</v>
      </c>
      <c r="BD380" s="223">
        <v>0</v>
      </c>
      <c r="BE380" s="224" t="s">
        <v>1062</v>
      </c>
      <c r="BF380" s="219" t="s">
        <v>1268</v>
      </c>
      <c r="BG380" s="223">
        <v>0</v>
      </c>
      <c r="BH380" s="223">
        <v>0</v>
      </c>
      <c r="BI380" s="224" t="s">
        <v>1067</v>
      </c>
      <c r="BJ380" s="219" t="s">
        <v>1268</v>
      </c>
      <c r="BK380" s="223">
        <v>0</v>
      </c>
      <c r="BL380" s="223">
        <v>0</v>
      </c>
      <c r="BM380" s="224" t="s">
        <v>1067</v>
      </c>
      <c r="BN380" s="219" t="s">
        <v>1268</v>
      </c>
      <c r="BO380" s="220">
        <v>0</v>
      </c>
      <c r="BP380" s="220">
        <v>0</v>
      </c>
      <c r="BQ380" s="221" t="s">
        <v>1070</v>
      </c>
      <c r="BR380" s="231" t="s">
        <v>132</v>
      </c>
      <c r="BS380" s="220">
        <v>0</v>
      </c>
      <c r="BT380" s="229"/>
      <c r="BU380" s="221" t="s">
        <v>283</v>
      </c>
      <c r="BV380" s="231" t="s">
        <v>132</v>
      </c>
      <c r="BW380" s="220">
        <v>0</v>
      </c>
      <c r="BX380" s="229"/>
      <c r="BY380" s="221" t="s">
        <v>283</v>
      </c>
      <c r="BZ380" s="231" t="s">
        <v>132</v>
      </c>
      <c r="CA380" s="220">
        <v>0</v>
      </c>
      <c r="CB380" s="229"/>
      <c r="CC380" s="221" t="s">
        <v>283</v>
      </c>
      <c r="CD380" s="231" t="s">
        <v>132</v>
      </c>
      <c r="CE380" s="220">
        <v>0.5</v>
      </c>
      <c r="CF380" s="229"/>
      <c r="CG380" s="221" t="s">
        <v>283</v>
      </c>
      <c r="CH380" s="231" t="s">
        <v>132</v>
      </c>
      <c r="CI380" s="220">
        <v>0.5</v>
      </c>
      <c r="CJ380" s="229"/>
      <c r="CK380" s="221" t="s">
        <v>283</v>
      </c>
      <c r="CL380" s="226">
        <f t="shared" si="320"/>
        <v>1</v>
      </c>
      <c r="CM380" s="227">
        <f t="shared" si="320"/>
        <v>0</v>
      </c>
    </row>
    <row r="381" spans="1:91" s="228" customFormat="1" ht="81.599999999999994" customHeight="1" x14ac:dyDescent="0.3">
      <c r="A381" s="295"/>
      <c r="B381" s="304"/>
      <c r="C381" s="295"/>
      <c r="D381" s="295"/>
      <c r="E381" s="295"/>
      <c r="F381" s="295"/>
      <c r="G381" s="402"/>
      <c r="H381" s="334"/>
      <c r="I381" s="304"/>
      <c r="J381" s="298"/>
      <c r="K381" s="298"/>
      <c r="L381" s="298"/>
      <c r="M381" s="307"/>
      <c r="N381" s="258" t="s">
        <v>1269</v>
      </c>
      <c r="O381" s="265">
        <v>3.4500000000000003E-2</v>
      </c>
      <c r="P381" s="12" t="s">
        <v>9</v>
      </c>
      <c r="Q381" s="12" t="s">
        <v>152</v>
      </c>
      <c r="R381" s="230" t="s">
        <v>1270</v>
      </c>
      <c r="S381" s="325"/>
      <c r="T381" s="347"/>
      <c r="U381" s="279"/>
      <c r="V381" s="279"/>
      <c r="W381" s="279"/>
      <c r="X381" s="279"/>
      <c r="Y381" s="279"/>
      <c r="Z381" s="279"/>
      <c r="AA381" s="279"/>
      <c r="AB381" s="279"/>
      <c r="AC381" s="279"/>
      <c r="AD381" s="279"/>
      <c r="AE381" s="279"/>
      <c r="AF381" s="279"/>
      <c r="AG381" s="279"/>
      <c r="AH381" s="279"/>
      <c r="AI381" s="279"/>
      <c r="AJ381" s="279"/>
      <c r="AK381" s="279"/>
      <c r="AL381" s="279"/>
      <c r="AM381" s="279"/>
      <c r="AN381" s="218">
        <v>45658</v>
      </c>
      <c r="AO381" s="218">
        <v>46022</v>
      </c>
      <c r="AP381" s="219" t="s">
        <v>1266</v>
      </c>
      <c r="AQ381" s="220">
        <v>0</v>
      </c>
      <c r="AR381" s="220">
        <v>0</v>
      </c>
      <c r="AS381" s="221" t="s">
        <v>1062</v>
      </c>
      <c r="AT381" s="222" t="s">
        <v>1266</v>
      </c>
      <c r="AU381" s="220">
        <v>0</v>
      </c>
      <c r="AV381" s="220">
        <v>0</v>
      </c>
      <c r="AW381" s="221" t="s">
        <v>1062</v>
      </c>
      <c r="AX381" s="222" t="s">
        <v>1266</v>
      </c>
      <c r="AY381" s="223">
        <v>0</v>
      </c>
      <c r="AZ381" s="223">
        <v>0</v>
      </c>
      <c r="BA381" s="224" t="s">
        <v>1062</v>
      </c>
      <c r="BB381" s="219" t="s">
        <v>1267</v>
      </c>
      <c r="BC381" s="223">
        <v>0</v>
      </c>
      <c r="BD381" s="223">
        <v>0</v>
      </c>
      <c r="BE381" s="224" t="s">
        <v>1062</v>
      </c>
      <c r="BF381" s="219" t="s">
        <v>1268</v>
      </c>
      <c r="BG381" s="223">
        <v>0</v>
      </c>
      <c r="BH381" s="223">
        <v>0</v>
      </c>
      <c r="BI381" s="224" t="s">
        <v>1067</v>
      </c>
      <c r="BJ381" s="219" t="s">
        <v>1268</v>
      </c>
      <c r="BK381" s="223">
        <v>0</v>
      </c>
      <c r="BL381" s="223">
        <v>0</v>
      </c>
      <c r="BM381" s="224" t="s">
        <v>1067</v>
      </c>
      <c r="BN381" s="219" t="s">
        <v>1268</v>
      </c>
      <c r="BO381" s="220">
        <v>0</v>
      </c>
      <c r="BP381" s="220">
        <v>0</v>
      </c>
      <c r="BQ381" s="221" t="s">
        <v>1070</v>
      </c>
      <c r="BR381" s="231" t="s">
        <v>132</v>
      </c>
      <c r="BS381" s="220">
        <v>0</v>
      </c>
      <c r="BT381" s="229"/>
      <c r="BU381" s="221" t="s">
        <v>283</v>
      </c>
      <c r="BV381" s="231" t="s">
        <v>132</v>
      </c>
      <c r="BW381" s="220">
        <v>0</v>
      </c>
      <c r="BX381" s="229"/>
      <c r="BY381" s="221" t="s">
        <v>283</v>
      </c>
      <c r="BZ381" s="231" t="s">
        <v>132</v>
      </c>
      <c r="CA381" s="220">
        <v>0</v>
      </c>
      <c r="CB381" s="229"/>
      <c r="CC381" s="221" t="s">
        <v>283</v>
      </c>
      <c r="CD381" s="231" t="s">
        <v>132</v>
      </c>
      <c r="CE381" s="220">
        <v>0.5</v>
      </c>
      <c r="CF381" s="229"/>
      <c r="CG381" s="221" t="s">
        <v>283</v>
      </c>
      <c r="CH381" s="231" t="s">
        <v>132</v>
      </c>
      <c r="CI381" s="220">
        <v>0.5</v>
      </c>
      <c r="CJ381" s="229"/>
      <c r="CK381" s="221" t="s">
        <v>283</v>
      </c>
      <c r="CL381" s="226">
        <f t="shared" si="320"/>
        <v>1</v>
      </c>
      <c r="CM381" s="227">
        <f t="shared" si="320"/>
        <v>0</v>
      </c>
    </row>
    <row r="382" spans="1:91" s="228" customFormat="1" ht="222" customHeight="1" x14ac:dyDescent="0.3">
      <c r="A382" s="12" t="s">
        <v>134</v>
      </c>
      <c r="B382" s="14" t="s">
        <v>13</v>
      </c>
      <c r="C382" s="12" t="s">
        <v>1644</v>
      </c>
      <c r="D382" s="12" t="s">
        <v>83</v>
      </c>
      <c r="E382" s="12" t="s">
        <v>103</v>
      </c>
      <c r="F382" s="12" t="s">
        <v>1056</v>
      </c>
      <c r="G382" s="399" t="s">
        <v>123</v>
      </c>
      <c r="H382" s="261">
        <v>3.4500000000000003E-2</v>
      </c>
      <c r="I382" s="14" t="s">
        <v>6</v>
      </c>
      <c r="J382" s="26" t="s">
        <v>1271</v>
      </c>
      <c r="K382" s="26" t="s">
        <v>1146</v>
      </c>
      <c r="L382" s="26">
        <v>27</v>
      </c>
      <c r="M382" s="266">
        <v>15.7</v>
      </c>
      <c r="N382" s="258" t="s">
        <v>1272</v>
      </c>
      <c r="O382" s="265">
        <v>3.4500000000000003E-2</v>
      </c>
      <c r="P382" s="12" t="s">
        <v>9</v>
      </c>
      <c r="Q382" s="12" t="s">
        <v>152</v>
      </c>
      <c r="R382" s="217" t="s">
        <v>1273</v>
      </c>
      <c r="S382" s="232" t="s">
        <v>96</v>
      </c>
      <c r="T382" s="234">
        <v>842716666</v>
      </c>
      <c r="U382" s="279"/>
      <c r="V382" s="279"/>
      <c r="W382" s="279"/>
      <c r="X382" s="279"/>
      <c r="Y382" s="279"/>
      <c r="Z382" s="279"/>
      <c r="AA382" s="279"/>
      <c r="AB382" s="279"/>
      <c r="AC382" s="279"/>
      <c r="AD382" s="279"/>
      <c r="AE382" s="279"/>
      <c r="AF382" s="279"/>
      <c r="AG382" s="279"/>
      <c r="AH382" s="279"/>
      <c r="AI382" s="279"/>
      <c r="AJ382" s="279"/>
      <c r="AK382" s="279"/>
      <c r="AL382" s="279"/>
      <c r="AM382" s="279"/>
      <c r="AN382" s="218">
        <v>45658</v>
      </c>
      <c r="AO382" s="218">
        <v>46022</v>
      </c>
      <c r="AP382" s="219" t="s">
        <v>1274</v>
      </c>
      <c r="AQ382" s="220">
        <v>8.3299999999999999E-2</v>
      </c>
      <c r="AR382" s="220">
        <v>8.3299999999999999E-2</v>
      </c>
      <c r="AS382" s="221" t="s">
        <v>1062</v>
      </c>
      <c r="AT382" s="222" t="s">
        <v>1275</v>
      </c>
      <c r="AU382" s="220">
        <v>8.3299999999999999E-2</v>
      </c>
      <c r="AV382" s="220">
        <v>8.3299999999999999E-2</v>
      </c>
      <c r="AW382" s="221" t="s">
        <v>1062</v>
      </c>
      <c r="AX382" s="222" t="s">
        <v>1276</v>
      </c>
      <c r="AY382" s="223">
        <v>8.3299999999999999E-2</v>
      </c>
      <c r="AZ382" s="223">
        <v>8.3299999999999999E-2</v>
      </c>
      <c r="BA382" s="224" t="s">
        <v>1062</v>
      </c>
      <c r="BB382" s="219" t="s">
        <v>1277</v>
      </c>
      <c r="BC382" s="223">
        <v>8.3299999999999999E-2</v>
      </c>
      <c r="BD382" s="223">
        <v>8.3299999999999999E-2</v>
      </c>
      <c r="BE382" s="224" t="s">
        <v>1062</v>
      </c>
      <c r="BF382" s="219" t="s">
        <v>1278</v>
      </c>
      <c r="BG382" s="223">
        <v>8.3299999999999999E-2</v>
      </c>
      <c r="BH382" s="223">
        <v>8.3299999999999999E-2</v>
      </c>
      <c r="BI382" s="224" t="s">
        <v>1067</v>
      </c>
      <c r="BJ382" s="219" t="s">
        <v>1279</v>
      </c>
      <c r="BK382" s="223">
        <v>8.3299999999999999E-2</v>
      </c>
      <c r="BL382" s="223">
        <v>8.3299999999999999E-2</v>
      </c>
      <c r="BM382" s="224" t="s">
        <v>1067</v>
      </c>
      <c r="BN382" s="219" t="s">
        <v>1280</v>
      </c>
      <c r="BO382" s="220">
        <v>8.3299999999999999E-2</v>
      </c>
      <c r="BP382" s="220">
        <v>8.3299999999999999E-2</v>
      </c>
      <c r="BQ382" s="221" t="s">
        <v>1070</v>
      </c>
      <c r="BR382" s="231" t="s">
        <v>132</v>
      </c>
      <c r="BS382" s="220">
        <v>8.3299999999999999E-2</v>
      </c>
      <c r="BT382" s="229"/>
      <c r="BU382" s="221" t="s">
        <v>283</v>
      </c>
      <c r="BV382" s="231" t="s">
        <v>132</v>
      </c>
      <c r="BW382" s="220">
        <v>8.3299999999999999E-2</v>
      </c>
      <c r="BX382" s="229"/>
      <c r="BY382" s="221" t="s">
        <v>283</v>
      </c>
      <c r="BZ382" s="231" t="s">
        <v>132</v>
      </c>
      <c r="CA382" s="220">
        <v>8.3299999999999999E-2</v>
      </c>
      <c r="CB382" s="229"/>
      <c r="CC382" s="221" t="s">
        <v>283</v>
      </c>
      <c r="CD382" s="231" t="s">
        <v>132</v>
      </c>
      <c r="CE382" s="220">
        <v>8.3299999999999999E-2</v>
      </c>
      <c r="CF382" s="229"/>
      <c r="CG382" s="221" t="s">
        <v>283</v>
      </c>
      <c r="CH382" s="231" t="s">
        <v>132</v>
      </c>
      <c r="CI382" s="220">
        <v>8.3699999999999997E-2</v>
      </c>
      <c r="CJ382" s="229"/>
      <c r="CK382" s="221" t="s">
        <v>283</v>
      </c>
      <c r="CL382" s="226">
        <f t="shared" si="320"/>
        <v>1</v>
      </c>
      <c r="CM382" s="227">
        <f t="shared" si="320"/>
        <v>0.58309999999999995</v>
      </c>
    </row>
    <row r="383" spans="1:91" s="228" customFormat="1" ht="81.75" customHeight="1" x14ac:dyDescent="0.3">
      <c r="A383" s="293" t="s">
        <v>134</v>
      </c>
      <c r="B383" s="302" t="s">
        <v>13</v>
      </c>
      <c r="C383" s="293" t="s">
        <v>1644</v>
      </c>
      <c r="D383" s="293" t="s">
        <v>83</v>
      </c>
      <c r="E383" s="293" t="s">
        <v>103</v>
      </c>
      <c r="F383" s="293" t="s">
        <v>1056</v>
      </c>
      <c r="G383" s="400" t="s">
        <v>124</v>
      </c>
      <c r="H383" s="332">
        <v>6.9099999999999995E-2</v>
      </c>
      <c r="I383" s="302" t="s">
        <v>6</v>
      </c>
      <c r="J383" s="296" t="s">
        <v>1281</v>
      </c>
      <c r="K383" s="296" t="s">
        <v>1146</v>
      </c>
      <c r="L383" s="296">
        <v>27</v>
      </c>
      <c r="M383" s="341">
        <v>15.7</v>
      </c>
      <c r="N383" s="258" t="s">
        <v>1282</v>
      </c>
      <c r="O383" s="265">
        <v>3.4599999999999999E-2</v>
      </c>
      <c r="P383" s="12" t="s">
        <v>9</v>
      </c>
      <c r="Q383" s="12" t="s">
        <v>152</v>
      </c>
      <c r="R383" s="217" t="s">
        <v>1283</v>
      </c>
      <c r="S383" s="323" t="s">
        <v>96</v>
      </c>
      <c r="T383" s="343">
        <v>792969000</v>
      </c>
      <c r="U383" s="279"/>
      <c r="V383" s="279"/>
      <c r="W383" s="279"/>
      <c r="X383" s="279"/>
      <c r="Y383" s="279"/>
      <c r="Z383" s="279"/>
      <c r="AA383" s="279"/>
      <c r="AB383" s="279"/>
      <c r="AC383" s="279"/>
      <c r="AD383" s="279"/>
      <c r="AE383" s="279"/>
      <c r="AF383" s="279"/>
      <c r="AG383" s="279"/>
      <c r="AH383" s="279"/>
      <c r="AI383" s="279"/>
      <c r="AJ383" s="279"/>
      <c r="AK383" s="279"/>
      <c r="AL383" s="279"/>
      <c r="AM383" s="279"/>
      <c r="AN383" s="218">
        <v>45658</v>
      </c>
      <c r="AO383" s="218">
        <v>46022</v>
      </c>
      <c r="AP383" s="219" t="s">
        <v>1284</v>
      </c>
      <c r="AQ383" s="220">
        <v>8.3299999999999999E-2</v>
      </c>
      <c r="AR383" s="220">
        <v>8.3299999999999999E-2</v>
      </c>
      <c r="AS383" s="221" t="s">
        <v>1062</v>
      </c>
      <c r="AT383" s="222" t="s">
        <v>1285</v>
      </c>
      <c r="AU383" s="220">
        <v>8.3299999999999999E-2</v>
      </c>
      <c r="AV383" s="220">
        <v>8.3299999999999999E-2</v>
      </c>
      <c r="AW383" s="221" t="s">
        <v>1062</v>
      </c>
      <c r="AX383" s="222" t="s">
        <v>1286</v>
      </c>
      <c r="AY383" s="223">
        <v>8.3299999999999999E-2</v>
      </c>
      <c r="AZ383" s="223">
        <v>8.3299999999999999E-2</v>
      </c>
      <c r="BA383" s="224" t="s">
        <v>1062</v>
      </c>
      <c r="BB383" s="219" t="s">
        <v>1287</v>
      </c>
      <c r="BC383" s="223">
        <v>8.3299999999999999E-2</v>
      </c>
      <c r="BD383" s="223">
        <v>8.3299999999999999E-2</v>
      </c>
      <c r="BE383" s="224" t="s">
        <v>1062</v>
      </c>
      <c r="BF383" s="219" t="s">
        <v>1288</v>
      </c>
      <c r="BG383" s="223">
        <v>8.3299999999999999E-2</v>
      </c>
      <c r="BH383" s="223">
        <v>8.3299999999999999E-2</v>
      </c>
      <c r="BI383" s="224" t="s">
        <v>1067</v>
      </c>
      <c r="BJ383" s="219" t="s">
        <v>1289</v>
      </c>
      <c r="BK383" s="223">
        <v>8.3299999999999999E-2</v>
      </c>
      <c r="BL383" s="223">
        <v>8.3299999999999999E-2</v>
      </c>
      <c r="BM383" s="224" t="s">
        <v>1067</v>
      </c>
      <c r="BN383" s="219" t="s">
        <v>1290</v>
      </c>
      <c r="BO383" s="220">
        <v>8.3299999999999999E-2</v>
      </c>
      <c r="BP383" s="220">
        <v>8.3299999999999999E-2</v>
      </c>
      <c r="BQ383" s="221" t="s">
        <v>1070</v>
      </c>
      <c r="BR383" s="231" t="s">
        <v>132</v>
      </c>
      <c r="BS383" s="220">
        <v>8.3299999999999999E-2</v>
      </c>
      <c r="BT383" s="229"/>
      <c r="BU383" s="221" t="s">
        <v>283</v>
      </c>
      <c r="BV383" s="231" t="s">
        <v>132</v>
      </c>
      <c r="BW383" s="220">
        <v>8.3299999999999999E-2</v>
      </c>
      <c r="BX383" s="229"/>
      <c r="BY383" s="221" t="s">
        <v>283</v>
      </c>
      <c r="BZ383" s="231" t="s">
        <v>132</v>
      </c>
      <c r="CA383" s="220">
        <v>8.3299999999999999E-2</v>
      </c>
      <c r="CB383" s="229"/>
      <c r="CC383" s="221" t="s">
        <v>283</v>
      </c>
      <c r="CD383" s="231" t="s">
        <v>132</v>
      </c>
      <c r="CE383" s="220">
        <v>8.3299999999999999E-2</v>
      </c>
      <c r="CF383" s="229"/>
      <c r="CG383" s="221" t="s">
        <v>283</v>
      </c>
      <c r="CH383" s="231" t="s">
        <v>132</v>
      </c>
      <c r="CI383" s="220">
        <v>8.3699999999999997E-2</v>
      </c>
      <c r="CJ383" s="229"/>
      <c r="CK383" s="221" t="s">
        <v>283</v>
      </c>
      <c r="CL383" s="226">
        <f t="shared" si="320"/>
        <v>1</v>
      </c>
      <c r="CM383" s="227">
        <f t="shared" si="320"/>
        <v>0.58309999999999995</v>
      </c>
    </row>
    <row r="384" spans="1:91" s="228" customFormat="1" ht="81.75" customHeight="1" x14ac:dyDescent="0.3">
      <c r="A384" s="295"/>
      <c r="B384" s="304"/>
      <c r="C384" s="295"/>
      <c r="D384" s="295"/>
      <c r="E384" s="295"/>
      <c r="F384" s="295"/>
      <c r="G384" s="402"/>
      <c r="H384" s="334"/>
      <c r="I384" s="304"/>
      <c r="J384" s="298"/>
      <c r="K384" s="298"/>
      <c r="L384" s="298"/>
      <c r="M384" s="342"/>
      <c r="N384" s="258" t="s">
        <v>1291</v>
      </c>
      <c r="O384" s="267">
        <v>3.4599999999999999E-2</v>
      </c>
      <c r="P384" s="12" t="s">
        <v>9</v>
      </c>
      <c r="Q384" s="12" t="s">
        <v>152</v>
      </c>
      <c r="R384" s="230" t="s">
        <v>1292</v>
      </c>
      <c r="S384" s="325"/>
      <c r="T384" s="344"/>
      <c r="U384" s="279"/>
      <c r="V384" s="279"/>
      <c r="W384" s="279"/>
      <c r="X384" s="279"/>
      <c r="Y384" s="279"/>
      <c r="Z384" s="279"/>
      <c r="AA384" s="279"/>
      <c r="AB384" s="279"/>
      <c r="AC384" s="279"/>
      <c r="AD384" s="279"/>
      <c r="AE384" s="279"/>
      <c r="AF384" s="279"/>
      <c r="AG384" s="279"/>
      <c r="AH384" s="279"/>
      <c r="AI384" s="279"/>
      <c r="AJ384" s="279"/>
      <c r="AK384" s="279"/>
      <c r="AL384" s="279"/>
      <c r="AM384" s="279"/>
      <c r="AN384" s="218">
        <v>45658</v>
      </c>
      <c r="AO384" s="218">
        <v>46022</v>
      </c>
      <c r="AP384" s="219" t="s">
        <v>1293</v>
      </c>
      <c r="AQ384" s="220">
        <v>8.3299999999999999E-2</v>
      </c>
      <c r="AR384" s="220">
        <v>8.3299999999999999E-2</v>
      </c>
      <c r="AS384" s="221" t="s">
        <v>1062</v>
      </c>
      <c r="AT384" s="222" t="s">
        <v>1294</v>
      </c>
      <c r="AU384" s="220">
        <v>8.3299999999999999E-2</v>
      </c>
      <c r="AV384" s="220">
        <v>8.3299999999999999E-2</v>
      </c>
      <c r="AW384" s="221" t="s">
        <v>1062</v>
      </c>
      <c r="AX384" s="222" t="s">
        <v>1295</v>
      </c>
      <c r="AY384" s="223">
        <v>8.3299999999999999E-2</v>
      </c>
      <c r="AZ384" s="223">
        <v>8.3299999999999999E-2</v>
      </c>
      <c r="BA384" s="224" t="s">
        <v>1062</v>
      </c>
      <c r="BB384" s="219" t="s">
        <v>1296</v>
      </c>
      <c r="BC384" s="223">
        <v>8.3299999999999999E-2</v>
      </c>
      <c r="BD384" s="223">
        <v>8.3299999999999999E-2</v>
      </c>
      <c r="BE384" s="224" t="s">
        <v>1062</v>
      </c>
      <c r="BF384" s="219" t="s">
        <v>1297</v>
      </c>
      <c r="BG384" s="223">
        <v>8.3299999999999999E-2</v>
      </c>
      <c r="BH384" s="223">
        <v>8.3299999999999999E-2</v>
      </c>
      <c r="BI384" s="224" t="s">
        <v>1067</v>
      </c>
      <c r="BJ384" s="219" t="s">
        <v>1298</v>
      </c>
      <c r="BK384" s="223">
        <v>8.3299999999999999E-2</v>
      </c>
      <c r="BL384" s="223">
        <v>8.3299999999999999E-2</v>
      </c>
      <c r="BM384" s="224" t="s">
        <v>1067</v>
      </c>
      <c r="BN384" s="219" t="s">
        <v>1299</v>
      </c>
      <c r="BO384" s="220">
        <v>8.3299999999999999E-2</v>
      </c>
      <c r="BP384" s="220">
        <v>8.3299999999999999E-2</v>
      </c>
      <c r="BQ384" s="221" t="s">
        <v>1070</v>
      </c>
      <c r="BR384" s="231" t="s">
        <v>132</v>
      </c>
      <c r="BS384" s="220">
        <v>8.3299999999999999E-2</v>
      </c>
      <c r="BT384" s="229"/>
      <c r="BU384" s="221" t="s">
        <v>283</v>
      </c>
      <c r="BV384" s="231" t="s">
        <v>132</v>
      </c>
      <c r="BW384" s="220">
        <v>8.3299999999999999E-2</v>
      </c>
      <c r="BX384" s="229"/>
      <c r="BY384" s="221" t="s">
        <v>283</v>
      </c>
      <c r="BZ384" s="231" t="s">
        <v>132</v>
      </c>
      <c r="CA384" s="220">
        <v>8.3299999999999999E-2</v>
      </c>
      <c r="CB384" s="229"/>
      <c r="CC384" s="221" t="s">
        <v>283</v>
      </c>
      <c r="CD384" s="231" t="s">
        <v>132</v>
      </c>
      <c r="CE384" s="220">
        <v>8.3299999999999999E-2</v>
      </c>
      <c r="CF384" s="229"/>
      <c r="CG384" s="221" t="s">
        <v>283</v>
      </c>
      <c r="CH384" s="231" t="s">
        <v>132</v>
      </c>
      <c r="CI384" s="220">
        <v>8.3699999999999997E-2</v>
      </c>
      <c r="CJ384" s="229"/>
      <c r="CK384" s="221" t="s">
        <v>283</v>
      </c>
      <c r="CL384" s="226">
        <f t="shared" si="320"/>
        <v>1</v>
      </c>
      <c r="CM384" s="227">
        <f t="shared" si="320"/>
        <v>0.58309999999999995</v>
      </c>
    </row>
    <row r="385" spans="1:91" s="238" customFormat="1" ht="182.25" customHeight="1" x14ac:dyDescent="0.25">
      <c r="A385" s="12" t="s">
        <v>134</v>
      </c>
      <c r="B385" s="14" t="s">
        <v>13</v>
      </c>
      <c r="C385" s="12" t="s">
        <v>1644</v>
      </c>
      <c r="D385" s="12" t="s">
        <v>83</v>
      </c>
      <c r="E385" s="12" t="s">
        <v>146</v>
      </c>
      <c r="F385" s="12" t="s">
        <v>1056</v>
      </c>
      <c r="G385" s="399" t="s">
        <v>106</v>
      </c>
      <c r="H385" s="261">
        <v>3.4500000000000003E-2</v>
      </c>
      <c r="I385" s="14" t="s">
        <v>6</v>
      </c>
      <c r="J385" s="26" t="s">
        <v>1300</v>
      </c>
      <c r="K385" s="26" t="s">
        <v>1146</v>
      </c>
      <c r="L385" s="26">
        <v>32</v>
      </c>
      <c r="M385" s="266">
        <v>18.7</v>
      </c>
      <c r="N385" s="258" t="s">
        <v>1301</v>
      </c>
      <c r="O385" s="263">
        <v>3.4500000000000003E-2</v>
      </c>
      <c r="P385" s="12" t="s">
        <v>9</v>
      </c>
      <c r="Q385" s="12" t="s">
        <v>152</v>
      </c>
      <c r="R385" s="176" t="s">
        <v>1302</v>
      </c>
      <c r="S385" s="236" t="s">
        <v>96</v>
      </c>
      <c r="T385" s="237">
        <v>1006457000</v>
      </c>
      <c r="U385" s="280"/>
      <c r="V385" s="279"/>
      <c r="W385" s="279"/>
      <c r="X385" s="279"/>
      <c r="Y385" s="279"/>
      <c r="Z385" s="279"/>
      <c r="AA385" s="279"/>
      <c r="AB385" s="279"/>
      <c r="AC385" s="279"/>
      <c r="AD385" s="279"/>
      <c r="AE385" s="279"/>
      <c r="AF385" s="279"/>
      <c r="AG385" s="279"/>
      <c r="AH385" s="279"/>
      <c r="AI385" s="279"/>
      <c r="AJ385" s="279"/>
      <c r="AK385" s="279"/>
      <c r="AL385" s="279"/>
      <c r="AM385" s="279"/>
      <c r="AN385" s="218">
        <v>45658</v>
      </c>
      <c r="AO385" s="218">
        <v>46022</v>
      </c>
      <c r="AP385" s="219" t="s">
        <v>1303</v>
      </c>
      <c r="AQ385" s="220">
        <v>8.3299999999999999E-2</v>
      </c>
      <c r="AR385" s="220">
        <v>8.3299999999999999E-2</v>
      </c>
      <c r="AS385" s="221" t="s">
        <v>1062</v>
      </c>
      <c r="AT385" s="222" t="s">
        <v>1304</v>
      </c>
      <c r="AU385" s="220">
        <v>8.3299999999999999E-2</v>
      </c>
      <c r="AV385" s="220">
        <v>8.3299999999999999E-2</v>
      </c>
      <c r="AW385" s="221" t="s">
        <v>1062</v>
      </c>
      <c r="AX385" s="222" t="s">
        <v>1305</v>
      </c>
      <c r="AY385" s="223">
        <v>8.3299999999999999E-2</v>
      </c>
      <c r="AZ385" s="223">
        <v>8.3299999999999999E-2</v>
      </c>
      <c r="BA385" s="224" t="s">
        <v>1062</v>
      </c>
      <c r="BB385" s="219" t="s">
        <v>1306</v>
      </c>
      <c r="BC385" s="223">
        <v>8.3299999999999999E-2</v>
      </c>
      <c r="BD385" s="223">
        <v>8.3299999999999999E-2</v>
      </c>
      <c r="BE385" s="224" t="s">
        <v>1062</v>
      </c>
      <c r="BF385" s="219" t="s">
        <v>1307</v>
      </c>
      <c r="BG385" s="223">
        <v>8.3299999999999999E-2</v>
      </c>
      <c r="BH385" s="223">
        <v>8.3299999999999999E-2</v>
      </c>
      <c r="BI385" s="224" t="s">
        <v>1067</v>
      </c>
      <c r="BJ385" s="219" t="s">
        <v>1308</v>
      </c>
      <c r="BK385" s="223">
        <v>8.3299999999999999E-2</v>
      </c>
      <c r="BL385" s="223">
        <v>8.3299999999999999E-2</v>
      </c>
      <c r="BM385" s="224" t="s">
        <v>1067</v>
      </c>
      <c r="BN385" s="219" t="s">
        <v>273</v>
      </c>
      <c r="BO385" s="220">
        <v>8.3299999999999999E-2</v>
      </c>
      <c r="BP385" s="220">
        <v>8.3299999999999999E-2</v>
      </c>
      <c r="BQ385" s="221" t="s">
        <v>1070</v>
      </c>
      <c r="BR385" s="231" t="s">
        <v>132</v>
      </c>
      <c r="BS385" s="220">
        <v>8.3299999999999999E-2</v>
      </c>
      <c r="BT385" s="229"/>
      <c r="BU385" s="221" t="s">
        <v>283</v>
      </c>
      <c r="BV385" s="231" t="s">
        <v>132</v>
      </c>
      <c r="BW385" s="220">
        <v>8.3299999999999999E-2</v>
      </c>
      <c r="BX385" s="229"/>
      <c r="BY385" s="221" t="s">
        <v>283</v>
      </c>
      <c r="BZ385" s="231" t="s">
        <v>132</v>
      </c>
      <c r="CA385" s="220">
        <v>8.3299999999999999E-2</v>
      </c>
      <c r="CB385" s="229"/>
      <c r="CC385" s="221" t="s">
        <v>283</v>
      </c>
      <c r="CD385" s="231" t="s">
        <v>132</v>
      </c>
      <c r="CE385" s="220">
        <v>8.3299999999999999E-2</v>
      </c>
      <c r="CF385" s="229"/>
      <c r="CG385" s="221" t="s">
        <v>283</v>
      </c>
      <c r="CH385" s="231" t="s">
        <v>132</v>
      </c>
      <c r="CI385" s="220">
        <v>8.3699999999999997E-2</v>
      </c>
      <c r="CJ385" s="229"/>
      <c r="CK385" s="221" t="s">
        <v>283</v>
      </c>
      <c r="CL385" s="226">
        <f t="shared" si="320"/>
        <v>1</v>
      </c>
      <c r="CM385" s="227">
        <f t="shared" si="320"/>
        <v>0.58309999999999995</v>
      </c>
    </row>
    <row r="386" spans="1:91" s="238" customFormat="1" ht="81.75" customHeight="1" x14ac:dyDescent="0.25">
      <c r="A386" s="12" t="s">
        <v>134</v>
      </c>
      <c r="B386" s="14" t="s">
        <v>12</v>
      </c>
      <c r="C386" s="12" t="s">
        <v>1643</v>
      </c>
      <c r="D386" s="12" t="s">
        <v>83</v>
      </c>
      <c r="E386" s="12" t="s">
        <v>146</v>
      </c>
      <c r="F386" s="12" t="s">
        <v>1309</v>
      </c>
      <c r="G386" s="399" t="s">
        <v>116</v>
      </c>
      <c r="H386" s="261">
        <v>0.26</v>
      </c>
      <c r="I386" s="14" t="s">
        <v>6</v>
      </c>
      <c r="J386" s="26" t="s">
        <v>1310</v>
      </c>
      <c r="K386" s="26" t="s">
        <v>1311</v>
      </c>
      <c r="L386" s="26">
        <v>4</v>
      </c>
      <c r="M386" s="262">
        <v>2.4500000000000002</v>
      </c>
      <c r="N386" s="258" t="s">
        <v>1312</v>
      </c>
      <c r="O386" s="268">
        <v>0.26</v>
      </c>
      <c r="P386" s="12" t="s">
        <v>9</v>
      </c>
      <c r="Q386" s="12" t="s">
        <v>151</v>
      </c>
      <c r="R386" s="176" t="s">
        <v>1313</v>
      </c>
      <c r="S386" s="232" t="s">
        <v>96</v>
      </c>
      <c r="T386" s="239">
        <v>192230000</v>
      </c>
      <c r="U386" s="279"/>
      <c r="V386" s="279"/>
      <c r="W386" s="279"/>
      <c r="X386" s="279"/>
      <c r="Y386" s="279"/>
      <c r="Z386" s="279"/>
      <c r="AA386" s="279"/>
      <c r="AB386" s="279"/>
      <c r="AC386" s="279"/>
      <c r="AD386" s="279"/>
      <c r="AE386" s="279"/>
      <c r="AF386" s="279"/>
      <c r="AG386" s="279"/>
      <c r="AH386" s="279"/>
      <c r="AI386" s="279"/>
      <c r="AJ386" s="279"/>
      <c r="AK386" s="279"/>
      <c r="AL386" s="279"/>
      <c r="AM386" s="279"/>
      <c r="AN386" s="218">
        <v>45658</v>
      </c>
      <c r="AO386" s="218">
        <v>46022</v>
      </c>
      <c r="AP386" s="219" t="s">
        <v>1314</v>
      </c>
      <c r="AQ386" s="220">
        <v>0.1125</v>
      </c>
      <c r="AR386" s="220">
        <v>0.1125</v>
      </c>
      <c r="AS386" s="221" t="s">
        <v>1315</v>
      </c>
      <c r="AT386" s="219" t="s">
        <v>1316</v>
      </c>
      <c r="AU386" s="220">
        <v>8.7499999999999994E-2</v>
      </c>
      <c r="AV386" s="220">
        <v>8.7499999999999994E-2</v>
      </c>
      <c r="AW386" s="221" t="s">
        <v>1315</v>
      </c>
      <c r="AX386" s="219" t="s">
        <v>1317</v>
      </c>
      <c r="AY386" s="220">
        <v>0.05</v>
      </c>
      <c r="AZ386" s="220">
        <v>0.05</v>
      </c>
      <c r="BA386" s="221" t="s">
        <v>1315</v>
      </c>
      <c r="BB386" s="219" t="s">
        <v>1318</v>
      </c>
      <c r="BC386" s="220">
        <v>0.1125</v>
      </c>
      <c r="BD386" s="220">
        <v>0.1125</v>
      </c>
      <c r="BE386" s="221" t="s">
        <v>1315</v>
      </c>
      <c r="BF386" s="219" t="s">
        <v>1319</v>
      </c>
      <c r="BG386" s="220">
        <v>8.7499999999999994E-2</v>
      </c>
      <c r="BH386" s="220">
        <v>8.7499999999999994E-2</v>
      </c>
      <c r="BI386" s="221" t="s">
        <v>1315</v>
      </c>
      <c r="BJ386" s="219" t="s">
        <v>1320</v>
      </c>
      <c r="BK386" s="220">
        <v>0.05</v>
      </c>
      <c r="BL386" s="220">
        <v>0.05</v>
      </c>
      <c r="BM386" s="221" t="s">
        <v>1315</v>
      </c>
      <c r="BN386" s="219" t="s">
        <v>1321</v>
      </c>
      <c r="BO386" s="220">
        <v>0.1125</v>
      </c>
      <c r="BP386" s="220">
        <v>0.1125</v>
      </c>
      <c r="BQ386" s="221" t="s">
        <v>1315</v>
      </c>
      <c r="BR386" s="231" t="s">
        <v>132</v>
      </c>
      <c r="BS386" s="220"/>
      <c r="BT386" s="229"/>
      <c r="BU386" s="221" t="s">
        <v>283</v>
      </c>
      <c r="BV386" s="231" t="s">
        <v>132</v>
      </c>
      <c r="BW386" s="220"/>
      <c r="BX386" s="229"/>
      <c r="BY386" s="221" t="s">
        <v>283</v>
      </c>
      <c r="BZ386" s="231" t="s">
        <v>132</v>
      </c>
      <c r="CA386" s="220"/>
      <c r="CB386" s="229"/>
      <c r="CC386" s="221" t="s">
        <v>283</v>
      </c>
      <c r="CD386" s="231" t="s">
        <v>132</v>
      </c>
      <c r="CE386" s="220"/>
      <c r="CF386" s="229"/>
      <c r="CG386" s="221" t="s">
        <v>283</v>
      </c>
      <c r="CH386" s="231" t="s">
        <v>132</v>
      </c>
      <c r="CI386" s="220"/>
      <c r="CJ386" s="229"/>
      <c r="CK386" s="221" t="s">
        <v>283</v>
      </c>
      <c r="CL386" s="226">
        <f t="shared" si="320"/>
        <v>0.61249999999999993</v>
      </c>
      <c r="CM386" s="227">
        <f t="shared" si="320"/>
        <v>0.61249999999999993</v>
      </c>
    </row>
    <row r="387" spans="1:91" s="238" customFormat="1" ht="81.75" customHeight="1" x14ac:dyDescent="0.25">
      <c r="A387" s="293" t="s">
        <v>134</v>
      </c>
      <c r="B387" s="302" t="s">
        <v>12</v>
      </c>
      <c r="C387" s="293" t="s">
        <v>1643</v>
      </c>
      <c r="D387" s="293" t="s">
        <v>83</v>
      </c>
      <c r="E387" s="293" t="s">
        <v>146</v>
      </c>
      <c r="F387" s="293" t="s">
        <v>1309</v>
      </c>
      <c r="G387" s="400" t="s">
        <v>117</v>
      </c>
      <c r="H387" s="332">
        <v>0.3</v>
      </c>
      <c r="I387" s="302" t="s">
        <v>6</v>
      </c>
      <c r="J387" s="296" t="s">
        <v>1322</v>
      </c>
      <c r="K387" s="296" t="s">
        <v>1323</v>
      </c>
      <c r="L387" s="296">
        <v>2</v>
      </c>
      <c r="M387" s="338">
        <v>1.23</v>
      </c>
      <c r="N387" s="258" t="s">
        <v>1324</v>
      </c>
      <c r="O387" s="269">
        <v>0.08</v>
      </c>
      <c r="P387" s="12" t="s">
        <v>9</v>
      </c>
      <c r="Q387" s="12" t="s">
        <v>151</v>
      </c>
      <c r="R387" s="240" t="s">
        <v>1325</v>
      </c>
      <c r="S387" s="323" t="s">
        <v>96</v>
      </c>
      <c r="T387" s="308">
        <v>293539000</v>
      </c>
      <c r="U387" s="279"/>
      <c r="V387" s="279"/>
      <c r="W387" s="279"/>
      <c r="X387" s="279"/>
      <c r="Y387" s="279"/>
      <c r="Z387" s="279"/>
      <c r="AA387" s="279"/>
      <c r="AB387" s="279"/>
      <c r="AC387" s="279"/>
      <c r="AD387" s="279"/>
      <c r="AE387" s="279"/>
      <c r="AF387" s="279"/>
      <c r="AG387" s="279"/>
      <c r="AH387" s="279"/>
      <c r="AI387" s="279"/>
      <c r="AJ387" s="279"/>
      <c r="AK387" s="279"/>
      <c r="AL387" s="279"/>
      <c r="AM387" s="279"/>
      <c r="AN387" s="218">
        <v>45658</v>
      </c>
      <c r="AO387" s="218">
        <v>46022</v>
      </c>
      <c r="AP387" s="219" t="s">
        <v>1009</v>
      </c>
      <c r="AQ387" s="220">
        <v>0.25</v>
      </c>
      <c r="AR387" s="220">
        <v>0</v>
      </c>
      <c r="AS387" s="221" t="s">
        <v>1315</v>
      </c>
      <c r="AT387" s="219" t="s">
        <v>1326</v>
      </c>
      <c r="AU387" s="220">
        <v>0.25</v>
      </c>
      <c r="AV387" s="220">
        <v>0.25</v>
      </c>
      <c r="AW387" s="221" t="s">
        <v>1315</v>
      </c>
      <c r="AX387" s="219" t="s">
        <v>1327</v>
      </c>
      <c r="AY387" s="220">
        <v>0.75</v>
      </c>
      <c r="AZ387" s="220">
        <v>0.75</v>
      </c>
      <c r="BA387" s="221" t="s">
        <v>1315</v>
      </c>
      <c r="BB387" s="219" t="s">
        <v>1328</v>
      </c>
      <c r="BC387" s="220">
        <v>0</v>
      </c>
      <c r="BD387" s="220">
        <v>0</v>
      </c>
      <c r="BE387" s="221" t="s">
        <v>1315</v>
      </c>
      <c r="BF387" s="219" t="s">
        <v>1329</v>
      </c>
      <c r="BG387" s="220">
        <v>0</v>
      </c>
      <c r="BH387" s="220">
        <v>0</v>
      </c>
      <c r="BI387" s="221" t="s">
        <v>1315</v>
      </c>
      <c r="BJ387" s="219" t="s">
        <v>1329</v>
      </c>
      <c r="BK387" s="220">
        <v>0</v>
      </c>
      <c r="BL387" s="220">
        <v>0</v>
      </c>
      <c r="BM387" s="221" t="s">
        <v>1315</v>
      </c>
      <c r="BN387" s="219" t="s">
        <v>1329</v>
      </c>
      <c r="BO387" s="220">
        <v>0</v>
      </c>
      <c r="BP387" s="220">
        <v>0</v>
      </c>
      <c r="BQ387" s="221" t="s">
        <v>1315</v>
      </c>
      <c r="BR387" s="231" t="s">
        <v>132</v>
      </c>
      <c r="BS387" s="220"/>
      <c r="BT387" s="229"/>
      <c r="BU387" s="221" t="s">
        <v>283</v>
      </c>
      <c r="BV387" s="231" t="s">
        <v>132</v>
      </c>
      <c r="BW387" s="220"/>
      <c r="BX387" s="229"/>
      <c r="BY387" s="221" t="s">
        <v>283</v>
      </c>
      <c r="BZ387" s="231" t="s">
        <v>132</v>
      </c>
      <c r="CA387" s="220"/>
      <c r="CB387" s="229"/>
      <c r="CC387" s="221" t="s">
        <v>283</v>
      </c>
      <c r="CD387" s="231" t="s">
        <v>132</v>
      </c>
      <c r="CE387" s="220"/>
      <c r="CF387" s="229"/>
      <c r="CG387" s="221" t="s">
        <v>283</v>
      </c>
      <c r="CH387" s="231" t="s">
        <v>132</v>
      </c>
      <c r="CI387" s="220"/>
      <c r="CJ387" s="229"/>
      <c r="CK387" s="221" t="s">
        <v>283</v>
      </c>
      <c r="CL387" s="226">
        <f t="shared" si="320"/>
        <v>1.25</v>
      </c>
      <c r="CM387" s="227">
        <f t="shared" si="320"/>
        <v>1</v>
      </c>
    </row>
    <row r="388" spans="1:91" s="238" customFormat="1" ht="81.75" customHeight="1" x14ac:dyDescent="0.25">
      <c r="A388" s="294"/>
      <c r="B388" s="303"/>
      <c r="C388" s="294"/>
      <c r="D388" s="294"/>
      <c r="E388" s="294"/>
      <c r="F388" s="294"/>
      <c r="G388" s="401"/>
      <c r="H388" s="333"/>
      <c r="I388" s="303"/>
      <c r="J388" s="297"/>
      <c r="K388" s="297"/>
      <c r="L388" s="297"/>
      <c r="M388" s="339"/>
      <c r="N388" s="258" t="s">
        <v>1330</v>
      </c>
      <c r="O388" s="270">
        <v>0.18</v>
      </c>
      <c r="P388" s="12" t="s">
        <v>9</v>
      </c>
      <c r="Q388" s="12" t="s">
        <v>151</v>
      </c>
      <c r="R388" s="241" t="s">
        <v>1331</v>
      </c>
      <c r="S388" s="324"/>
      <c r="T388" s="309"/>
      <c r="U388" s="279"/>
      <c r="V388" s="279"/>
      <c r="W388" s="279"/>
      <c r="X388" s="279"/>
      <c r="Y388" s="279"/>
      <c r="Z388" s="279"/>
      <c r="AA388" s="279"/>
      <c r="AB388" s="279"/>
      <c r="AC388" s="279"/>
      <c r="AD388" s="279"/>
      <c r="AE388" s="279"/>
      <c r="AF388" s="279"/>
      <c r="AG388" s="279"/>
      <c r="AH388" s="279"/>
      <c r="AI388" s="279"/>
      <c r="AJ388" s="279"/>
      <c r="AK388" s="279"/>
      <c r="AL388" s="279"/>
      <c r="AM388" s="279"/>
      <c r="AN388" s="218">
        <v>45658</v>
      </c>
      <c r="AO388" s="218">
        <v>46022</v>
      </c>
      <c r="AP388" s="219"/>
      <c r="AQ388" s="220">
        <v>0</v>
      </c>
      <c r="AR388" s="220">
        <v>0</v>
      </c>
      <c r="AS388" s="221" t="s">
        <v>1315</v>
      </c>
      <c r="AT388" s="219" t="s">
        <v>1332</v>
      </c>
      <c r="AU388" s="220">
        <v>0</v>
      </c>
      <c r="AV388" s="220">
        <v>0</v>
      </c>
      <c r="AW388" s="221" t="s">
        <v>1315</v>
      </c>
      <c r="AX388" s="219" t="s">
        <v>1333</v>
      </c>
      <c r="AY388" s="220">
        <v>0.16</v>
      </c>
      <c r="AZ388" s="220">
        <v>0.16</v>
      </c>
      <c r="BA388" s="221" t="s">
        <v>1315</v>
      </c>
      <c r="BB388" s="219" t="s">
        <v>1334</v>
      </c>
      <c r="BC388" s="220">
        <v>0.1</v>
      </c>
      <c r="BD388" s="220">
        <v>0.1</v>
      </c>
      <c r="BE388" s="221" t="s">
        <v>1315</v>
      </c>
      <c r="BF388" s="219" t="s">
        <v>1335</v>
      </c>
      <c r="BG388" s="220">
        <v>0.11</v>
      </c>
      <c r="BH388" s="220">
        <v>0.11</v>
      </c>
      <c r="BI388" s="221" t="s">
        <v>1315</v>
      </c>
      <c r="BJ388" s="219" t="s">
        <v>1336</v>
      </c>
      <c r="BK388" s="220">
        <v>0.1</v>
      </c>
      <c r="BL388" s="220">
        <v>0.1</v>
      </c>
      <c r="BM388" s="221" t="s">
        <v>1315</v>
      </c>
      <c r="BN388" s="219" t="s">
        <v>1337</v>
      </c>
      <c r="BO388" s="220">
        <v>0.11</v>
      </c>
      <c r="BP388" s="220">
        <v>0.11</v>
      </c>
      <c r="BQ388" s="221" t="s">
        <v>1315</v>
      </c>
      <c r="BR388" s="231" t="s">
        <v>132</v>
      </c>
      <c r="BS388" s="220"/>
      <c r="BT388" s="229"/>
      <c r="BU388" s="221" t="s">
        <v>283</v>
      </c>
      <c r="BV388" s="231" t="s">
        <v>132</v>
      </c>
      <c r="BW388" s="220"/>
      <c r="BX388" s="229"/>
      <c r="BY388" s="221" t="s">
        <v>283</v>
      </c>
      <c r="BZ388" s="231" t="s">
        <v>132</v>
      </c>
      <c r="CA388" s="220"/>
      <c r="CB388" s="229"/>
      <c r="CC388" s="221" t="s">
        <v>283</v>
      </c>
      <c r="CD388" s="231" t="s">
        <v>132</v>
      </c>
      <c r="CE388" s="220"/>
      <c r="CF388" s="229"/>
      <c r="CG388" s="221" t="s">
        <v>283</v>
      </c>
      <c r="CH388" s="231" t="s">
        <v>132</v>
      </c>
      <c r="CI388" s="220"/>
      <c r="CJ388" s="229"/>
      <c r="CK388" s="221" t="s">
        <v>283</v>
      </c>
      <c r="CL388" s="226">
        <f t="shared" si="320"/>
        <v>0.57999999999999996</v>
      </c>
      <c r="CM388" s="227">
        <f t="shared" si="320"/>
        <v>0.57999999999999996</v>
      </c>
    </row>
    <row r="389" spans="1:91" s="238" customFormat="1" ht="81.75" customHeight="1" x14ac:dyDescent="0.25">
      <c r="A389" s="295"/>
      <c r="B389" s="304"/>
      <c r="C389" s="295"/>
      <c r="D389" s="295"/>
      <c r="E389" s="295"/>
      <c r="F389" s="295"/>
      <c r="G389" s="402"/>
      <c r="H389" s="334"/>
      <c r="I389" s="304"/>
      <c r="J389" s="298"/>
      <c r="K389" s="298"/>
      <c r="L389" s="298"/>
      <c r="M389" s="340"/>
      <c r="N389" s="258" t="s">
        <v>1338</v>
      </c>
      <c r="O389" s="270">
        <v>0.04</v>
      </c>
      <c r="P389" s="12" t="s">
        <v>9</v>
      </c>
      <c r="Q389" s="12" t="s">
        <v>151</v>
      </c>
      <c r="R389" s="241" t="s">
        <v>1339</v>
      </c>
      <c r="S389" s="325"/>
      <c r="T389" s="310"/>
      <c r="U389" s="279"/>
      <c r="V389" s="279"/>
      <c r="W389" s="279"/>
      <c r="X389" s="279"/>
      <c r="Y389" s="279"/>
      <c r="Z389" s="279"/>
      <c r="AA389" s="279"/>
      <c r="AB389" s="279"/>
      <c r="AC389" s="279"/>
      <c r="AD389" s="279"/>
      <c r="AE389" s="279"/>
      <c r="AF389" s="279"/>
      <c r="AG389" s="279"/>
      <c r="AH389" s="279"/>
      <c r="AI389" s="279"/>
      <c r="AJ389" s="279"/>
      <c r="AK389" s="279"/>
      <c r="AL389" s="279"/>
      <c r="AM389" s="279"/>
      <c r="AN389" s="218">
        <v>45658</v>
      </c>
      <c r="AO389" s="218">
        <v>46022</v>
      </c>
      <c r="AP389" s="219"/>
      <c r="AQ389" s="220">
        <v>0</v>
      </c>
      <c r="AR389" s="220">
        <v>0</v>
      </c>
      <c r="AS389" s="221" t="s">
        <v>1315</v>
      </c>
      <c r="AT389" s="219" t="s">
        <v>1332</v>
      </c>
      <c r="AU389" s="220">
        <v>0</v>
      </c>
      <c r="AV389" s="220">
        <v>0</v>
      </c>
      <c r="AW389" s="221" t="s">
        <v>1315</v>
      </c>
      <c r="AX389" s="219" t="s">
        <v>1340</v>
      </c>
      <c r="AY389" s="220">
        <v>0</v>
      </c>
      <c r="AZ389" s="220">
        <v>0</v>
      </c>
      <c r="BA389" s="221" t="s">
        <v>1315</v>
      </c>
      <c r="BB389" s="219" t="s">
        <v>1328</v>
      </c>
      <c r="BC389" s="220">
        <v>0</v>
      </c>
      <c r="BD389" s="220">
        <v>0</v>
      </c>
      <c r="BE389" s="221" t="s">
        <v>1315</v>
      </c>
      <c r="BF389" s="219" t="s">
        <v>1329</v>
      </c>
      <c r="BG389" s="220">
        <v>0</v>
      </c>
      <c r="BH389" s="220">
        <v>0</v>
      </c>
      <c r="BI389" s="221" t="s">
        <v>1315</v>
      </c>
      <c r="BJ389" s="219" t="s">
        <v>1329</v>
      </c>
      <c r="BK389" s="220">
        <v>0</v>
      </c>
      <c r="BL389" s="220">
        <v>0</v>
      </c>
      <c r="BM389" s="221" t="s">
        <v>1315</v>
      </c>
      <c r="BN389" s="219" t="s">
        <v>1329</v>
      </c>
      <c r="BO389" s="220">
        <v>0</v>
      </c>
      <c r="BP389" s="220">
        <v>0</v>
      </c>
      <c r="BQ389" s="221" t="s">
        <v>1315</v>
      </c>
      <c r="BR389" s="231" t="s">
        <v>132</v>
      </c>
      <c r="BS389" s="220"/>
      <c r="BT389" s="229"/>
      <c r="BU389" s="221" t="s">
        <v>283</v>
      </c>
      <c r="BV389" s="231" t="s">
        <v>132</v>
      </c>
      <c r="BW389" s="220"/>
      <c r="BX389" s="229"/>
      <c r="BY389" s="221" t="s">
        <v>283</v>
      </c>
      <c r="BZ389" s="231" t="s">
        <v>132</v>
      </c>
      <c r="CA389" s="220"/>
      <c r="CB389" s="229"/>
      <c r="CC389" s="221" t="s">
        <v>283</v>
      </c>
      <c r="CD389" s="231" t="s">
        <v>132</v>
      </c>
      <c r="CE389" s="220"/>
      <c r="CF389" s="229"/>
      <c r="CG389" s="221" t="s">
        <v>283</v>
      </c>
      <c r="CH389" s="231" t="s">
        <v>132</v>
      </c>
      <c r="CI389" s="220"/>
      <c r="CJ389" s="229"/>
      <c r="CK389" s="221" t="s">
        <v>283</v>
      </c>
      <c r="CL389" s="226">
        <f t="shared" si="320"/>
        <v>0</v>
      </c>
      <c r="CM389" s="227">
        <f t="shared" si="320"/>
        <v>0</v>
      </c>
    </row>
    <row r="390" spans="1:91" s="238" customFormat="1" ht="81.75" customHeight="1" x14ac:dyDescent="0.25">
      <c r="A390" s="293" t="s">
        <v>134</v>
      </c>
      <c r="B390" s="302" t="s">
        <v>12</v>
      </c>
      <c r="C390" s="293" t="s">
        <v>1643</v>
      </c>
      <c r="D390" s="293" t="s">
        <v>83</v>
      </c>
      <c r="E390" s="293" t="s">
        <v>146</v>
      </c>
      <c r="F390" s="293" t="s">
        <v>1309</v>
      </c>
      <c r="G390" s="400" t="s">
        <v>118</v>
      </c>
      <c r="H390" s="332">
        <v>0.11</v>
      </c>
      <c r="I390" s="302" t="s">
        <v>6</v>
      </c>
      <c r="J390" s="296" t="s">
        <v>1341</v>
      </c>
      <c r="K390" s="296" t="s">
        <v>1342</v>
      </c>
      <c r="L390" s="296">
        <v>2</v>
      </c>
      <c r="M390" s="338">
        <v>0.64</v>
      </c>
      <c r="N390" s="258" t="s">
        <v>1343</v>
      </c>
      <c r="O390" s="269">
        <v>0.03</v>
      </c>
      <c r="P390" s="12" t="s">
        <v>9</v>
      </c>
      <c r="Q390" s="12" t="s">
        <v>151</v>
      </c>
      <c r="R390" s="242" t="s">
        <v>1344</v>
      </c>
      <c r="S390" s="323" t="s">
        <v>96</v>
      </c>
      <c r="T390" s="335">
        <v>111027000</v>
      </c>
      <c r="U390" s="279"/>
      <c r="V390" s="279"/>
      <c r="W390" s="279"/>
      <c r="X390" s="279"/>
      <c r="Y390" s="279"/>
      <c r="Z390" s="279"/>
      <c r="AA390" s="279"/>
      <c r="AB390" s="279"/>
      <c r="AC390" s="279"/>
      <c r="AD390" s="279"/>
      <c r="AE390" s="279"/>
      <c r="AF390" s="279"/>
      <c r="AG390" s="279"/>
      <c r="AH390" s="279"/>
      <c r="AI390" s="279"/>
      <c r="AJ390" s="279"/>
      <c r="AK390" s="279"/>
      <c r="AL390" s="279"/>
      <c r="AM390" s="279"/>
      <c r="AN390" s="218">
        <v>45658</v>
      </c>
      <c r="AO390" s="218">
        <v>46022</v>
      </c>
      <c r="AP390" s="219" t="s">
        <v>1009</v>
      </c>
      <c r="AQ390" s="220">
        <v>0.1</v>
      </c>
      <c r="AR390" s="220">
        <v>0</v>
      </c>
      <c r="AS390" s="221" t="s">
        <v>1315</v>
      </c>
      <c r="AT390" s="219" t="s">
        <v>1345</v>
      </c>
      <c r="AU390" s="220">
        <v>0.15</v>
      </c>
      <c r="AV390" s="220">
        <v>0.15</v>
      </c>
      <c r="AW390" s="221" t="s">
        <v>1315</v>
      </c>
      <c r="AX390" s="219" t="s">
        <v>1346</v>
      </c>
      <c r="AY390" s="220">
        <v>0.25</v>
      </c>
      <c r="AZ390" s="220">
        <v>0.25</v>
      </c>
      <c r="BA390" s="221" t="s">
        <v>1315</v>
      </c>
      <c r="BB390" s="219" t="s">
        <v>1347</v>
      </c>
      <c r="BC390" s="220">
        <v>0.25</v>
      </c>
      <c r="BD390" s="220">
        <v>0.25</v>
      </c>
      <c r="BE390" s="221" t="s">
        <v>1315</v>
      </c>
      <c r="BF390" s="219" t="s">
        <v>1348</v>
      </c>
      <c r="BG390" s="220">
        <v>0.25</v>
      </c>
      <c r="BH390" s="220">
        <v>0.25</v>
      </c>
      <c r="BI390" s="221" t="s">
        <v>1315</v>
      </c>
      <c r="BJ390" s="219" t="s">
        <v>1349</v>
      </c>
      <c r="BK390" s="220">
        <v>0.1</v>
      </c>
      <c r="BL390" s="220">
        <v>0.1</v>
      </c>
      <c r="BM390" s="221" t="s">
        <v>1315</v>
      </c>
      <c r="BN390" s="219" t="s">
        <v>1329</v>
      </c>
      <c r="BO390" s="220">
        <v>0</v>
      </c>
      <c r="BP390" s="220">
        <v>0</v>
      </c>
      <c r="BQ390" s="221" t="s">
        <v>1315</v>
      </c>
      <c r="BR390" s="231" t="s">
        <v>132</v>
      </c>
      <c r="BS390" s="220"/>
      <c r="BT390" s="229"/>
      <c r="BU390" s="221" t="s">
        <v>283</v>
      </c>
      <c r="BV390" s="231" t="s">
        <v>132</v>
      </c>
      <c r="BW390" s="220"/>
      <c r="BX390" s="229"/>
      <c r="BY390" s="221" t="s">
        <v>283</v>
      </c>
      <c r="BZ390" s="231" t="s">
        <v>132</v>
      </c>
      <c r="CA390" s="220"/>
      <c r="CB390" s="229"/>
      <c r="CC390" s="221" t="s">
        <v>283</v>
      </c>
      <c r="CD390" s="231" t="s">
        <v>132</v>
      </c>
      <c r="CE390" s="220"/>
      <c r="CF390" s="229"/>
      <c r="CG390" s="221" t="s">
        <v>283</v>
      </c>
      <c r="CH390" s="231" t="s">
        <v>132</v>
      </c>
      <c r="CI390" s="220"/>
      <c r="CJ390" s="229"/>
      <c r="CK390" s="221" t="s">
        <v>283</v>
      </c>
      <c r="CL390" s="226">
        <f t="shared" ref="CL390:CM405" si="321">AQ390+AU390+AY390+BC390+BG390+BK390+BO390+BS390+BW390+CA390+CE390+CI390</f>
        <v>1.1000000000000001</v>
      </c>
      <c r="CM390" s="227">
        <f t="shared" si="321"/>
        <v>1</v>
      </c>
    </row>
    <row r="391" spans="1:91" s="238" customFormat="1" ht="81.75" customHeight="1" x14ac:dyDescent="0.25">
      <c r="A391" s="294"/>
      <c r="B391" s="303"/>
      <c r="C391" s="294"/>
      <c r="D391" s="294"/>
      <c r="E391" s="294"/>
      <c r="F391" s="294"/>
      <c r="G391" s="401"/>
      <c r="H391" s="333"/>
      <c r="I391" s="303"/>
      <c r="J391" s="297"/>
      <c r="K391" s="297"/>
      <c r="L391" s="297"/>
      <c r="M391" s="339"/>
      <c r="N391" s="258" t="s">
        <v>1350</v>
      </c>
      <c r="O391" s="270">
        <v>0.05</v>
      </c>
      <c r="P391" s="12" t="s">
        <v>9</v>
      </c>
      <c r="Q391" s="12" t="s">
        <v>151</v>
      </c>
      <c r="R391" s="243" t="s">
        <v>1351</v>
      </c>
      <c r="S391" s="324"/>
      <c r="T391" s="336"/>
      <c r="U391" s="279"/>
      <c r="V391" s="279"/>
      <c r="W391" s="279"/>
      <c r="X391" s="279"/>
      <c r="Y391" s="279"/>
      <c r="Z391" s="279"/>
      <c r="AA391" s="279"/>
      <c r="AB391" s="279"/>
      <c r="AC391" s="279"/>
      <c r="AD391" s="279"/>
      <c r="AE391" s="279"/>
      <c r="AF391" s="279"/>
      <c r="AG391" s="279"/>
      <c r="AH391" s="279"/>
      <c r="AI391" s="279"/>
      <c r="AJ391" s="279"/>
      <c r="AK391" s="279"/>
      <c r="AL391" s="279"/>
      <c r="AM391" s="279"/>
      <c r="AN391" s="218">
        <v>45658</v>
      </c>
      <c r="AO391" s="218">
        <v>46022</v>
      </c>
      <c r="AP391" s="219"/>
      <c r="AQ391" s="220">
        <v>0</v>
      </c>
      <c r="AR391" s="220">
        <v>0</v>
      </c>
      <c r="AS391" s="221" t="s">
        <v>1315</v>
      </c>
      <c r="AT391" s="219" t="s">
        <v>1332</v>
      </c>
      <c r="AU391" s="220">
        <v>0</v>
      </c>
      <c r="AV391" s="220">
        <v>0</v>
      </c>
      <c r="AW391" s="221" t="s">
        <v>1315</v>
      </c>
      <c r="AX391" s="219" t="s">
        <v>1352</v>
      </c>
      <c r="AY391" s="220">
        <v>0.1</v>
      </c>
      <c r="AZ391" s="220">
        <v>0.1</v>
      </c>
      <c r="BA391" s="221" t="s">
        <v>1315</v>
      </c>
      <c r="BB391" s="219" t="s">
        <v>1353</v>
      </c>
      <c r="BC391" s="220">
        <v>0.1</v>
      </c>
      <c r="BD391" s="220">
        <v>0.1</v>
      </c>
      <c r="BE391" s="221" t="s">
        <v>1315</v>
      </c>
      <c r="BF391" s="219" t="s">
        <v>1354</v>
      </c>
      <c r="BG391" s="220">
        <v>0.1</v>
      </c>
      <c r="BH391" s="220">
        <v>0.1</v>
      </c>
      <c r="BI391" s="221" t="s">
        <v>1315</v>
      </c>
      <c r="BJ391" s="219" t="s">
        <v>1355</v>
      </c>
      <c r="BK391" s="220">
        <v>0.1</v>
      </c>
      <c r="BL391" s="220">
        <v>0.1</v>
      </c>
      <c r="BM391" s="221" t="s">
        <v>1315</v>
      </c>
      <c r="BN391" s="219" t="s">
        <v>1356</v>
      </c>
      <c r="BO391" s="220">
        <v>0.1</v>
      </c>
      <c r="BP391" s="220">
        <v>0.1</v>
      </c>
      <c r="BQ391" s="221" t="s">
        <v>1315</v>
      </c>
      <c r="BR391" s="231" t="s">
        <v>132</v>
      </c>
      <c r="BS391" s="220"/>
      <c r="BT391" s="229"/>
      <c r="BU391" s="221" t="s">
        <v>283</v>
      </c>
      <c r="BV391" s="231" t="s">
        <v>132</v>
      </c>
      <c r="BW391" s="220"/>
      <c r="BX391" s="229"/>
      <c r="BY391" s="221" t="s">
        <v>283</v>
      </c>
      <c r="BZ391" s="231" t="s">
        <v>132</v>
      </c>
      <c r="CA391" s="220"/>
      <c r="CB391" s="229"/>
      <c r="CC391" s="221" t="s">
        <v>283</v>
      </c>
      <c r="CD391" s="231" t="s">
        <v>132</v>
      </c>
      <c r="CE391" s="220"/>
      <c r="CF391" s="229"/>
      <c r="CG391" s="221" t="s">
        <v>283</v>
      </c>
      <c r="CH391" s="231" t="s">
        <v>132</v>
      </c>
      <c r="CI391" s="220"/>
      <c r="CJ391" s="229"/>
      <c r="CK391" s="221" t="s">
        <v>283</v>
      </c>
      <c r="CL391" s="226">
        <f t="shared" si="321"/>
        <v>0.5</v>
      </c>
      <c r="CM391" s="227">
        <f t="shared" si="321"/>
        <v>0.5</v>
      </c>
    </row>
    <row r="392" spans="1:91" s="238" customFormat="1" ht="81.75" customHeight="1" x14ac:dyDescent="0.25">
      <c r="A392" s="295"/>
      <c r="B392" s="304"/>
      <c r="C392" s="295"/>
      <c r="D392" s="295"/>
      <c r="E392" s="295"/>
      <c r="F392" s="295"/>
      <c r="G392" s="402"/>
      <c r="H392" s="334"/>
      <c r="I392" s="304"/>
      <c r="J392" s="298"/>
      <c r="K392" s="298"/>
      <c r="L392" s="298"/>
      <c r="M392" s="340"/>
      <c r="N392" s="258" t="s">
        <v>1357</v>
      </c>
      <c r="O392" s="270">
        <v>0.03</v>
      </c>
      <c r="P392" s="12" t="s">
        <v>9</v>
      </c>
      <c r="Q392" s="12" t="s">
        <v>151</v>
      </c>
      <c r="R392" s="243" t="s">
        <v>1358</v>
      </c>
      <c r="S392" s="325"/>
      <c r="T392" s="337"/>
      <c r="U392" s="279"/>
      <c r="V392" s="279"/>
      <c r="W392" s="279"/>
      <c r="X392" s="279"/>
      <c r="Y392" s="279"/>
      <c r="Z392" s="279"/>
      <c r="AA392" s="279"/>
      <c r="AB392" s="279"/>
      <c r="AC392" s="279"/>
      <c r="AD392" s="279"/>
      <c r="AE392" s="279"/>
      <c r="AF392" s="279"/>
      <c r="AG392" s="279"/>
      <c r="AH392" s="279"/>
      <c r="AI392" s="279"/>
      <c r="AJ392" s="279"/>
      <c r="AK392" s="279"/>
      <c r="AL392" s="279"/>
      <c r="AM392" s="279"/>
      <c r="AN392" s="218">
        <v>45658</v>
      </c>
      <c r="AO392" s="218">
        <v>46022</v>
      </c>
      <c r="AP392" s="219"/>
      <c r="AQ392" s="220">
        <v>0</v>
      </c>
      <c r="AR392" s="220">
        <v>0</v>
      </c>
      <c r="AS392" s="221" t="s">
        <v>1315</v>
      </c>
      <c r="AT392" s="219" t="s">
        <v>1332</v>
      </c>
      <c r="AU392" s="220">
        <v>0</v>
      </c>
      <c r="AV392" s="220">
        <v>0</v>
      </c>
      <c r="AW392" s="221" t="s">
        <v>1315</v>
      </c>
      <c r="AX392" s="219" t="s">
        <v>1359</v>
      </c>
      <c r="AY392" s="220">
        <v>0.25</v>
      </c>
      <c r="AZ392" s="220">
        <v>0.25</v>
      </c>
      <c r="BA392" s="221" t="s">
        <v>1315</v>
      </c>
      <c r="BB392" s="219" t="s">
        <v>1329</v>
      </c>
      <c r="BC392" s="220">
        <v>0</v>
      </c>
      <c r="BD392" s="220">
        <v>0</v>
      </c>
      <c r="BE392" s="221" t="s">
        <v>1315</v>
      </c>
      <c r="BF392" s="219" t="s">
        <v>1360</v>
      </c>
      <c r="BG392" s="220">
        <v>0</v>
      </c>
      <c r="BH392" s="220">
        <v>0</v>
      </c>
      <c r="BI392" s="221" t="s">
        <v>1315</v>
      </c>
      <c r="BJ392" s="219" t="s">
        <v>1361</v>
      </c>
      <c r="BK392" s="220">
        <v>0.25</v>
      </c>
      <c r="BL392" s="220">
        <v>0.25</v>
      </c>
      <c r="BM392" s="221" t="s">
        <v>1315</v>
      </c>
      <c r="BN392" s="219" t="s">
        <v>1329</v>
      </c>
      <c r="BO392" s="220">
        <v>0</v>
      </c>
      <c r="BP392" s="220">
        <v>0</v>
      </c>
      <c r="BQ392" s="221" t="s">
        <v>1315</v>
      </c>
      <c r="BR392" s="231" t="s">
        <v>132</v>
      </c>
      <c r="BS392" s="220"/>
      <c r="BT392" s="229"/>
      <c r="BU392" s="221" t="s">
        <v>283</v>
      </c>
      <c r="BV392" s="231" t="s">
        <v>132</v>
      </c>
      <c r="BW392" s="220"/>
      <c r="BX392" s="229"/>
      <c r="BY392" s="221" t="s">
        <v>283</v>
      </c>
      <c r="BZ392" s="231" t="s">
        <v>132</v>
      </c>
      <c r="CA392" s="220"/>
      <c r="CB392" s="229"/>
      <c r="CC392" s="221" t="s">
        <v>283</v>
      </c>
      <c r="CD392" s="231" t="s">
        <v>132</v>
      </c>
      <c r="CE392" s="220"/>
      <c r="CF392" s="229"/>
      <c r="CG392" s="221" t="s">
        <v>283</v>
      </c>
      <c r="CH392" s="231" t="s">
        <v>132</v>
      </c>
      <c r="CI392" s="220"/>
      <c r="CJ392" s="229"/>
      <c r="CK392" s="221" t="s">
        <v>283</v>
      </c>
      <c r="CL392" s="226">
        <f t="shared" si="321"/>
        <v>0.5</v>
      </c>
      <c r="CM392" s="227">
        <f t="shared" si="321"/>
        <v>0.5</v>
      </c>
    </row>
    <row r="393" spans="1:91" s="238" customFormat="1" ht="81.75" customHeight="1" x14ac:dyDescent="0.25">
      <c r="A393" s="293" t="s">
        <v>134</v>
      </c>
      <c r="B393" s="302" t="s">
        <v>12</v>
      </c>
      <c r="C393" s="293" t="s">
        <v>1643</v>
      </c>
      <c r="D393" s="293" t="s">
        <v>83</v>
      </c>
      <c r="E393" s="293" t="s">
        <v>146</v>
      </c>
      <c r="F393" s="293" t="s">
        <v>1309</v>
      </c>
      <c r="G393" s="400" t="s">
        <v>119</v>
      </c>
      <c r="H393" s="332">
        <v>0.11</v>
      </c>
      <c r="I393" s="302" t="s">
        <v>6</v>
      </c>
      <c r="J393" s="296" t="s">
        <v>1362</v>
      </c>
      <c r="K393" s="296" t="s">
        <v>1363</v>
      </c>
      <c r="L393" s="296">
        <v>1</v>
      </c>
      <c r="M393" s="338">
        <v>0.36</v>
      </c>
      <c r="N393" s="258" t="s">
        <v>1364</v>
      </c>
      <c r="O393" s="269">
        <v>0.02</v>
      </c>
      <c r="P393" s="12" t="s">
        <v>9</v>
      </c>
      <c r="Q393" s="12" t="s">
        <v>151</v>
      </c>
      <c r="R393" s="242" t="s">
        <v>1365</v>
      </c>
      <c r="S393" s="323" t="s">
        <v>96</v>
      </c>
      <c r="T393" s="308">
        <v>102211000</v>
      </c>
      <c r="U393" s="279"/>
      <c r="V393" s="279"/>
      <c r="W393" s="279"/>
      <c r="X393" s="279"/>
      <c r="Y393" s="279"/>
      <c r="Z393" s="279"/>
      <c r="AA393" s="279"/>
      <c r="AB393" s="279"/>
      <c r="AC393" s="279"/>
      <c r="AD393" s="279"/>
      <c r="AE393" s="279"/>
      <c r="AF393" s="279"/>
      <c r="AG393" s="279"/>
      <c r="AH393" s="279"/>
      <c r="AI393" s="279"/>
      <c r="AJ393" s="279"/>
      <c r="AK393" s="279"/>
      <c r="AL393" s="279"/>
      <c r="AM393" s="279"/>
      <c r="AN393" s="218">
        <v>45658</v>
      </c>
      <c r="AO393" s="218">
        <v>46022</v>
      </c>
      <c r="AP393" s="219" t="s">
        <v>1009</v>
      </c>
      <c r="AQ393" s="220">
        <v>0.25</v>
      </c>
      <c r="AR393" s="220">
        <v>0</v>
      </c>
      <c r="AS393" s="221" t="s">
        <v>1315</v>
      </c>
      <c r="AT393" s="219" t="s">
        <v>1366</v>
      </c>
      <c r="AU393" s="220">
        <v>0.25</v>
      </c>
      <c r="AV393" s="220">
        <v>0</v>
      </c>
      <c r="AW393" s="221" t="s">
        <v>1315</v>
      </c>
      <c r="AX393" s="219" t="s">
        <v>1367</v>
      </c>
      <c r="AY393" s="220">
        <v>0.75</v>
      </c>
      <c r="AZ393" s="220">
        <v>0.18690000000000001</v>
      </c>
      <c r="BA393" s="221" t="s">
        <v>1315</v>
      </c>
      <c r="BB393" s="219" t="s">
        <v>1329</v>
      </c>
      <c r="BC393" s="220">
        <v>0</v>
      </c>
      <c r="BD393" s="220">
        <v>0</v>
      </c>
      <c r="BE393" s="221" t="s">
        <v>1315</v>
      </c>
      <c r="BF393" s="219" t="s">
        <v>1360</v>
      </c>
      <c r="BG393" s="220">
        <v>0</v>
      </c>
      <c r="BH393" s="220">
        <v>0</v>
      </c>
      <c r="BI393" s="221" t="s">
        <v>1315</v>
      </c>
      <c r="BJ393" s="219" t="s">
        <v>1360</v>
      </c>
      <c r="BK393" s="220">
        <v>0</v>
      </c>
      <c r="BL393" s="220">
        <v>0</v>
      </c>
      <c r="BM393" s="221" t="s">
        <v>1315</v>
      </c>
      <c r="BN393" s="219" t="s">
        <v>1368</v>
      </c>
      <c r="BO393" s="220">
        <v>0.8135</v>
      </c>
      <c r="BP393" s="220">
        <v>0.8135</v>
      </c>
      <c r="BQ393" s="221" t="s">
        <v>1315</v>
      </c>
      <c r="BR393" s="231" t="s">
        <v>132</v>
      </c>
      <c r="BS393" s="220"/>
      <c r="BT393" s="229"/>
      <c r="BU393" s="221" t="s">
        <v>283</v>
      </c>
      <c r="BV393" s="231" t="s">
        <v>132</v>
      </c>
      <c r="BW393" s="220"/>
      <c r="BX393" s="229"/>
      <c r="BY393" s="221" t="s">
        <v>283</v>
      </c>
      <c r="BZ393" s="231" t="s">
        <v>132</v>
      </c>
      <c r="CA393" s="220"/>
      <c r="CB393" s="229"/>
      <c r="CC393" s="221" t="s">
        <v>283</v>
      </c>
      <c r="CD393" s="231" t="s">
        <v>132</v>
      </c>
      <c r="CE393" s="220"/>
      <c r="CF393" s="229"/>
      <c r="CG393" s="221" t="s">
        <v>283</v>
      </c>
      <c r="CH393" s="231" t="s">
        <v>132</v>
      </c>
      <c r="CI393" s="220"/>
      <c r="CJ393" s="229"/>
      <c r="CK393" s="221" t="s">
        <v>283</v>
      </c>
      <c r="CL393" s="226">
        <f t="shared" si="321"/>
        <v>2.0634999999999999</v>
      </c>
      <c r="CM393" s="227">
        <f t="shared" si="321"/>
        <v>1.0004</v>
      </c>
    </row>
    <row r="394" spans="1:91" s="238" customFormat="1" ht="81.75" customHeight="1" x14ac:dyDescent="0.25">
      <c r="A394" s="294"/>
      <c r="B394" s="303"/>
      <c r="C394" s="294"/>
      <c r="D394" s="294"/>
      <c r="E394" s="294"/>
      <c r="F394" s="294"/>
      <c r="G394" s="401"/>
      <c r="H394" s="333"/>
      <c r="I394" s="303"/>
      <c r="J394" s="297"/>
      <c r="K394" s="297"/>
      <c r="L394" s="297"/>
      <c r="M394" s="339"/>
      <c r="N394" s="258" t="s">
        <v>1369</v>
      </c>
      <c r="O394" s="270">
        <v>0.02</v>
      </c>
      <c r="P394" s="12" t="s">
        <v>9</v>
      </c>
      <c r="Q394" s="12" t="s">
        <v>151</v>
      </c>
      <c r="R394" s="243" t="s">
        <v>1370</v>
      </c>
      <c r="S394" s="324"/>
      <c r="T394" s="309"/>
      <c r="U394" s="279"/>
      <c r="V394" s="279"/>
      <c r="W394" s="279"/>
      <c r="X394" s="279"/>
      <c r="Y394" s="279"/>
      <c r="Z394" s="279"/>
      <c r="AA394" s="279"/>
      <c r="AB394" s="279"/>
      <c r="AC394" s="279"/>
      <c r="AD394" s="279"/>
      <c r="AE394" s="279"/>
      <c r="AF394" s="279"/>
      <c r="AG394" s="279"/>
      <c r="AH394" s="279"/>
      <c r="AI394" s="279"/>
      <c r="AJ394" s="279"/>
      <c r="AK394" s="279"/>
      <c r="AL394" s="279"/>
      <c r="AM394" s="279"/>
      <c r="AN394" s="218">
        <v>45658</v>
      </c>
      <c r="AO394" s="218">
        <v>46022</v>
      </c>
      <c r="AP394" s="219"/>
      <c r="AQ394" s="220">
        <v>0</v>
      </c>
      <c r="AR394" s="220">
        <v>0</v>
      </c>
      <c r="AS394" s="221" t="s">
        <v>1315</v>
      </c>
      <c r="AT394" s="219" t="s">
        <v>1371</v>
      </c>
      <c r="AU394" s="220">
        <v>0.1</v>
      </c>
      <c r="AV394" s="220">
        <v>0</v>
      </c>
      <c r="AW394" s="221" t="s">
        <v>1315</v>
      </c>
      <c r="AX394" s="219" t="s">
        <v>1372</v>
      </c>
      <c r="AY394" s="220">
        <v>0.9</v>
      </c>
      <c r="AZ394" s="220">
        <v>0</v>
      </c>
      <c r="BA394" s="221" t="s">
        <v>1315</v>
      </c>
      <c r="BB394" s="219" t="s">
        <v>1329</v>
      </c>
      <c r="BC394" s="220">
        <v>0</v>
      </c>
      <c r="BD394" s="220">
        <v>0</v>
      </c>
      <c r="BE394" s="221" t="s">
        <v>1315</v>
      </c>
      <c r="BF394" s="219" t="s">
        <v>1360</v>
      </c>
      <c r="BG394" s="220">
        <v>0</v>
      </c>
      <c r="BH394" s="220">
        <v>0</v>
      </c>
      <c r="BI394" s="221" t="s">
        <v>1315</v>
      </c>
      <c r="BJ394" s="219" t="s">
        <v>1360</v>
      </c>
      <c r="BK394" s="220">
        <v>0</v>
      </c>
      <c r="BL394" s="220">
        <v>0</v>
      </c>
      <c r="BM394" s="221" t="s">
        <v>1315</v>
      </c>
      <c r="BN394" s="219" t="s">
        <v>1373</v>
      </c>
      <c r="BO394" s="220">
        <v>1</v>
      </c>
      <c r="BP394" s="220">
        <v>1</v>
      </c>
      <c r="BQ394" s="221" t="s">
        <v>1315</v>
      </c>
      <c r="BR394" s="231" t="s">
        <v>132</v>
      </c>
      <c r="BS394" s="220"/>
      <c r="BT394" s="229"/>
      <c r="BU394" s="221" t="s">
        <v>283</v>
      </c>
      <c r="BV394" s="231" t="s">
        <v>132</v>
      </c>
      <c r="BW394" s="220"/>
      <c r="BX394" s="229"/>
      <c r="BY394" s="221" t="s">
        <v>283</v>
      </c>
      <c r="BZ394" s="231" t="s">
        <v>132</v>
      </c>
      <c r="CA394" s="220"/>
      <c r="CB394" s="229"/>
      <c r="CC394" s="221" t="s">
        <v>283</v>
      </c>
      <c r="CD394" s="231" t="s">
        <v>132</v>
      </c>
      <c r="CE394" s="220"/>
      <c r="CF394" s="229"/>
      <c r="CG394" s="221" t="s">
        <v>283</v>
      </c>
      <c r="CH394" s="231" t="s">
        <v>132</v>
      </c>
      <c r="CI394" s="220"/>
      <c r="CJ394" s="229"/>
      <c r="CK394" s="221" t="s">
        <v>283</v>
      </c>
      <c r="CL394" s="226">
        <f t="shared" si="321"/>
        <v>2</v>
      </c>
      <c r="CM394" s="227">
        <f t="shared" si="321"/>
        <v>1</v>
      </c>
    </row>
    <row r="395" spans="1:91" s="238" customFormat="1" ht="81.75" customHeight="1" x14ac:dyDescent="0.25">
      <c r="A395" s="295"/>
      <c r="B395" s="304"/>
      <c r="C395" s="295"/>
      <c r="D395" s="295"/>
      <c r="E395" s="295"/>
      <c r="F395" s="295"/>
      <c r="G395" s="402"/>
      <c r="H395" s="334"/>
      <c r="I395" s="304"/>
      <c r="J395" s="298"/>
      <c r="K395" s="298"/>
      <c r="L395" s="298"/>
      <c r="M395" s="340"/>
      <c r="N395" s="258" t="s">
        <v>1374</v>
      </c>
      <c r="O395" s="270">
        <v>7.0000000000000007E-2</v>
      </c>
      <c r="P395" s="12" t="s">
        <v>9</v>
      </c>
      <c r="Q395" s="12" t="s">
        <v>151</v>
      </c>
      <c r="R395" s="243" t="s">
        <v>1375</v>
      </c>
      <c r="S395" s="325"/>
      <c r="T395" s="310"/>
      <c r="U395" s="279"/>
      <c r="V395" s="279"/>
      <c r="W395" s="279"/>
      <c r="X395" s="279"/>
      <c r="Y395" s="279"/>
      <c r="Z395" s="279"/>
      <c r="AA395" s="279"/>
      <c r="AB395" s="279"/>
      <c r="AC395" s="279"/>
      <c r="AD395" s="279"/>
      <c r="AE395" s="279"/>
      <c r="AF395" s="279"/>
      <c r="AG395" s="279"/>
      <c r="AH395" s="279"/>
      <c r="AI395" s="279"/>
      <c r="AJ395" s="279"/>
      <c r="AK395" s="279"/>
      <c r="AL395" s="279"/>
      <c r="AM395" s="279"/>
      <c r="AN395" s="218">
        <v>45658</v>
      </c>
      <c r="AO395" s="218">
        <v>46022</v>
      </c>
      <c r="AP395" s="219"/>
      <c r="AQ395" s="220">
        <v>0</v>
      </c>
      <c r="AR395" s="220">
        <v>0</v>
      </c>
      <c r="AS395" s="221" t="s">
        <v>1315</v>
      </c>
      <c r="AT395" s="219" t="s">
        <v>1376</v>
      </c>
      <c r="AU395" s="220">
        <v>0</v>
      </c>
      <c r="AV395" s="220">
        <v>0</v>
      </c>
      <c r="AW395" s="221" t="s">
        <v>1315</v>
      </c>
      <c r="AX395" s="219" t="s">
        <v>1377</v>
      </c>
      <c r="AY395" s="220">
        <v>0</v>
      </c>
      <c r="AZ395" s="220">
        <v>0</v>
      </c>
      <c r="BA395" s="221" t="s">
        <v>1315</v>
      </c>
      <c r="BB395" s="219" t="s">
        <v>1378</v>
      </c>
      <c r="BC395" s="220">
        <v>0.1</v>
      </c>
      <c r="BD395" s="220">
        <v>0</v>
      </c>
      <c r="BE395" s="221" t="s">
        <v>1315</v>
      </c>
      <c r="BF395" s="219" t="s">
        <v>1379</v>
      </c>
      <c r="BG395" s="220">
        <v>0.1</v>
      </c>
      <c r="BH395" s="220">
        <v>0</v>
      </c>
      <c r="BI395" s="221" t="s">
        <v>1315</v>
      </c>
      <c r="BJ395" s="219" t="s">
        <v>1380</v>
      </c>
      <c r="BK395" s="220">
        <v>0.1</v>
      </c>
      <c r="BL395" s="220">
        <v>0</v>
      </c>
      <c r="BM395" s="221" t="s">
        <v>1315</v>
      </c>
      <c r="BN395" s="219" t="s">
        <v>1329</v>
      </c>
      <c r="BO395" s="220">
        <v>0</v>
      </c>
      <c r="BP395" s="220">
        <v>0</v>
      </c>
      <c r="BQ395" s="221" t="s">
        <v>1315</v>
      </c>
      <c r="BR395" s="231" t="s">
        <v>132</v>
      </c>
      <c r="BS395" s="220"/>
      <c r="BT395" s="229"/>
      <c r="BU395" s="221" t="s">
        <v>283</v>
      </c>
      <c r="BV395" s="231" t="s">
        <v>132</v>
      </c>
      <c r="BW395" s="220"/>
      <c r="BX395" s="229"/>
      <c r="BY395" s="221" t="s">
        <v>283</v>
      </c>
      <c r="BZ395" s="231" t="s">
        <v>132</v>
      </c>
      <c r="CA395" s="220"/>
      <c r="CB395" s="229"/>
      <c r="CC395" s="221" t="s">
        <v>283</v>
      </c>
      <c r="CD395" s="231" t="s">
        <v>132</v>
      </c>
      <c r="CE395" s="220"/>
      <c r="CF395" s="229"/>
      <c r="CG395" s="221" t="s">
        <v>283</v>
      </c>
      <c r="CH395" s="231" t="s">
        <v>132</v>
      </c>
      <c r="CI395" s="220"/>
      <c r="CJ395" s="229"/>
      <c r="CK395" s="221" t="s">
        <v>283</v>
      </c>
      <c r="CL395" s="226">
        <f t="shared" si="321"/>
        <v>0.30000000000000004</v>
      </c>
      <c r="CM395" s="227">
        <f t="shared" si="321"/>
        <v>0</v>
      </c>
    </row>
    <row r="396" spans="1:91" s="238" customFormat="1" ht="81.75" customHeight="1" x14ac:dyDescent="0.25">
      <c r="A396" s="293" t="s">
        <v>134</v>
      </c>
      <c r="B396" s="302" t="s">
        <v>12</v>
      </c>
      <c r="C396" s="293" t="s">
        <v>1643</v>
      </c>
      <c r="D396" s="293" t="s">
        <v>83</v>
      </c>
      <c r="E396" s="293" t="s">
        <v>146</v>
      </c>
      <c r="F396" s="293" t="s">
        <v>1309</v>
      </c>
      <c r="G396" s="400" t="s">
        <v>105</v>
      </c>
      <c r="H396" s="332">
        <v>0.22</v>
      </c>
      <c r="I396" s="302" t="s">
        <v>6</v>
      </c>
      <c r="J396" s="296" t="s">
        <v>1381</v>
      </c>
      <c r="K396" s="296" t="s">
        <v>1382</v>
      </c>
      <c r="L396" s="296">
        <v>1</v>
      </c>
      <c r="M396" s="305">
        <v>1</v>
      </c>
      <c r="N396" s="258" t="s">
        <v>1383</v>
      </c>
      <c r="O396" s="269">
        <v>0.16</v>
      </c>
      <c r="P396" s="12" t="s">
        <v>9</v>
      </c>
      <c r="Q396" s="12" t="s">
        <v>151</v>
      </c>
      <c r="R396" s="240" t="s">
        <v>1384</v>
      </c>
      <c r="S396" s="323" t="s">
        <v>96</v>
      </c>
      <c r="T396" s="290">
        <v>246454000</v>
      </c>
      <c r="U396" s="279"/>
      <c r="V396" s="279"/>
      <c r="W396" s="279"/>
      <c r="X396" s="279"/>
      <c r="Y396" s="279"/>
      <c r="Z396" s="279"/>
      <c r="AA396" s="279"/>
      <c r="AB396" s="279"/>
      <c r="AC396" s="279"/>
      <c r="AD396" s="279"/>
      <c r="AE396" s="279"/>
      <c r="AF396" s="279"/>
      <c r="AG396" s="279"/>
      <c r="AH396" s="279"/>
      <c r="AI396" s="279"/>
      <c r="AJ396" s="279"/>
      <c r="AK396" s="279"/>
      <c r="AL396" s="279"/>
      <c r="AM396" s="279"/>
      <c r="AN396" s="218">
        <v>45658</v>
      </c>
      <c r="AO396" s="218">
        <v>46022</v>
      </c>
      <c r="AP396" s="219"/>
      <c r="AQ396" s="220">
        <v>0.05</v>
      </c>
      <c r="AR396" s="220">
        <v>0.05</v>
      </c>
      <c r="AS396" s="221" t="s">
        <v>1315</v>
      </c>
      <c r="AT396" s="219" t="s">
        <v>1385</v>
      </c>
      <c r="AU396" s="220">
        <v>0.04</v>
      </c>
      <c r="AV396" s="220">
        <v>0.04</v>
      </c>
      <c r="AW396" s="221" t="s">
        <v>1315</v>
      </c>
      <c r="AX396" s="219" t="s">
        <v>1386</v>
      </c>
      <c r="AY396" s="220">
        <v>0.1</v>
      </c>
      <c r="AZ396" s="220">
        <v>0.1</v>
      </c>
      <c r="BA396" s="221" t="s">
        <v>1315</v>
      </c>
      <c r="BB396" s="219" t="s">
        <v>1387</v>
      </c>
      <c r="BC396" s="220">
        <v>0.12</v>
      </c>
      <c r="BD396" s="220">
        <v>0.12</v>
      </c>
      <c r="BE396" s="221" t="s">
        <v>1315</v>
      </c>
      <c r="BF396" s="219" t="s">
        <v>1388</v>
      </c>
      <c r="BG396" s="220">
        <v>0.09</v>
      </c>
      <c r="BH396" s="220">
        <v>0.09</v>
      </c>
      <c r="BI396" s="221" t="s">
        <v>1315</v>
      </c>
      <c r="BJ396" s="219" t="s">
        <v>1389</v>
      </c>
      <c r="BK396" s="220">
        <v>0.08</v>
      </c>
      <c r="BL396" s="220">
        <v>0.08</v>
      </c>
      <c r="BM396" s="221" t="s">
        <v>1315</v>
      </c>
      <c r="BN396" s="219" t="s">
        <v>1390</v>
      </c>
      <c r="BO396" s="220">
        <v>0.09</v>
      </c>
      <c r="BP396" s="220">
        <v>0.09</v>
      </c>
      <c r="BQ396" s="221" t="s">
        <v>1315</v>
      </c>
      <c r="BR396" s="231" t="s">
        <v>132</v>
      </c>
      <c r="BS396" s="220"/>
      <c r="BT396" s="229"/>
      <c r="BU396" s="221" t="s">
        <v>283</v>
      </c>
      <c r="BV396" s="231" t="s">
        <v>132</v>
      </c>
      <c r="BW396" s="220"/>
      <c r="BX396" s="229"/>
      <c r="BY396" s="221" t="s">
        <v>283</v>
      </c>
      <c r="BZ396" s="231" t="s">
        <v>132</v>
      </c>
      <c r="CA396" s="220"/>
      <c r="CB396" s="229"/>
      <c r="CC396" s="221" t="s">
        <v>283</v>
      </c>
      <c r="CD396" s="231" t="s">
        <v>132</v>
      </c>
      <c r="CE396" s="220"/>
      <c r="CF396" s="229"/>
      <c r="CG396" s="221" t="s">
        <v>283</v>
      </c>
      <c r="CH396" s="231" t="s">
        <v>132</v>
      </c>
      <c r="CI396" s="220"/>
      <c r="CJ396" s="229"/>
      <c r="CK396" s="221" t="s">
        <v>283</v>
      </c>
      <c r="CL396" s="226">
        <f t="shared" si="321"/>
        <v>0.57000000000000006</v>
      </c>
      <c r="CM396" s="227">
        <f t="shared" si="321"/>
        <v>0.57000000000000006</v>
      </c>
    </row>
    <row r="397" spans="1:91" s="238" customFormat="1" ht="81.75" customHeight="1" x14ac:dyDescent="0.25">
      <c r="A397" s="295"/>
      <c r="B397" s="304"/>
      <c r="C397" s="295"/>
      <c r="D397" s="295"/>
      <c r="E397" s="295"/>
      <c r="F397" s="295"/>
      <c r="G397" s="402"/>
      <c r="H397" s="334"/>
      <c r="I397" s="304"/>
      <c r="J397" s="298"/>
      <c r="K397" s="298"/>
      <c r="L397" s="298"/>
      <c r="M397" s="307"/>
      <c r="N397" s="258" t="s">
        <v>1391</v>
      </c>
      <c r="O397" s="270">
        <v>0.06</v>
      </c>
      <c r="P397" s="12" t="s">
        <v>9</v>
      </c>
      <c r="Q397" s="12" t="s">
        <v>151</v>
      </c>
      <c r="R397" s="241" t="s">
        <v>1392</v>
      </c>
      <c r="S397" s="325"/>
      <c r="T397" s="292"/>
      <c r="U397" s="279"/>
      <c r="V397" s="279"/>
      <c r="W397" s="279"/>
      <c r="X397" s="279"/>
      <c r="Y397" s="279"/>
      <c r="Z397" s="279"/>
      <c r="AA397" s="279"/>
      <c r="AB397" s="279"/>
      <c r="AC397" s="279"/>
      <c r="AD397" s="279"/>
      <c r="AE397" s="279"/>
      <c r="AF397" s="279"/>
      <c r="AG397" s="279"/>
      <c r="AH397" s="279"/>
      <c r="AI397" s="279"/>
      <c r="AJ397" s="279"/>
      <c r="AK397" s="279"/>
      <c r="AL397" s="279"/>
      <c r="AM397" s="279"/>
      <c r="AN397" s="218">
        <v>45658</v>
      </c>
      <c r="AO397" s="218">
        <v>46022</v>
      </c>
      <c r="AP397" s="219"/>
      <c r="AQ397" s="220">
        <v>0</v>
      </c>
      <c r="AR397" s="220">
        <v>0</v>
      </c>
      <c r="AS397" s="221" t="s">
        <v>1315</v>
      </c>
      <c r="AT397" s="219" t="s">
        <v>1376</v>
      </c>
      <c r="AU397" s="220">
        <v>0</v>
      </c>
      <c r="AV397" s="220">
        <v>0</v>
      </c>
      <c r="AW397" s="221" t="s">
        <v>1315</v>
      </c>
      <c r="AX397" s="219" t="s">
        <v>1393</v>
      </c>
      <c r="AY397" s="220">
        <v>0.25</v>
      </c>
      <c r="AZ397" s="220">
        <v>0.25</v>
      </c>
      <c r="BA397" s="221" t="s">
        <v>1315</v>
      </c>
      <c r="BB397" s="219" t="s">
        <v>1328</v>
      </c>
      <c r="BC397" s="220">
        <v>0</v>
      </c>
      <c r="BD397" s="220">
        <v>0</v>
      </c>
      <c r="BE397" s="221" t="s">
        <v>1315</v>
      </c>
      <c r="BF397" s="219" t="s">
        <v>1360</v>
      </c>
      <c r="BG397" s="220">
        <v>0</v>
      </c>
      <c r="BH397" s="220">
        <v>0</v>
      </c>
      <c r="BI397" s="221" t="s">
        <v>1315</v>
      </c>
      <c r="BJ397" s="219" t="s">
        <v>1394</v>
      </c>
      <c r="BK397" s="220">
        <v>0.25</v>
      </c>
      <c r="BL397" s="220">
        <v>0.25</v>
      </c>
      <c r="BM397" s="221" t="s">
        <v>1315</v>
      </c>
      <c r="BN397" s="219" t="s">
        <v>1329</v>
      </c>
      <c r="BO397" s="220">
        <v>0</v>
      </c>
      <c r="BP397" s="220">
        <v>0</v>
      </c>
      <c r="BQ397" s="221" t="s">
        <v>1315</v>
      </c>
      <c r="BR397" s="231" t="s">
        <v>132</v>
      </c>
      <c r="BS397" s="220"/>
      <c r="BT397" s="229"/>
      <c r="BU397" s="221" t="s">
        <v>283</v>
      </c>
      <c r="BV397" s="231" t="s">
        <v>132</v>
      </c>
      <c r="BW397" s="220"/>
      <c r="BX397" s="229"/>
      <c r="BY397" s="221" t="s">
        <v>283</v>
      </c>
      <c r="BZ397" s="231" t="s">
        <v>132</v>
      </c>
      <c r="CA397" s="220"/>
      <c r="CB397" s="229"/>
      <c r="CC397" s="221" t="s">
        <v>283</v>
      </c>
      <c r="CD397" s="231" t="s">
        <v>132</v>
      </c>
      <c r="CE397" s="220"/>
      <c r="CF397" s="229"/>
      <c r="CG397" s="221" t="s">
        <v>283</v>
      </c>
      <c r="CH397" s="231" t="s">
        <v>132</v>
      </c>
      <c r="CI397" s="220"/>
      <c r="CJ397" s="229"/>
      <c r="CK397" s="221" t="s">
        <v>283</v>
      </c>
      <c r="CL397" s="226">
        <f t="shared" si="321"/>
        <v>0.5</v>
      </c>
      <c r="CM397" s="227">
        <f t="shared" si="321"/>
        <v>0.5</v>
      </c>
    </row>
    <row r="398" spans="1:91" s="238" customFormat="1" ht="81.75" customHeight="1" x14ac:dyDescent="0.25">
      <c r="A398" s="293" t="s">
        <v>134</v>
      </c>
      <c r="B398" s="302" t="s">
        <v>12</v>
      </c>
      <c r="C398" s="293" t="s">
        <v>1643</v>
      </c>
      <c r="D398" s="293" t="s">
        <v>83</v>
      </c>
      <c r="E398" s="293" t="s">
        <v>140</v>
      </c>
      <c r="F398" s="293" t="s">
        <v>1395</v>
      </c>
      <c r="G398" s="400" t="s">
        <v>115</v>
      </c>
      <c r="H398" s="332">
        <v>0.35</v>
      </c>
      <c r="I398" s="302" t="s">
        <v>6</v>
      </c>
      <c r="J398" s="296" t="s">
        <v>159</v>
      </c>
      <c r="K398" s="296" t="s">
        <v>1396</v>
      </c>
      <c r="L398" s="296">
        <v>18800</v>
      </c>
      <c r="M398" s="305">
        <v>15222</v>
      </c>
      <c r="N398" s="258" t="s">
        <v>1397</v>
      </c>
      <c r="O398" s="271">
        <v>0.125</v>
      </c>
      <c r="P398" s="12" t="s">
        <v>9</v>
      </c>
      <c r="Q398" s="12" t="s">
        <v>151</v>
      </c>
      <c r="R398" s="242" t="s">
        <v>1398</v>
      </c>
      <c r="S398" s="323" t="s">
        <v>96</v>
      </c>
      <c r="T398" s="308">
        <v>1328793133</v>
      </c>
      <c r="U398" s="279"/>
      <c r="V398" s="279"/>
      <c r="W398" s="279"/>
      <c r="X398" s="279"/>
      <c r="Y398" s="279"/>
      <c r="Z398" s="279"/>
      <c r="AA398" s="279"/>
      <c r="AB398" s="279"/>
      <c r="AC398" s="279"/>
      <c r="AD398" s="279"/>
      <c r="AE398" s="279"/>
      <c r="AF398" s="279"/>
      <c r="AG398" s="279"/>
      <c r="AH398" s="279"/>
      <c r="AI398" s="279"/>
      <c r="AJ398" s="279"/>
      <c r="AK398" s="279"/>
      <c r="AL398" s="279"/>
      <c r="AM398" s="279"/>
      <c r="AN398" s="218">
        <v>45658</v>
      </c>
      <c r="AO398" s="218">
        <v>46022</v>
      </c>
      <c r="AP398" s="219" t="s">
        <v>1399</v>
      </c>
      <c r="AQ398" s="220">
        <v>2.1999999999999999E-2</v>
      </c>
      <c r="AR398" s="220">
        <v>2.1999999999999999E-2</v>
      </c>
      <c r="AS398" s="221" t="s">
        <v>1315</v>
      </c>
      <c r="AT398" s="219" t="s">
        <v>1400</v>
      </c>
      <c r="AU398" s="220">
        <v>0.03</v>
      </c>
      <c r="AV398" s="220">
        <v>0.03</v>
      </c>
      <c r="AW398" s="221" t="s">
        <v>1315</v>
      </c>
      <c r="AX398" s="219" t="s">
        <v>1401</v>
      </c>
      <c r="AY398" s="220">
        <v>6.2E-2</v>
      </c>
      <c r="AZ398" s="220">
        <v>6.2E-2</v>
      </c>
      <c r="BA398" s="221" t="s">
        <v>1315</v>
      </c>
      <c r="BB398" s="219" t="s">
        <v>1402</v>
      </c>
      <c r="BC398" s="220">
        <v>0.112</v>
      </c>
      <c r="BD398" s="220">
        <v>0.112</v>
      </c>
      <c r="BE398" s="221" t="s">
        <v>1315</v>
      </c>
      <c r="BF398" s="219" t="s">
        <v>1403</v>
      </c>
      <c r="BG398" s="220">
        <v>0.112</v>
      </c>
      <c r="BH398" s="220">
        <v>0.112</v>
      </c>
      <c r="BI398" s="221" t="s">
        <v>1315</v>
      </c>
      <c r="BJ398" s="219" t="s">
        <v>1404</v>
      </c>
      <c r="BK398" s="220">
        <v>0.112</v>
      </c>
      <c r="BL398" s="220">
        <v>0.112</v>
      </c>
      <c r="BM398" s="221" t="s">
        <v>1315</v>
      </c>
      <c r="BN398" s="219" t="s">
        <v>1405</v>
      </c>
      <c r="BO398" s="220">
        <v>9.1999999999999998E-2</v>
      </c>
      <c r="BP398" s="220">
        <v>9.1999999999999998E-2</v>
      </c>
      <c r="BQ398" s="221" t="s">
        <v>1315</v>
      </c>
      <c r="BR398" s="231" t="s">
        <v>132</v>
      </c>
      <c r="BS398" s="220"/>
      <c r="BT398" s="229"/>
      <c r="BU398" s="221" t="s">
        <v>283</v>
      </c>
      <c r="BV398" s="231" t="s">
        <v>132</v>
      </c>
      <c r="BW398" s="220"/>
      <c r="BX398" s="229"/>
      <c r="BY398" s="221" t="s">
        <v>283</v>
      </c>
      <c r="BZ398" s="231" t="s">
        <v>132</v>
      </c>
      <c r="CA398" s="220"/>
      <c r="CB398" s="229"/>
      <c r="CC398" s="221" t="s">
        <v>283</v>
      </c>
      <c r="CD398" s="231" t="s">
        <v>132</v>
      </c>
      <c r="CE398" s="220"/>
      <c r="CF398" s="229"/>
      <c r="CG398" s="221" t="s">
        <v>283</v>
      </c>
      <c r="CH398" s="231" t="s">
        <v>132</v>
      </c>
      <c r="CI398" s="220"/>
      <c r="CJ398" s="229"/>
      <c r="CK398" s="221" t="s">
        <v>283</v>
      </c>
      <c r="CL398" s="226">
        <f t="shared" si="321"/>
        <v>0.54199999999999993</v>
      </c>
      <c r="CM398" s="227">
        <f t="shared" si="321"/>
        <v>0.54199999999999993</v>
      </c>
    </row>
    <row r="399" spans="1:91" s="238" customFormat="1" ht="81.75" customHeight="1" x14ac:dyDescent="0.25">
      <c r="A399" s="294"/>
      <c r="B399" s="303"/>
      <c r="C399" s="294"/>
      <c r="D399" s="294"/>
      <c r="E399" s="294"/>
      <c r="F399" s="294"/>
      <c r="G399" s="401"/>
      <c r="H399" s="333"/>
      <c r="I399" s="303"/>
      <c r="J399" s="297"/>
      <c r="K399" s="297"/>
      <c r="L399" s="297"/>
      <c r="M399" s="306"/>
      <c r="N399" s="258" t="s">
        <v>1406</v>
      </c>
      <c r="O399" s="272">
        <v>0.125</v>
      </c>
      <c r="P399" s="12" t="s">
        <v>9</v>
      </c>
      <c r="Q399" s="12" t="s">
        <v>151</v>
      </c>
      <c r="R399" s="243" t="s">
        <v>1407</v>
      </c>
      <c r="S399" s="324"/>
      <c r="T399" s="309"/>
      <c r="U399" s="279"/>
      <c r="V399" s="279"/>
      <c r="W399" s="279"/>
      <c r="X399" s="279"/>
      <c r="Y399" s="279"/>
      <c r="Z399" s="279"/>
      <c r="AA399" s="279"/>
      <c r="AB399" s="279"/>
      <c r="AC399" s="279"/>
      <c r="AD399" s="279"/>
      <c r="AE399" s="279"/>
      <c r="AF399" s="279"/>
      <c r="AG399" s="279"/>
      <c r="AH399" s="279"/>
      <c r="AI399" s="279"/>
      <c r="AJ399" s="279"/>
      <c r="AK399" s="279"/>
      <c r="AL399" s="279"/>
      <c r="AM399" s="279"/>
      <c r="AN399" s="218">
        <v>45658</v>
      </c>
      <c r="AO399" s="218">
        <v>46022</v>
      </c>
      <c r="AP399" s="219" t="s">
        <v>1408</v>
      </c>
      <c r="AQ399" s="220">
        <v>2.1999999999999999E-2</v>
      </c>
      <c r="AR399" s="220">
        <v>0</v>
      </c>
      <c r="AS399" s="221" t="s">
        <v>1315</v>
      </c>
      <c r="AT399" s="219" t="s">
        <v>1409</v>
      </c>
      <c r="AU399" s="220">
        <v>0.03</v>
      </c>
      <c r="AV399" s="220">
        <v>0.03</v>
      </c>
      <c r="AW399" s="221" t="s">
        <v>1315</v>
      </c>
      <c r="AX399" s="219" t="s">
        <v>1410</v>
      </c>
      <c r="AY399" s="220">
        <v>6.2E-2</v>
      </c>
      <c r="AZ399" s="220">
        <v>6.2E-2</v>
      </c>
      <c r="BA399" s="221" t="s">
        <v>1315</v>
      </c>
      <c r="BB399" s="219" t="s">
        <v>1411</v>
      </c>
      <c r="BC399" s="220">
        <v>0.112</v>
      </c>
      <c r="BD399" s="220">
        <v>0.112</v>
      </c>
      <c r="BE399" s="221" t="s">
        <v>1315</v>
      </c>
      <c r="BF399" s="219" t="s">
        <v>1412</v>
      </c>
      <c r="BG399" s="220">
        <v>0.112</v>
      </c>
      <c r="BH399" s="220">
        <v>0.112</v>
      </c>
      <c r="BI399" s="221" t="s">
        <v>1315</v>
      </c>
      <c r="BJ399" s="219" t="s">
        <v>1413</v>
      </c>
      <c r="BK399" s="220">
        <v>0.112</v>
      </c>
      <c r="BL399" s="220">
        <v>0.112</v>
      </c>
      <c r="BM399" s="221" t="s">
        <v>1315</v>
      </c>
      <c r="BN399" s="219" t="s">
        <v>1414</v>
      </c>
      <c r="BO399" s="220">
        <v>9.1999999999999998E-2</v>
      </c>
      <c r="BP399" s="220">
        <v>9.1999999999999998E-2</v>
      </c>
      <c r="BQ399" s="221" t="s">
        <v>1315</v>
      </c>
      <c r="BR399" s="231" t="s">
        <v>132</v>
      </c>
      <c r="BS399" s="220"/>
      <c r="BT399" s="229"/>
      <c r="BU399" s="221" t="s">
        <v>283</v>
      </c>
      <c r="BV399" s="231" t="s">
        <v>132</v>
      </c>
      <c r="BW399" s="220"/>
      <c r="BX399" s="229"/>
      <c r="BY399" s="221" t="s">
        <v>283</v>
      </c>
      <c r="BZ399" s="231" t="s">
        <v>132</v>
      </c>
      <c r="CA399" s="220"/>
      <c r="CB399" s="229"/>
      <c r="CC399" s="221" t="s">
        <v>283</v>
      </c>
      <c r="CD399" s="231" t="s">
        <v>132</v>
      </c>
      <c r="CE399" s="220"/>
      <c r="CF399" s="229"/>
      <c r="CG399" s="221" t="s">
        <v>283</v>
      </c>
      <c r="CH399" s="231" t="s">
        <v>132</v>
      </c>
      <c r="CI399" s="220"/>
      <c r="CJ399" s="229"/>
      <c r="CK399" s="221" t="s">
        <v>283</v>
      </c>
      <c r="CL399" s="226">
        <f t="shared" si="321"/>
        <v>0.54199999999999993</v>
      </c>
      <c r="CM399" s="227">
        <f t="shared" si="321"/>
        <v>0.52</v>
      </c>
    </row>
    <row r="400" spans="1:91" s="238" customFormat="1" ht="81.75" customHeight="1" x14ac:dyDescent="0.25">
      <c r="A400" s="295"/>
      <c r="B400" s="304"/>
      <c r="C400" s="295"/>
      <c r="D400" s="295"/>
      <c r="E400" s="295"/>
      <c r="F400" s="295"/>
      <c r="G400" s="402"/>
      <c r="H400" s="334"/>
      <c r="I400" s="304"/>
      <c r="J400" s="298"/>
      <c r="K400" s="298"/>
      <c r="L400" s="298"/>
      <c r="M400" s="307"/>
      <c r="N400" s="258" t="s">
        <v>1415</v>
      </c>
      <c r="O400" s="270">
        <v>0.1</v>
      </c>
      <c r="P400" s="12" t="s">
        <v>9</v>
      </c>
      <c r="Q400" s="12" t="s">
        <v>151</v>
      </c>
      <c r="R400" s="243" t="s">
        <v>1416</v>
      </c>
      <c r="S400" s="325"/>
      <c r="T400" s="310"/>
      <c r="U400" s="279"/>
      <c r="V400" s="279"/>
      <c r="W400" s="279"/>
      <c r="X400" s="279"/>
      <c r="Y400" s="279"/>
      <c r="Z400" s="279"/>
      <c r="AA400" s="279"/>
      <c r="AB400" s="279"/>
      <c r="AC400" s="279"/>
      <c r="AD400" s="279"/>
      <c r="AE400" s="279"/>
      <c r="AF400" s="279"/>
      <c r="AG400" s="279"/>
      <c r="AH400" s="279"/>
      <c r="AI400" s="279"/>
      <c r="AJ400" s="279"/>
      <c r="AK400" s="279"/>
      <c r="AL400" s="279"/>
      <c r="AM400" s="279"/>
      <c r="AN400" s="218">
        <v>45658</v>
      </c>
      <c r="AO400" s="218">
        <v>46022</v>
      </c>
      <c r="AP400" s="219" t="s">
        <v>1417</v>
      </c>
      <c r="AQ400" s="220">
        <v>2.1999999999999999E-2</v>
      </c>
      <c r="AR400" s="220">
        <v>2.1999999999999999E-2</v>
      </c>
      <c r="AS400" s="221" t="s">
        <v>1315</v>
      </c>
      <c r="AT400" s="219" t="s">
        <v>1418</v>
      </c>
      <c r="AU400" s="220">
        <v>0.03</v>
      </c>
      <c r="AV400" s="220">
        <v>0.03</v>
      </c>
      <c r="AW400" s="221" t="s">
        <v>1315</v>
      </c>
      <c r="AX400" s="219" t="s">
        <v>1419</v>
      </c>
      <c r="AY400" s="220">
        <v>6.2E-2</v>
      </c>
      <c r="AZ400" s="220">
        <v>6.2E-2</v>
      </c>
      <c r="BA400" s="221" t="s">
        <v>1315</v>
      </c>
      <c r="BB400" s="219" t="s">
        <v>1420</v>
      </c>
      <c r="BC400" s="220">
        <v>0.112</v>
      </c>
      <c r="BD400" s="220">
        <v>0.112</v>
      </c>
      <c r="BE400" s="221" t="s">
        <v>1315</v>
      </c>
      <c r="BF400" s="219" t="s">
        <v>1421</v>
      </c>
      <c r="BG400" s="220">
        <v>0.112</v>
      </c>
      <c r="BH400" s="220">
        <v>0.112</v>
      </c>
      <c r="BI400" s="221" t="s">
        <v>1315</v>
      </c>
      <c r="BJ400" s="219" t="s">
        <v>1422</v>
      </c>
      <c r="BK400" s="220">
        <v>0.112</v>
      </c>
      <c r="BL400" s="220">
        <v>0.112</v>
      </c>
      <c r="BM400" s="221" t="s">
        <v>1315</v>
      </c>
      <c r="BN400" s="219" t="s">
        <v>1423</v>
      </c>
      <c r="BO400" s="220">
        <v>9.1999999999999998E-2</v>
      </c>
      <c r="BP400" s="220">
        <v>9.1999999999999998E-2</v>
      </c>
      <c r="BQ400" s="221" t="s">
        <v>1315</v>
      </c>
      <c r="BR400" s="231" t="s">
        <v>132</v>
      </c>
      <c r="BS400" s="220"/>
      <c r="BT400" s="229"/>
      <c r="BU400" s="221" t="s">
        <v>283</v>
      </c>
      <c r="BV400" s="231" t="s">
        <v>132</v>
      </c>
      <c r="BW400" s="220"/>
      <c r="BX400" s="229"/>
      <c r="BY400" s="221" t="s">
        <v>283</v>
      </c>
      <c r="BZ400" s="231" t="s">
        <v>132</v>
      </c>
      <c r="CA400" s="220"/>
      <c r="CB400" s="229"/>
      <c r="CC400" s="221" t="s">
        <v>283</v>
      </c>
      <c r="CD400" s="231" t="s">
        <v>132</v>
      </c>
      <c r="CE400" s="220"/>
      <c r="CF400" s="229"/>
      <c r="CG400" s="221" t="s">
        <v>283</v>
      </c>
      <c r="CH400" s="231" t="s">
        <v>132</v>
      </c>
      <c r="CI400" s="220"/>
      <c r="CJ400" s="229"/>
      <c r="CK400" s="221" t="s">
        <v>283</v>
      </c>
      <c r="CL400" s="226">
        <f t="shared" si="321"/>
        <v>0.54199999999999993</v>
      </c>
      <c r="CM400" s="227">
        <f t="shared" si="321"/>
        <v>0.54199999999999993</v>
      </c>
    </row>
    <row r="401" spans="1:93" s="238" customFormat="1" ht="81.75" customHeight="1" x14ac:dyDescent="0.25">
      <c r="A401" s="293" t="s">
        <v>134</v>
      </c>
      <c r="B401" s="302" t="s">
        <v>12</v>
      </c>
      <c r="C401" s="293" t="s">
        <v>1643</v>
      </c>
      <c r="D401" s="293" t="s">
        <v>83</v>
      </c>
      <c r="E401" s="293" t="s">
        <v>136</v>
      </c>
      <c r="F401" s="293" t="s">
        <v>1395</v>
      </c>
      <c r="G401" s="400" t="s">
        <v>112</v>
      </c>
      <c r="H401" s="332">
        <v>0.3</v>
      </c>
      <c r="I401" s="302" t="s">
        <v>6</v>
      </c>
      <c r="J401" s="296" t="s">
        <v>1424</v>
      </c>
      <c r="K401" s="296" t="s">
        <v>1425</v>
      </c>
      <c r="L401" s="326">
        <v>0.37</v>
      </c>
      <c r="M401" s="329">
        <v>0.17199999999999999</v>
      </c>
      <c r="N401" s="258" t="s">
        <v>1426</v>
      </c>
      <c r="O401" s="271">
        <v>0.03</v>
      </c>
      <c r="P401" s="12" t="s">
        <v>9</v>
      </c>
      <c r="Q401" s="12" t="s">
        <v>151</v>
      </c>
      <c r="R401" s="242" t="s">
        <v>1427</v>
      </c>
      <c r="S401" s="323" t="s">
        <v>96</v>
      </c>
      <c r="T401" s="335">
        <v>1069158000</v>
      </c>
      <c r="U401" s="279"/>
      <c r="V401" s="279"/>
      <c r="W401" s="279"/>
      <c r="X401" s="279"/>
      <c r="Y401" s="279"/>
      <c r="Z401" s="279"/>
      <c r="AA401" s="279"/>
      <c r="AB401" s="279"/>
      <c r="AC401" s="279"/>
      <c r="AD401" s="279"/>
      <c r="AE401" s="279"/>
      <c r="AF401" s="279"/>
      <c r="AG401" s="279"/>
      <c r="AH401" s="279"/>
      <c r="AI401" s="279"/>
      <c r="AJ401" s="279"/>
      <c r="AK401" s="279"/>
      <c r="AL401" s="279"/>
      <c r="AM401" s="279"/>
      <c r="AN401" s="218">
        <v>45658</v>
      </c>
      <c r="AO401" s="218">
        <v>46022</v>
      </c>
      <c r="AP401" s="219" t="s">
        <v>1428</v>
      </c>
      <c r="AQ401" s="220">
        <v>0.25</v>
      </c>
      <c r="AR401" s="220">
        <v>0.25</v>
      </c>
      <c r="AS401" s="221" t="s">
        <v>1315</v>
      </c>
      <c r="AT401" s="219" t="s">
        <v>1429</v>
      </c>
      <c r="AU401" s="220">
        <v>0.75</v>
      </c>
      <c r="AV401" s="220">
        <v>0.75</v>
      </c>
      <c r="AW401" s="221" t="s">
        <v>1315</v>
      </c>
      <c r="AX401" s="219" t="s">
        <v>1430</v>
      </c>
      <c r="AY401" s="220">
        <v>0</v>
      </c>
      <c r="AZ401" s="220">
        <v>0</v>
      </c>
      <c r="BA401" s="221" t="s">
        <v>1315</v>
      </c>
      <c r="BB401" s="219" t="s">
        <v>1328</v>
      </c>
      <c r="BC401" s="220">
        <v>0</v>
      </c>
      <c r="BD401" s="220">
        <v>0</v>
      </c>
      <c r="BE401" s="221" t="s">
        <v>1315</v>
      </c>
      <c r="BF401" s="219" t="s">
        <v>1329</v>
      </c>
      <c r="BG401" s="220">
        <v>0</v>
      </c>
      <c r="BH401" s="220">
        <v>0</v>
      </c>
      <c r="BI401" s="221" t="s">
        <v>1315</v>
      </c>
      <c r="BJ401" s="219" t="s">
        <v>1328</v>
      </c>
      <c r="BK401" s="220">
        <v>0</v>
      </c>
      <c r="BL401" s="220">
        <v>0</v>
      </c>
      <c r="BM401" s="221" t="s">
        <v>1315</v>
      </c>
      <c r="BN401" s="219" t="s">
        <v>1329</v>
      </c>
      <c r="BO401" s="220">
        <v>0</v>
      </c>
      <c r="BP401" s="220">
        <v>0</v>
      </c>
      <c r="BQ401" s="221" t="s">
        <v>1315</v>
      </c>
      <c r="BR401" s="231" t="s">
        <v>132</v>
      </c>
      <c r="BS401" s="220"/>
      <c r="BT401" s="229"/>
      <c r="BU401" s="221" t="s">
        <v>283</v>
      </c>
      <c r="BV401" s="231" t="s">
        <v>132</v>
      </c>
      <c r="BW401" s="220"/>
      <c r="BX401" s="229"/>
      <c r="BY401" s="221" t="s">
        <v>283</v>
      </c>
      <c r="BZ401" s="231" t="s">
        <v>132</v>
      </c>
      <c r="CA401" s="220"/>
      <c r="CB401" s="229"/>
      <c r="CC401" s="221" t="s">
        <v>283</v>
      </c>
      <c r="CD401" s="231" t="s">
        <v>132</v>
      </c>
      <c r="CE401" s="220"/>
      <c r="CF401" s="229"/>
      <c r="CG401" s="221" t="s">
        <v>283</v>
      </c>
      <c r="CH401" s="231" t="s">
        <v>132</v>
      </c>
      <c r="CI401" s="220"/>
      <c r="CJ401" s="229"/>
      <c r="CK401" s="221" t="s">
        <v>283</v>
      </c>
      <c r="CL401" s="226">
        <f t="shared" si="321"/>
        <v>1</v>
      </c>
      <c r="CM401" s="227">
        <f t="shared" si="321"/>
        <v>1</v>
      </c>
    </row>
    <row r="402" spans="1:93" s="238" customFormat="1" ht="81.75" customHeight="1" x14ac:dyDescent="0.25">
      <c r="A402" s="294"/>
      <c r="B402" s="303"/>
      <c r="C402" s="294"/>
      <c r="D402" s="294"/>
      <c r="E402" s="294"/>
      <c r="F402" s="294"/>
      <c r="G402" s="401"/>
      <c r="H402" s="333"/>
      <c r="I402" s="303"/>
      <c r="J402" s="297"/>
      <c r="K402" s="297"/>
      <c r="L402" s="327"/>
      <c r="M402" s="330"/>
      <c r="N402" s="258" t="s">
        <v>1431</v>
      </c>
      <c r="O402" s="272">
        <v>0.24</v>
      </c>
      <c r="P402" s="12" t="s">
        <v>9</v>
      </c>
      <c r="Q402" s="12" t="s">
        <v>151</v>
      </c>
      <c r="R402" s="243" t="s">
        <v>1432</v>
      </c>
      <c r="S402" s="324"/>
      <c r="T402" s="336"/>
      <c r="U402" s="279"/>
      <c r="V402" s="279"/>
      <c r="W402" s="279"/>
      <c r="X402" s="279"/>
      <c r="Y402" s="279"/>
      <c r="Z402" s="279"/>
      <c r="AA402" s="279"/>
      <c r="AB402" s="279"/>
      <c r="AC402" s="279"/>
      <c r="AD402" s="279"/>
      <c r="AE402" s="279"/>
      <c r="AF402" s="279"/>
      <c r="AG402" s="279"/>
      <c r="AH402" s="279"/>
      <c r="AI402" s="279"/>
      <c r="AJ402" s="279"/>
      <c r="AK402" s="279"/>
      <c r="AL402" s="279"/>
      <c r="AM402" s="279"/>
      <c r="AN402" s="218">
        <v>45658</v>
      </c>
      <c r="AO402" s="218">
        <v>46022</v>
      </c>
      <c r="AP402" s="219" t="s">
        <v>1433</v>
      </c>
      <c r="AQ402" s="220">
        <v>0</v>
      </c>
      <c r="AR402" s="220">
        <v>0</v>
      </c>
      <c r="AS402" s="221" t="s">
        <v>1315</v>
      </c>
      <c r="AT402" s="219" t="s">
        <v>1434</v>
      </c>
      <c r="AU402" s="220">
        <v>6.6000000000000003E-2</v>
      </c>
      <c r="AV402" s="220">
        <v>6.6000000000000003E-2</v>
      </c>
      <c r="AW402" s="221" t="s">
        <v>1315</v>
      </c>
      <c r="AX402" s="219" t="s">
        <v>1435</v>
      </c>
      <c r="AY402" s="220">
        <v>0.105</v>
      </c>
      <c r="AZ402" s="220">
        <v>0.105</v>
      </c>
      <c r="BA402" s="221" t="s">
        <v>1315</v>
      </c>
      <c r="BB402" s="219" t="s">
        <v>1436</v>
      </c>
      <c r="BC402" s="220">
        <v>8.2000000000000003E-2</v>
      </c>
      <c r="BD402" s="220">
        <v>8.2000000000000003E-2</v>
      </c>
      <c r="BE402" s="221" t="s">
        <v>1315</v>
      </c>
      <c r="BF402" s="219" t="s">
        <v>1437</v>
      </c>
      <c r="BG402" s="220">
        <v>9.5000000000000001E-2</v>
      </c>
      <c r="BH402" s="220">
        <v>4.7500000000000001E-2</v>
      </c>
      <c r="BI402" s="221" t="s">
        <v>1315</v>
      </c>
      <c r="BJ402" s="219" t="s">
        <v>1438</v>
      </c>
      <c r="BK402" s="220">
        <v>0.11</v>
      </c>
      <c r="BL402" s="220">
        <v>3.5999999999999997E-2</v>
      </c>
      <c r="BM402" s="221" t="s">
        <v>1315</v>
      </c>
      <c r="BN402" s="219" t="s">
        <v>247</v>
      </c>
      <c r="BO402" s="220">
        <v>9.5000000000000001E-2</v>
      </c>
      <c r="BP402" s="220">
        <v>6.3299999999999995E-2</v>
      </c>
      <c r="BQ402" s="221" t="s">
        <v>1315</v>
      </c>
      <c r="BR402" s="231" t="s">
        <v>132</v>
      </c>
      <c r="BS402" s="220"/>
      <c r="BT402" s="229"/>
      <c r="BU402" s="221" t="s">
        <v>283</v>
      </c>
      <c r="BV402" s="231" t="s">
        <v>132</v>
      </c>
      <c r="BW402" s="220"/>
      <c r="BX402" s="229"/>
      <c r="BY402" s="221" t="s">
        <v>283</v>
      </c>
      <c r="BZ402" s="231" t="s">
        <v>132</v>
      </c>
      <c r="CA402" s="220"/>
      <c r="CB402" s="229"/>
      <c r="CC402" s="221" t="s">
        <v>283</v>
      </c>
      <c r="CD402" s="231" t="s">
        <v>132</v>
      </c>
      <c r="CE402" s="220"/>
      <c r="CF402" s="229"/>
      <c r="CG402" s="221" t="s">
        <v>283</v>
      </c>
      <c r="CH402" s="231" t="s">
        <v>132</v>
      </c>
      <c r="CI402" s="220"/>
      <c r="CJ402" s="229"/>
      <c r="CK402" s="221" t="s">
        <v>283</v>
      </c>
      <c r="CL402" s="226">
        <f t="shared" si="321"/>
        <v>0.55299999999999994</v>
      </c>
      <c r="CM402" s="227">
        <f t="shared" si="321"/>
        <v>0.39979999999999993</v>
      </c>
    </row>
    <row r="403" spans="1:93" s="238" customFormat="1" ht="81.75" customHeight="1" x14ac:dyDescent="0.25">
      <c r="A403" s="295"/>
      <c r="B403" s="304"/>
      <c r="C403" s="295"/>
      <c r="D403" s="295"/>
      <c r="E403" s="295"/>
      <c r="F403" s="295"/>
      <c r="G403" s="402"/>
      <c r="H403" s="334"/>
      <c r="I403" s="304"/>
      <c r="J403" s="298"/>
      <c r="K403" s="298"/>
      <c r="L403" s="328"/>
      <c r="M403" s="331"/>
      <c r="N403" s="258" t="s">
        <v>1439</v>
      </c>
      <c r="O403" s="272">
        <v>0.03</v>
      </c>
      <c r="P403" s="12" t="s">
        <v>9</v>
      </c>
      <c r="Q403" s="12" t="s">
        <v>151</v>
      </c>
      <c r="R403" s="243" t="s">
        <v>1440</v>
      </c>
      <c r="S403" s="325"/>
      <c r="T403" s="337"/>
      <c r="U403" s="279"/>
      <c r="V403" s="279"/>
      <c r="W403" s="279"/>
      <c r="X403" s="279"/>
      <c r="Y403" s="279"/>
      <c r="Z403" s="279"/>
      <c r="AA403" s="279"/>
      <c r="AB403" s="279"/>
      <c r="AC403" s="279"/>
      <c r="AD403" s="279"/>
      <c r="AE403" s="279"/>
      <c r="AF403" s="279"/>
      <c r="AG403" s="279"/>
      <c r="AH403" s="279"/>
      <c r="AI403" s="279"/>
      <c r="AJ403" s="279"/>
      <c r="AK403" s="279"/>
      <c r="AL403" s="279"/>
      <c r="AM403" s="279"/>
      <c r="AN403" s="218">
        <v>45658</v>
      </c>
      <c r="AO403" s="218">
        <v>46022</v>
      </c>
      <c r="AP403" s="219" t="s">
        <v>1441</v>
      </c>
      <c r="AQ403" s="220">
        <v>0</v>
      </c>
      <c r="AR403" s="220">
        <v>0</v>
      </c>
      <c r="AS403" s="221" t="s">
        <v>1315</v>
      </c>
      <c r="AT403" s="219" t="s">
        <v>1442</v>
      </c>
      <c r="AU403" s="220">
        <v>0</v>
      </c>
      <c r="AV403" s="220">
        <v>0</v>
      </c>
      <c r="AW403" s="221" t="s">
        <v>1315</v>
      </c>
      <c r="AX403" s="219" t="s">
        <v>1443</v>
      </c>
      <c r="AY403" s="220">
        <v>7.0000000000000007E-2</v>
      </c>
      <c r="AZ403" s="220">
        <v>7.0000000000000007E-2</v>
      </c>
      <c r="BA403" s="221" t="s">
        <v>1315</v>
      </c>
      <c r="BB403" s="219" t="s">
        <v>1444</v>
      </c>
      <c r="BC403" s="220">
        <v>7.0000000000000007E-2</v>
      </c>
      <c r="BD403" s="220">
        <v>7.0000000000000007E-2</v>
      </c>
      <c r="BE403" s="221" t="s">
        <v>1315</v>
      </c>
      <c r="BF403" s="219" t="s">
        <v>1445</v>
      </c>
      <c r="BG403" s="220">
        <v>7.0000000000000007E-2</v>
      </c>
      <c r="BH403" s="220">
        <v>7.0000000000000007E-2</v>
      </c>
      <c r="BI403" s="221" t="s">
        <v>1315</v>
      </c>
      <c r="BJ403" s="219" t="s">
        <v>1445</v>
      </c>
      <c r="BK403" s="220">
        <v>0.12</v>
      </c>
      <c r="BL403" s="220">
        <v>0.12</v>
      </c>
      <c r="BM403" s="221" t="s">
        <v>1315</v>
      </c>
      <c r="BN403" s="219" t="s">
        <v>1446</v>
      </c>
      <c r="BO403" s="220">
        <v>0.12</v>
      </c>
      <c r="BP403" s="220">
        <v>0.12</v>
      </c>
      <c r="BQ403" s="221" t="s">
        <v>1315</v>
      </c>
      <c r="BR403" s="231" t="s">
        <v>132</v>
      </c>
      <c r="BS403" s="220"/>
      <c r="BT403" s="229"/>
      <c r="BU403" s="221" t="s">
        <v>283</v>
      </c>
      <c r="BV403" s="231" t="s">
        <v>132</v>
      </c>
      <c r="BW403" s="220"/>
      <c r="BX403" s="229"/>
      <c r="BY403" s="221" t="s">
        <v>283</v>
      </c>
      <c r="BZ403" s="231" t="s">
        <v>132</v>
      </c>
      <c r="CA403" s="220"/>
      <c r="CB403" s="229"/>
      <c r="CC403" s="221" t="s">
        <v>283</v>
      </c>
      <c r="CD403" s="231" t="s">
        <v>132</v>
      </c>
      <c r="CE403" s="220"/>
      <c r="CF403" s="229"/>
      <c r="CG403" s="221" t="s">
        <v>283</v>
      </c>
      <c r="CH403" s="231" t="s">
        <v>132</v>
      </c>
      <c r="CI403" s="220"/>
      <c r="CJ403" s="229"/>
      <c r="CK403" s="221" t="s">
        <v>283</v>
      </c>
      <c r="CL403" s="226">
        <f t="shared" si="321"/>
        <v>0.45</v>
      </c>
      <c r="CM403" s="227">
        <f t="shared" si="321"/>
        <v>0.45</v>
      </c>
    </row>
    <row r="404" spans="1:93" s="238" customFormat="1" ht="81.75" customHeight="1" x14ac:dyDescent="0.25">
      <c r="A404" s="293" t="s">
        <v>134</v>
      </c>
      <c r="B404" s="302" t="s">
        <v>12</v>
      </c>
      <c r="C404" s="293" t="s">
        <v>1643</v>
      </c>
      <c r="D404" s="293" t="s">
        <v>83</v>
      </c>
      <c r="E404" s="293" t="s">
        <v>136</v>
      </c>
      <c r="F404" s="293" t="s">
        <v>1395</v>
      </c>
      <c r="G404" s="400" t="s">
        <v>113</v>
      </c>
      <c r="H404" s="332">
        <v>0.35</v>
      </c>
      <c r="I404" s="302" t="s">
        <v>6</v>
      </c>
      <c r="J404" s="296" t="s">
        <v>1447</v>
      </c>
      <c r="K404" s="296" t="s">
        <v>1448</v>
      </c>
      <c r="L404" s="326">
        <v>0.43</v>
      </c>
      <c r="M404" s="329">
        <v>0.17299999999999999</v>
      </c>
      <c r="N404" s="258" t="s">
        <v>1449</v>
      </c>
      <c r="O404" s="273">
        <v>3.5000000000000003E-2</v>
      </c>
      <c r="P404" s="12" t="s">
        <v>9</v>
      </c>
      <c r="Q404" s="12" t="s">
        <v>151</v>
      </c>
      <c r="R404" s="242" t="s">
        <v>1450</v>
      </c>
      <c r="S404" s="323" t="s">
        <v>96</v>
      </c>
      <c r="T404" s="290">
        <v>1060898867</v>
      </c>
      <c r="U404" s="279"/>
      <c r="V404" s="279"/>
      <c r="W404" s="279"/>
      <c r="X404" s="279"/>
      <c r="Y404" s="279"/>
      <c r="Z404" s="279"/>
      <c r="AA404" s="279"/>
      <c r="AB404" s="279"/>
      <c r="AC404" s="279"/>
      <c r="AD404" s="279"/>
      <c r="AE404" s="279"/>
      <c r="AF404" s="279"/>
      <c r="AG404" s="279"/>
      <c r="AH404" s="279"/>
      <c r="AI404" s="279"/>
      <c r="AJ404" s="279"/>
      <c r="AK404" s="279"/>
      <c r="AL404" s="279"/>
      <c r="AM404" s="279"/>
      <c r="AN404" s="218">
        <v>45658</v>
      </c>
      <c r="AO404" s="218">
        <v>46022</v>
      </c>
      <c r="AP404" s="219" t="s">
        <v>1451</v>
      </c>
      <c r="AQ404" s="220">
        <v>0.7</v>
      </c>
      <c r="AR404" s="220">
        <v>0.5</v>
      </c>
      <c r="AS404" s="221" t="s">
        <v>1315</v>
      </c>
      <c r="AT404" s="219" t="s">
        <v>1452</v>
      </c>
      <c r="AU404" s="220">
        <v>0.3</v>
      </c>
      <c r="AV404" s="220">
        <v>0.5</v>
      </c>
      <c r="AW404" s="221" t="s">
        <v>1315</v>
      </c>
      <c r="AX404" s="219" t="s">
        <v>1453</v>
      </c>
      <c r="AY404" s="220">
        <v>0</v>
      </c>
      <c r="AZ404" s="220">
        <v>0</v>
      </c>
      <c r="BA404" s="221" t="s">
        <v>1315</v>
      </c>
      <c r="BB404" s="219" t="s">
        <v>1328</v>
      </c>
      <c r="BC404" s="220">
        <v>0</v>
      </c>
      <c r="BD404" s="220">
        <v>0</v>
      </c>
      <c r="BE404" s="221" t="s">
        <v>1315</v>
      </c>
      <c r="BF404" s="219" t="s">
        <v>1454</v>
      </c>
      <c r="BG404" s="220">
        <v>0</v>
      </c>
      <c r="BH404" s="220">
        <v>0</v>
      </c>
      <c r="BI404" s="221" t="s">
        <v>1315</v>
      </c>
      <c r="BJ404" s="219" t="s">
        <v>1328</v>
      </c>
      <c r="BK404" s="220">
        <v>0</v>
      </c>
      <c r="BL404" s="220">
        <v>0</v>
      </c>
      <c r="BM404" s="221" t="s">
        <v>1315</v>
      </c>
      <c r="BN404" s="219" t="s">
        <v>1455</v>
      </c>
      <c r="BO404" s="220">
        <v>0</v>
      </c>
      <c r="BP404" s="220">
        <v>0</v>
      </c>
      <c r="BQ404" s="221" t="s">
        <v>1315</v>
      </c>
      <c r="BR404" s="231" t="s">
        <v>132</v>
      </c>
      <c r="BS404" s="220"/>
      <c r="BT404" s="229"/>
      <c r="BU404" s="221" t="s">
        <v>283</v>
      </c>
      <c r="BV404" s="231" t="s">
        <v>132</v>
      </c>
      <c r="BW404" s="220"/>
      <c r="BX404" s="229"/>
      <c r="BY404" s="221" t="s">
        <v>283</v>
      </c>
      <c r="BZ404" s="231" t="s">
        <v>132</v>
      </c>
      <c r="CA404" s="220"/>
      <c r="CB404" s="229"/>
      <c r="CC404" s="221" t="s">
        <v>283</v>
      </c>
      <c r="CD404" s="231" t="s">
        <v>132</v>
      </c>
      <c r="CE404" s="220"/>
      <c r="CF404" s="229"/>
      <c r="CG404" s="221" t="s">
        <v>283</v>
      </c>
      <c r="CH404" s="231" t="s">
        <v>132</v>
      </c>
      <c r="CI404" s="220"/>
      <c r="CJ404" s="229"/>
      <c r="CK404" s="221" t="s">
        <v>283</v>
      </c>
      <c r="CL404" s="226">
        <f t="shared" si="321"/>
        <v>1</v>
      </c>
      <c r="CM404" s="227">
        <f t="shared" si="321"/>
        <v>1</v>
      </c>
    </row>
    <row r="405" spans="1:93" s="238" customFormat="1" ht="91.5" customHeight="1" x14ac:dyDescent="0.25">
      <c r="A405" s="294"/>
      <c r="B405" s="303"/>
      <c r="C405" s="294"/>
      <c r="D405" s="294"/>
      <c r="E405" s="294"/>
      <c r="F405" s="294"/>
      <c r="G405" s="401"/>
      <c r="H405" s="333"/>
      <c r="I405" s="303"/>
      <c r="J405" s="297"/>
      <c r="K405" s="297"/>
      <c r="L405" s="327"/>
      <c r="M405" s="330"/>
      <c r="N405" s="258" t="s">
        <v>1456</v>
      </c>
      <c r="O405" s="274">
        <v>0.26250000000000001</v>
      </c>
      <c r="P405" s="12" t="s">
        <v>9</v>
      </c>
      <c r="Q405" s="12" t="s">
        <v>151</v>
      </c>
      <c r="R405" s="243" t="s">
        <v>1457</v>
      </c>
      <c r="S405" s="324"/>
      <c r="T405" s="291"/>
      <c r="U405" s="279"/>
      <c r="V405" s="279"/>
      <c r="W405" s="279"/>
      <c r="X405" s="279"/>
      <c r="Y405" s="279"/>
      <c r="Z405" s="279"/>
      <c r="AA405" s="279"/>
      <c r="AB405" s="279"/>
      <c r="AC405" s="279"/>
      <c r="AD405" s="279"/>
      <c r="AE405" s="279"/>
      <c r="AF405" s="279"/>
      <c r="AG405" s="279"/>
      <c r="AH405" s="279"/>
      <c r="AI405" s="279"/>
      <c r="AJ405" s="279"/>
      <c r="AK405" s="279"/>
      <c r="AL405" s="279"/>
      <c r="AM405" s="279"/>
      <c r="AN405" s="218">
        <v>45658</v>
      </c>
      <c r="AO405" s="218">
        <v>46022</v>
      </c>
      <c r="AP405" s="219"/>
      <c r="AQ405" s="220">
        <v>0</v>
      </c>
      <c r="AR405" s="220">
        <v>0</v>
      </c>
      <c r="AS405" s="221" t="s">
        <v>1315</v>
      </c>
      <c r="AT405" s="219" t="s">
        <v>1458</v>
      </c>
      <c r="AU405" s="220">
        <v>4.7E-2</v>
      </c>
      <c r="AV405" s="220">
        <v>4.7E-2</v>
      </c>
      <c r="AW405" s="221" t="s">
        <v>1315</v>
      </c>
      <c r="AX405" s="219" t="s">
        <v>1459</v>
      </c>
      <c r="AY405" s="220">
        <v>0.10100000000000001</v>
      </c>
      <c r="AZ405" s="220">
        <v>7.0000000000000007E-2</v>
      </c>
      <c r="BA405" s="221" t="s">
        <v>1315</v>
      </c>
      <c r="BB405" s="219" t="s">
        <v>1460</v>
      </c>
      <c r="BC405" s="220">
        <v>0.10100000000000001</v>
      </c>
      <c r="BD405" s="220">
        <v>6.5000000000000002E-2</v>
      </c>
      <c r="BE405" s="221" t="s">
        <v>1315</v>
      </c>
      <c r="BF405" s="219" t="s">
        <v>251</v>
      </c>
      <c r="BG405" s="220">
        <v>0.10100000000000001</v>
      </c>
      <c r="BH405" s="220">
        <v>6.6199999999999995E-2</v>
      </c>
      <c r="BI405" s="221" t="s">
        <v>1315</v>
      </c>
      <c r="BJ405" s="219" t="s">
        <v>1461</v>
      </c>
      <c r="BK405" s="220">
        <v>0.10100000000000001</v>
      </c>
      <c r="BL405" s="220">
        <v>5.2400000000000002E-2</v>
      </c>
      <c r="BM405" s="221" t="s">
        <v>1315</v>
      </c>
      <c r="BN405" s="219" t="s">
        <v>253</v>
      </c>
      <c r="BO405" s="220">
        <v>0.10100000000000001</v>
      </c>
      <c r="BP405" s="220">
        <v>4.3499999999999997E-2</v>
      </c>
      <c r="BQ405" s="221" t="s">
        <v>1315</v>
      </c>
      <c r="BR405" s="231" t="s">
        <v>132</v>
      </c>
      <c r="BS405" s="220"/>
      <c r="BT405" s="229"/>
      <c r="BU405" s="221" t="s">
        <v>283</v>
      </c>
      <c r="BV405" s="231" t="s">
        <v>132</v>
      </c>
      <c r="BW405" s="220"/>
      <c r="BX405" s="229"/>
      <c r="BY405" s="221" t="s">
        <v>283</v>
      </c>
      <c r="BZ405" s="231" t="s">
        <v>132</v>
      </c>
      <c r="CA405" s="220"/>
      <c r="CB405" s="229"/>
      <c r="CC405" s="221" t="s">
        <v>283</v>
      </c>
      <c r="CD405" s="231" t="s">
        <v>132</v>
      </c>
      <c r="CE405" s="220"/>
      <c r="CF405" s="229"/>
      <c r="CG405" s="221" t="s">
        <v>283</v>
      </c>
      <c r="CH405" s="231" t="s">
        <v>132</v>
      </c>
      <c r="CI405" s="220"/>
      <c r="CJ405" s="229"/>
      <c r="CK405" s="221" t="s">
        <v>283</v>
      </c>
      <c r="CL405" s="226">
        <f t="shared" si="321"/>
        <v>0.55200000000000005</v>
      </c>
      <c r="CM405" s="227">
        <f t="shared" si="321"/>
        <v>0.34409999999999996</v>
      </c>
    </row>
    <row r="406" spans="1:93" s="238" customFormat="1" ht="81.75" customHeight="1" x14ac:dyDescent="0.25">
      <c r="A406" s="295"/>
      <c r="B406" s="304"/>
      <c r="C406" s="295"/>
      <c r="D406" s="295"/>
      <c r="E406" s="295"/>
      <c r="F406" s="295"/>
      <c r="G406" s="402"/>
      <c r="H406" s="334"/>
      <c r="I406" s="304"/>
      <c r="J406" s="298"/>
      <c r="K406" s="298"/>
      <c r="L406" s="328"/>
      <c r="M406" s="331"/>
      <c r="N406" s="258" t="s">
        <v>1462</v>
      </c>
      <c r="O406" s="274">
        <v>5.2499999999999998E-2</v>
      </c>
      <c r="P406" s="12" t="s">
        <v>9</v>
      </c>
      <c r="Q406" s="12" t="s">
        <v>151</v>
      </c>
      <c r="R406" s="243" t="s">
        <v>1463</v>
      </c>
      <c r="S406" s="325"/>
      <c r="T406" s="292"/>
      <c r="U406" s="279"/>
      <c r="V406" s="279"/>
      <c r="W406" s="279"/>
      <c r="X406" s="279"/>
      <c r="Y406" s="279"/>
      <c r="Z406" s="279"/>
      <c r="AA406" s="279"/>
      <c r="AB406" s="279"/>
      <c r="AC406" s="279"/>
      <c r="AD406" s="279"/>
      <c r="AE406" s="279"/>
      <c r="AF406" s="279"/>
      <c r="AG406" s="279"/>
      <c r="AH406" s="279"/>
      <c r="AI406" s="279"/>
      <c r="AJ406" s="279"/>
      <c r="AK406" s="279"/>
      <c r="AL406" s="279"/>
      <c r="AM406" s="279"/>
      <c r="AN406" s="218">
        <v>45658</v>
      </c>
      <c r="AO406" s="218">
        <v>46022</v>
      </c>
      <c r="AP406" s="219"/>
      <c r="AQ406" s="220">
        <v>0</v>
      </c>
      <c r="AR406" s="220">
        <v>0</v>
      </c>
      <c r="AS406" s="221" t="s">
        <v>1315</v>
      </c>
      <c r="AT406" s="219" t="s">
        <v>1376</v>
      </c>
      <c r="AU406" s="220">
        <v>0</v>
      </c>
      <c r="AV406" s="220">
        <v>0</v>
      </c>
      <c r="AW406" s="221" t="s">
        <v>1315</v>
      </c>
      <c r="AX406" s="219" t="s">
        <v>1464</v>
      </c>
      <c r="AY406" s="220">
        <v>0.15</v>
      </c>
      <c r="AZ406" s="220">
        <v>0.15</v>
      </c>
      <c r="BA406" s="221" t="s">
        <v>1315</v>
      </c>
      <c r="BB406" s="219" t="s">
        <v>1328</v>
      </c>
      <c r="BC406" s="220">
        <v>0</v>
      </c>
      <c r="BD406" s="220">
        <v>0</v>
      </c>
      <c r="BE406" s="221" t="s">
        <v>1315</v>
      </c>
      <c r="BF406" s="219" t="s">
        <v>1454</v>
      </c>
      <c r="BG406" s="220">
        <v>0</v>
      </c>
      <c r="BH406" s="220">
        <v>0</v>
      </c>
      <c r="BI406" s="221" t="s">
        <v>1315</v>
      </c>
      <c r="BJ406" s="219" t="s">
        <v>1465</v>
      </c>
      <c r="BK406" s="220">
        <v>0.15</v>
      </c>
      <c r="BL406" s="220">
        <v>0.15</v>
      </c>
      <c r="BM406" s="221" t="s">
        <v>1315</v>
      </c>
      <c r="BN406" s="219" t="s">
        <v>1455</v>
      </c>
      <c r="BO406" s="220">
        <v>0</v>
      </c>
      <c r="BP406" s="220">
        <v>0</v>
      </c>
      <c r="BQ406" s="221" t="s">
        <v>1315</v>
      </c>
      <c r="BR406" s="231" t="s">
        <v>132</v>
      </c>
      <c r="BS406" s="220"/>
      <c r="BT406" s="229"/>
      <c r="BU406" s="221" t="s">
        <v>283</v>
      </c>
      <c r="BV406" s="231" t="s">
        <v>132</v>
      </c>
      <c r="BW406" s="220"/>
      <c r="BX406" s="229"/>
      <c r="BY406" s="221" t="s">
        <v>283</v>
      </c>
      <c r="BZ406" s="231" t="s">
        <v>132</v>
      </c>
      <c r="CA406" s="220"/>
      <c r="CB406" s="229"/>
      <c r="CC406" s="221" t="s">
        <v>283</v>
      </c>
      <c r="CD406" s="231" t="s">
        <v>132</v>
      </c>
      <c r="CE406" s="220"/>
      <c r="CF406" s="229"/>
      <c r="CG406" s="221" t="s">
        <v>283</v>
      </c>
      <c r="CH406" s="231" t="s">
        <v>132</v>
      </c>
      <c r="CI406" s="220"/>
      <c r="CJ406" s="229"/>
      <c r="CK406" s="221" t="s">
        <v>283</v>
      </c>
      <c r="CL406" s="226">
        <f t="shared" ref="CL406:CM421" si="322">AQ406+AU406+AY406+BC406+BG406+BK406+BO406+BS406+BW406+CA406+CE406+CI406</f>
        <v>0.3</v>
      </c>
      <c r="CM406" s="227">
        <f t="shared" si="322"/>
        <v>0.3</v>
      </c>
    </row>
    <row r="407" spans="1:93" s="238" customFormat="1" ht="81.75" customHeight="1" x14ac:dyDescent="0.25">
      <c r="A407" s="293" t="s">
        <v>134</v>
      </c>
      <c r="B407" s="302" t="s">
        <v>11</v>
      </c>
      <c r="C407" s="293" t="s">
        <v>1642</v>
      </c>
      <c r="D407" s="293" t="s">
        <v>83</v>
      </c>
      <c r="E407" s="293" t="s">
        <v>139</v>
      </c>
      <c r="F407" s="293" t="s">
        <v>1466</v>
      </c>
      <c r="G407" s="400" t="s">
        <v>107</v>
      </c>
      <c r="H407" s="299">
        <v>0.28999999999999998</v>
      </c>
      <c r="I407" s="302" t="s">
        <v>6</v>
      </c>
      <c r="J407" s="296" t="s">
        <v>1467</v>
      </c>
      <c r="K407" s="296" t="s">
        <v>1468</v>
      </c>
      <c r="L407" s="296">
        <v>13540</v>
      </c>
      <c r="M407" s="305">
        <v>5972</v>
      </c>
      <c r="N407" s="258" t="s">
        <v>1469</v>
      </c>
      <c r="O407" s="275">
        <v>7.0000000000000007E-2</v>
      </c>
      <c r="P407" s="12" t="s">
        <v>9</v>
      </c>
      <c r="Q407" s="12" t="s">
        <v>143</v>
      </c>
      <c r="R407" s="243" t="s">
        <v>1470</v>
      </c>
      <c r="S407" s="232" t="s">
        <v>96</v>
      </c>
      <c r="T407" s="308">
        <v>9836636699</v>
      </c>
      <c r="U407" s="281"/>
      <c r="V407" s="281"/>
      <c r="W407" s="281"/>
      <c r="X407" s="281"/>
      <c r="Y407" s="281"/>
      <c r="Z407" s="281"/>
      <c r="AA407" s="281"/>
      <c r="AB407" s="281"/>
      <c r="AC407" s="281"/>
      <c r="AD407" s="281"/>
      <c r="AE407" s="281"/>
      <c r="AF407" s="281"/>
      <c r="AG407" s="281"/>
      <c r="AH407" s="281"/>
      <c r="AI407" s="281"/>
      <c r="AJ407" s="281"/>
      <c r="AK407" s="281"/>
      <c r="AL407" s="281"/>
      <c r="AM407" s="281"/>
      <c r="AN407" s="218">
        <v>45658</v>
      </c>
      <c r="AO407" s="218">
        <v>46022</v>
      </c>
      <c r="AP407" s="219" t="s">
        <v>1471</v>
      </c>
      <c r="AQ407" s="220">
        <v>8.3000000000000004E-2</v>
      </c>
      <c r="AR407" s="220">
        <v>8.3000000000000004E-2</v>
      </c>
      <c r="AS407" s="221" t="s">
        <v>1472</v>
      </c>
      <c r="AT407" s="219" t="s">
        <v>1473</v>
      </c>
      <c r="AU407" s="220">
        <v>8.3000000000000004E-2</v>
      </c>
      <c r="AV407" s="220">
        <v>8.3000000000000004E-2</v>
      </c>
      <c r="AW407" s="221" t="s">
        <v>1472</v>
      </c>
      <c r="AX407" s="219" t="s">
        <v>1474</v>
      </c>
      <c r="AY407" s="220">
        <v>8.3000000000000004E-2</v>
      </c>
      <c r="AZ407" s="220">
        <v>8.3000000000000004E-2</v>
      </c>
      <c r="BA407" s="221" t="s">
        <v>1472</v>
      </c>
      <c r="BB407" s="219" t="s">
        <v>1475</v>
      </c>
      <c r="BC407" s="220">
        <v>8.3000000000000004E-2</v>
      </c>
      <c r="BD407" s="220">
        <v>0.121</v>
      </c>
      <c r="BE407" s="221" t="s">
        <v>1472</v>
      </c>
      <c r="BF407" s="219" t="s">
        <v>1476</v>
      </c>
      <c r="BG407" s="220">
        <v>8.3000000000000004E-2</v>
      </c>
      <c r="BH407" s="220">
        <v>0.124</v>
      </c>
      <c r="BI407" s="221" t="s">
        <v>1472</v>
      </c>
      <c r="BJ407" s="219" t="s">
        <v>1477</v>
      </c>
      <c r="BK407" s="220">
        <v>8.3000000000000004E-2</v>
      </c>
      <c r="BL407" s="220">
        <v>6.1699999999999998E-2</v>
      </c>
      <c r="BM407" s="221" t="s">
        <v>1472</v>
      </c>
      <c r="BN407" s="219" t="s">
        <v>1478</v>
      </c>
      <c r="BO407" s="244">
        <v>8.3000000000000004E-2</v>
      </c>
      <c r="BP407" s="245">
        <v>5.7299999999999997E-2</v>
      </c>
      <c r="BQ407" s="221" t="s">
        <v>1472</v>
      </c>
      <c r="BR407" s="231" t="s">
        <v>132</v>
      </c>
      <c r="BS407" s="246">
        <v>8.3000000000000004E-2</v>
      </c>
      <c r="BT407" s="225"/>
      <c r="BU407" s="221" t="s">
        <v>283</v>
      </c>
      <c r="BV407" s="231" t="s">
        <v>132</v>
      </c>
      <c r="BW407" s="246">
        <v>8.3000000000000004E-2</v>
      </c>
      <c r="BX407" s="225"/>
      <c r="BY407" s="221" t="s">
        <v>283</v>
      </c>
      <c r="BZ407" s="231" t="s">
        <v>132</v>
      </c>
      <c r="CA407" s="246">
        <v>8.3000000000000004E-2</v>
      </c>
      <c r="CB407" s="225"/>
      <c r="CC407" s="221" t="s">
        <v>283</v>
      </c>
      <c r="CD407" s="231" t="s">
        <v>132</v>
      </c>
      <c r="CE407" s="246">
        <v>8.3000000000000004E-2</v>
      </c>
      <c r="CF407" s="225"/>
      <c r="CG407" s="221" t="s">
        <v>283</v>
      </c>
      <c r="CH407" s="231" t="s">
        <v>132</v>
      </c>
      <c r="CI407" s="246">
        <v>8.6999999999999994E-2</v>
      </c>
      <c r="CJ407" s="225"/>
      <c r="CK407" s="221" t="s">
        <v>283</v>
      </c>
      <c r="CL407" s="226">
        <f t="shared" si="322"/>
        <v>0.99999999999999989</v>
      </c>
      <c r="CM407" s="227">
        <f t="shared" si="322"/>
        <v>0.61299999999999999</v>
      </c>
    </row>
    <row r="408" spans="1:93" s="238" customFormat="1" ht="103.5" customHeight="1" x14ac:dyDescent="0.25">
      <c r="A408" s="294"/>
      <c r="B408" s="303"/>
      <c r="C408" s="294"/>
      <c r="D408" s="294"/>
      <c r="E408" s="294"/>
      <c r="F408" s="294"/>
      <c r="G408" s="401"/>
      <c r="H408" s="300"/>
      <c r="I408" s="303"/>
      <c r="J408" s="297"/>
      <c r="K408" s="297"/>
      <c r="L408" s="297"/>
      <c r="M408" s="306"/>
      <c r="N408" s="258" t="s">
        <v>1479</v>
      </c>
      <c r="O408" s="276">
        <v>7.0000000000000007E-2</v>
      </c>
      <c r="P408" s="12" t="s">
        <v>9</v>
      </c>
      <c r="Q408" s="12" t="s">
        <v>143</v>
      </c>
      <c r="R408" s="243" t="s">
        <v>1480</v>
      </c>
      <c r="S408" s="232" t="s">
        <v>96</v>
      </c>
      <c r="T408" s="309"/>
      <c r="U408" s="281"/>
      <c r="V408" s="281"/>
      <c r="W408" s="281"/>
      <c r="X408" s="281"/>
      <c r="Y408" s="281"/>
      <c r="Z408" s="281"/>
      <c r="AA408" s="281"/>
      <c r="AB408" s="281"/>
      <c r="AC408" s="281"/>
      <c r="AD408" s="281"/>
      <c r="AE408" s="281"/>
      <c r="AF408" s="281"/>
      <c r="AG408" s="281"/>
      <c r="AH408" s="281"/>
      <c r="AI408" s="281"/>
      <c r="AJ408" s="281"/>
      <c r="AK408" s="281"/>
      <c r="AL408" s="281"/>
      <c r="AM408" s="281"/>
      <c r="AN408" s="218">
        <v>45658</v>
      </c>
      <c r="AO408" s="218">
        <v>46022</v>
      </c>
      <c r="AP408" s="219" t="s">
        <v>1481</v>
      </c>
      <c r="AQ408" s="220">
        <v>8.2000000000000003E-2</v>
      </c>
      <c r="AR408" s="220">
        <v>8.2000000000000003E-2</v>
      </c>
      <c r="AS408" s="221" t="s">
        <v>1472</v>
      </c>
      <c r="AT408" s="219" t="s">
        <v>1482</v>
      </c>
      <c r="AU408" s="220">
        <v>8.2000000000000003E-2</v>
      </c>
      <c r="AV408" s="220">
        <v>8.2000000000000003E-2</v>
      </c>
      <c r="AW408" s="221" t="s">
        <v>1472</v>
      </c>
      <c r="AX408" s="219" t="s">
        <v>1483</v>
      </c>
      <c r="AY408" s="220">
        <v>8.2000000000000003E-2</v>
      </c>
      <c r="AZ408" s="220">
        <v>8.2000000000000003E-2</v>
      </c>
      <c r="BA408" s="221" t="s">
        <v>1472</v>
      </c>
      <c r="BB408" s="219" t="s">
        <v>1484</v>
      </c>
      <c r="BC408" s="220">
        <v>8.2000000000000003E-2</v>
      </c>
      <c r="BD408" s="220">
        <v>0.10199999999999999</v>
      </c>
      <c r="BE408" s="221" t="s">
        <v>1472</v>
      </c>
      <c r="BF408" s="219" t="s">
        <v>1485</v>
      </c>
      <c r="BG408" s="220">
        <v>8.2000000000000003E-2</v>
      </c>
      <c r="BH408" s="220">
        <v>0.1045</v>
      </c>
      <c r="BI408" s="221" t="s">
        <v>1472</v>
      </c>
      <c r="BJ408" s="219" t="s">
        <v>1486</v>
      </c>
      <c r="BK408" s="220">
        <v>8.2000000000000003E-2</v>
      </c>
      <c r="BL408" s="220">
        <v>8.6599999999999996E-2</v>
      </c>
      <c r="BM408" s="221" t="s">
        <v>1472</v>
      </c>
      <c r="BN408" s="219" t="s">
        <v>1487</v>
      </c>
      <c r="BO408" s="244">
        <v>8.2000000000000003E-2</v>
      </c>
      <c r="BP408" s="245">
        <v>9.5100000000000004E-2</v>
      </c>
      <c r="BQ408" s="221" t="s">
        <v>1472</v>
      </c>
      <c r="BR408" s="231" t="s">
        <v>132</v>
      </c>
      <c r="BS408" s="246">
        <v>8.2000000000000003E-2</v>
      </c>
      <c r="BT408" s="225"/>
      <c r="BU408" s="221" t="s">
        <v>283</v>
      </c>
      <c r="BV408" s="231" t="s">
        <v>132</v>
      </c>
      <c r="BW408" s="246">
        <v>8.2000000000000003E-2</v>
      </c>
      <c r="BX408" s="225"/>
      <c r="BY408" s="221" t="s">
        <v>283</v>
      </c>
      <c r="BZ408" s="231" t="s">
        <v>132</v>
      </c>
      <c r="CA408" s="246">
        <v>8.2000000000000003E-2</v>
      </c>
      <c r="CB408" s="225"/>
      <c r="CC408" s="221" t="s">
        <v>283</v>
      </c>
      <c r="CD408" s="231" t="s">
        <v>132</v>
      </c>
      <c r="CE408" s="246">
        <v>8.2000000000000003E-2</v>
      </c>
      <c r="CF408" s="225"/>
      <c r="CG408" s="221" t="s">
        <v>283</v>
      </c>
      <c r="CH408" s="231" t="s">
        <v>132</v>
      </c>
      <c r="CI408" s="246">
        <v>9.8000000000000004E-2</v>
      </c>
      <c r="CJ408" s="225"/>
      <c r="CK408" s="221" t="s">
        <v>283</v>
      </c>
      <c r="CL408" s="226">
        <f t="shared" si="322"/>
        <v>0.99999999999999989</v>
      </c>
      <c r="CM408" s="227">
        <f t="shared" si="322"/>
        <v>0.63419999999999987</v>
      </c>
    </row>
    <row r="409" spans="1:93" s="238" customFormat="1" ht="110.25" customHeight="1" x14ac:dyDescent="0.25">
      <c r="A409" s="294"/>
      <c r="B409" s="303"/>
      <c r="C409" s="294"/>
      <c r="D409" s="294"/>
      <c r="E409" s="294"/>
      <c r="F409" s="294"/>
      <c r="G409" s="401"/>
      <c r="H409" s="300"/>
      <c r="I409" s="303"/>
      <c r="J409" s="297"/>
      <c r="K409" s="297"/>
      <c r="L409" s="297"/>
      <c r="M409" s="306"/>
      <c r="N409" s="258" t="s">
        <v>1488</v>
      </c>
      <c r="O409" s="276">
        <v>7.0000000000000007E-2</v>
      </c>
      <c r="P409" s="12" t="s">
        <v>9</v>
      </c>
      <c r="Q409" s="12" t="s">
        <v>143</v>
      </c>
      <c r="R409" s="243" t="s">
        <v>1489</v>
      </c>
      <c r="S409" s="232" t="s">
        <v>96</v>
      </c>
      <c r="T409" s="309"/>
      <c r="U409" s="281"/>
      <c r="V409" s="281"/>
      <c r="W409" s="281"/>
      <c r="X409" s="281"/>
      <c r="Y409" s="281"/>
      <c r="Z409" s="281"/>
      <c r="AA409" s="281"/>
      <c r="AB409" s="281"/>
      <c r="AC409" s="281"/>
      <c r="AD409" s="281"/>
      <c r="AE409" s="281"/>
      <c r="AF409" s="281"/>
      <c r="AG409" s="281"/>
      <c r="AH409" s="281"/>
      <c r="AI409" s="281"/>
      <c r="AJ409" s="281"/>
      <c r="AK409" s="281"/>
      <c r="AL409" s="281"/>
      <c r="AM409" s="281"/>
      <c r="AN409" s="218">
        <v>45658</v>
      </c>
      <c r="AO409" s="218">
        <v>46022</v>
      </c>
      <c r="AP409" s="219" t="s">
        <v>1490</v>
      </c>
      <c r="AQ409" s="220">
        <v>8.4000000000000005E-2</v>
      </c>
      <c r="AR409" s="220">
        <v>8.4000000000000005E-2</v>
      </c>
      <c r="AS409" s="221" t="s">
        <v>1472</v>
      </c>
      <c r="AT409" s="219" t="s">
        <v>1491</v>
      </c>
      <c r="AU409" s="220">
        <v>8.4000000000000005E-2</v>
      </c>
      <c r="AV409" s="220">
        <v>8.4000000000000005E-2</v>
      </c>
      <c r="AW409" s="221" t="s">
        <v>1472</v>
      </c>
      <c r="AX409" s="219" t="s">
        <v>1492</v>
      </c>
      <c r="AY409" s="220">
        <v>8.4000000000000005E-2</v>
      </c>
      <c r="AZ409" s="220">
        <v>0.08</v>
      </c>
      <c r="BA409" s="221" t="s">
        <v>1472</v>
      </c>
      <c r="BB409" s="219" t="s">
        <v>1493</v>
      </c>
      <c r="BC409" s="220">
        <v>8.4000000000000005E-2</v>
      </c>
      <c r="BD409" s="220">
        <v>3.9E-2</v>
      </c>
      <c r="BE409" s="221" t="s">
        <v>1472</v>
      </c>
      <c r="BF409" s="219" t="s">
        <v>1494</v>
      </c>
      <c r="BG409" s="220">
        <v>8.4000000000000005E-2</v>
      </c>
      <c r="BH409" s="220">
        <v>3.2300000000000002E-2</v>
      </c>
      <c r="BI409" s="221" t="s">
        <v>1472</v>
      </c>
      <c r="BJ409" s="219" t="s">
        <v>1495</v>
      </c>
      <c r="BK409" s="220">
        <v>8.4000000000000005E-2</v>
      </c>
      <c r="BL409" s="220">
        <v>1.7399999999999999E-2</v>
      </c>
      <c r="BM409" s="247" t="s">
        <v>1472</v>
      </c>
      <c r="BN409" s="219" t="s">
        <v>1496</v>
      </c>
      <c r="BO409" s="248">
        <v>8.4000000000000005E-2</v>
      </c>
      <c r="BP409" s="245">
        <v>2.4799999999999999E-2</v>
      </c>
      <c r="BQ409" s="221" t="s">
        <v>1472</v>
      </c>
      <c r="BR409" s="231" t="s">
        <v>132</v>
      </c>
      <c r="BS409" s="246">
        <v>8.4000000000000005E-2</v>
      </c>
      <c r="BT409" s="225"/>
      <c r="BU409" s="221" t="s">
        <v>283</v>
      </c>
      <c r="BV409" s="231" t="s">
        <v>132</v>
      </c>
      <c r="BW409" s="246">
        <v>8.4000000000000005E-2</v>
      </c>
      <c r="BX409" s="225"/>
      <c r="BY409" s="221" t="s">
        <v>283</v>
      </c>
      <c r="BZ409" s="231" t="s">
        <v>132</v>
      </c>
      <c r="CA409" s="246">
        <v>8.4000000000000005E-2</v>
      </c>
      <c r="CB409" s="225"/>
      <c r="CC409" s="221" t="s">
        <v>283</v>
      </c>
      <c r="CD409" s="231" t="s">
        <v>132</v>
      </c>
      <c r="CE409" s="246">
        <v>8.4000000000000005E-2</v>
      </c>
      <c r="CF409" s="225"/>
      <c r="CG409" s="221" t="s">
        <v>283</v>
      </c>
      <c r="CH409" s="231" t="s">
        <v>132</v>
      </c>
      <c r="CI409" s="246">
        <v>7.5999999999999998E-2</v>
      </c>
      <c r="CJ409" s="225"/>
      <c r="CK409" s="221" t="s">
        <v>283</v>
      </c>
      <c r="CL409" s="226">
        <f t="shared" si="322"/>
        <v>0.99999999999999978</v>
      </c>
      <c r="CM409" s="227">
        <f t="shared" si="322"/>
        <v>0.36149999999999999</v>
      </c>
    </row>
    <row r="410" spans="1:93" s="238" customFormat="1" ht="103.5" customHeight="1" x14ac:dyDescent="0.25">
      <c r="A410" s="295"/>
      <c r="B410" s="304"/>
      <c r="C410" s="295"/>
      <c r="D410" s="295"/>
      <c r="E410" s="295"/>
      <c r="F410" s="295"/>
      <c r="G410" s="402"/>
      <c r="H410" s="301"/>
      <c r="I410" s="304"/>
      <c r="J410" s="298"/>
      <c r="K410" s="298"/>
      <c r="L410" s="298"/>
      <c r="M410" s="307"/>
      <c r="N410" s="258" t="s">
        <v>1497</v>
      </c>
      <c r="O410" s="276">
        <v>0.08</v>
      </c>
      <c r="P410" s="12" t="s">
        <v>9</v>
      </c>
      <c r="Q410" s="12" t="s">
        <v>143</v>
      </c>
      <c r="R410" s="243" t="s">
        <v>1498</v>
      </c>
      <c r="S410" s="232" t="s">
        <v>96</v>
      </c>
      <c r="T410" s="310"/>
      <c r="U410" s="281"/>
      <c r="V410" s="281"/>
      <c r="W410" s="281"/>
      <c r="X410" s="281"/>
      <c r="Y410" s="281"/>
      <c r="Z410" s="281"/>
      <c r="AA410" s="281"/>
      <c r="AB410" s="281"/>
      <c r="AC410" s="281"/>
      <c r="AD410" s="281"/>
      <c r="AE410" s="281"/>
      <c r="AF410" s="281"/>
      <c r="AG410" s="281"/>
      <c r="AH410" s="281"/>
      <c r="AI410" s="281"/>
      <c r="AJ410" s="281"/>
      <c r="AK410" s="281"/>
      <c r="AL410" s="281"/>
      <c r="AM410" s="281"/>
      <c r="AN410" s="218">
        <v>45658</v>
      </c>
      <c r="AO410" s="218">
        <v>46022</v>
      </c>
      <c r="AP410" s="219" t="s">
        <v>1499</v>
      </c>
      <c r="AQ410" s="220">
        <v>8.4000000000000005E-2</v>
      </c>
      <c r="AR410" s="220">
        <v>8.4000000000000005E-2</v>
      </c>
      <c r="AS410" s="221" t="s">
        <v>1472</v>
      </c>
      <c r="AT410" s="219" t="s">
        <v>1500</v>
      </c>
      <c r="AU410" s="220">
        <v>8.4000000000000005E-2</v>
      </c>
      <c r="AV410" s="220">
        <v>8.4000000000000005E-2</v>
      </c>
      <c r="AW410" s="221" t="s">
        <v>1472</v>
      </c>
      <c r="AX410" s="219" t="s">
        <v>1501</v>
      </c>
      <c r="AY410" s="220">
        <v>8.4000000000000005E-2</v>
      </c>
      <c r="AZ410" s="220">
        <v>0.08</v>
      </c>
      <c r="BA410" s="221" t="s">
        <v>1472</v>
      </c>
      <c r="BB410" s="219" t="s">
        <v>1502</v>
      </c>
      <c r="BC410" s="220">
        <v>8.4000000000000005E-2</v>
      </c>
      <c r="BD410" s="220">
        <v>4.5999999999999999E-2</v>
      </c>
      <c r="BE410" s="221" t="s">
        <v>1472</v>
      </c>
      <c r="BF410" s="219" t="s">
        <v>1503</v>
      </c>
      <c r="BG410" s="220">
        <v>8.4000000000000005E-2</v>
      </c>
      <c r="BH410" s="220">
        <v>0.1116</v>
      </c>
      <c r="BI410" s="221" t="s">
        <v>1472</v>
      </c>
      <c r="BJ410" s="219" t="s">
        <v>1504</v>
      </c>
      <c r="BK410" s="220">
        <v>8.4000000000000005E-2</v>
      </c>
      <c r="BL410" s="220">
        <v>6.9500000000000006E-2</v>
      </c>
      <c r="BM410" s="247" t="s">
        <v>1472</v>
      </c>
      <c r="BN410" s="219" t="s">
        <v>1505</v>
      </c>
      <c r="BO410" s="248">
        <v>8.4000000000000005E-2</v>
      </c>
      <c r="BP410" s="245">
        <v>8.2100000000000006E-2</v>
      </c>
      <c r="BQ410" s="221" t="s">
        <v>1472</v>
      </c>
      <c r="BR410" s="231" t="s">
        <v>132</v>
      </c>
      <c r="BS410" s="246">
        <v>8.4000000000000005E-2</v>
      </c>
      <c r="BT410" s="225"/>
      <c r="BU410" s="221" t="s">
        <v>283</v>
      </c>
      <c r="BV410" s="231" t="s">
        <v>132</v>
      </c>
      <c r="BW410" s="246">
        <v>8.4000000000000005E-2</v>
      </c>
      <c r="BX410" s="225"/>
      <c r="BY410" s="221" t="s">
        <v>283</v>
      </c>
      <c r="BZ410" s="231" t="s">
        <v>132</v>
      </c>
      <c r="CA410" s="246">
        <v>8.4000000000000005E-2</v>
      </c>
      <c r="CB410" s="225"/>
      <c r="CC410" s="221" t="s">
        <v>283</v>
      </c>
      <c r="CD410" s="231" t="s">
        <v>132</v>
      </c>
      <c r="CE410" s="246">
        <v>8.4000000000000005E-2</v>
      </c>
      <c r="CF410" s="225"/>
      <c r="CG410" s="221" t="s">
        <v>283</v>
      </c>
      <c r="CH410" s="231" t="s">
        <v>132</v>
      </c>
      <c r="CI410" s="246">
        <v>7.5999999999999998E-2</v>
      </c>
      <c r="CJ410" s="225"/>
      <c r="CK410" s="221" t="s">
        <v>283</v>
      </c>
      <c r="CL410" s="226">
        <f t="shared" si="322"/>
        <v>0.99999999999999978</v>
      </c>
      <c r="CM410" s="227">
        <f t="shared" si="322"/>
        <v>0.55719999999999992</v>
      </c>
    </row>
    <row r="411" spans="1:93" s="238" customFormat="1" ht="107.25" customHeight="1" x14ac:dyDescent="0.25">
      <c r="A411" s="12" t="s">
        <v>134</v>
      </c>
      <c r="B411" s="14" t="s">
        <v>11</v>
      </c>
      <c r="C411" s="12" t="s">
        <v>1642</v>
      </c>
      <c r="D411" s="12" t="s">
        <v>83</v>
      </c>
      <c r="E411" s="12" t="s">
        <v>139</v>
      </c>
      <c r="F411" s="12" t="s">
        <v>1466</v>
      </c>
      <c r="G411" s="399" t="s">
        <v>108</v>
      </c>
      <c r="H411" s="277">
        <v>0.02</v>
      </c>
      <c r="I411" s="14" t="s">
        <v>6</v>
      </c>
      <c r="J411" s="26" t="s">
        <v>1506</v>
      </c>
      <c r="K411" s="26" t="s">
        <v>1507</v>
      </c>
      <c r="L411" s="26">
        <v>1377</v>
      </c>
      <c r="M411" s="278">
        <v>423</v>
      </c>
      <c r="N411" s="258" t="s">
        <v>1508</v>
      </c>
      <c r="O411" s="276">
        <v>0.02</v>
      </c>
      <c r="P411" s="12" t="s">
        <v>9</v>
      </c>
      <c r="Q411" s="12" t="s">
        <v>143</v>
      </c>
      <c r="R411" s="243" t="s">
        <v>1509</v>
      </c>
      <c r="S411" s="232" t="s">
        <v>96</v>
      </c>
      <c r="T411" s="249">
        <v>576850000</v>
      </c>
      <c r="U411" s="281"/>
      <c r="V411" s="281"/>
      <c r="W411" s="281"/>
      <c r="X411" s="281"/>
      <c r="Y411" s="281"/>
      <c r="Z411" s="281"/>
      <c r="AA411" s="281"/>
      <c r="AB411" s="281"/>
      <c r="AC411" s="281"/>
      <c r="AD411" s="281"/>
      <c r="AE411" s="281"/>
      <c r="AF411" s="281"/>
      <c r="AG411" s="281"/>
      <c r="AH411" s="281"/>
      <c r="AI411" s="281"/>
      <c r="AJ411" s="281"/>
      <c r="AK411" s="281"/>
      <c r="AL411" s="281"/>
      <c r="AM411" s="281"/>
      <c r="AN411" s="218">
        <v>45658</v>
      </c>
      <c r="AO411" s="218">
        <v>46022</v>
      </c>
      <c r="AP411" s="219" t="s">
        <v>1510</v>
      </c>
      <c r="AQ411" s="220">
        <v>8.3000000000000004E-2</v>
      </c>
      <c r="AR411" s="220">
        <v>8.3000000000000004E-2</v>
      </c>
      <c r="AS411" s="221" t="s">
        <v>1472</v>
      </c>
      <c r="AT411" s="219" t="s">
        <v>1511</v>
      </c>
      <c r="AU411" s="220">
        <v>8.3000000000000004E-2</v>
      </c>
      <c r="AV411" s="220">
        <v>8.3000000000000004E-2</v>
      </c>
      <c r="AW411" s="221" t="s">
        <v>1472</v>
      </c>
      <c r="AX411" s="219" t="s">
        <v>1512</v>
      </c>
      <c r="AY411" s="220">
        <v>8.3000000000000004E-2</v>
      </c>
      <c r="AZ411" s="220">
        <v>0.08</v>
      </c>
      <c r="BA411" s="221" t="s">
        <v>1472</v>
      </c>
      <c r="BB411" s="219" t="s">
        <v>1513</v>
      </c>
      <c r="BC411" s="220">
        <v>8.3000000000000004E-2</v>
      </c>
      <c r="BD411" s="220">
        <v>2.9000000000000001E-2</v>
      </c>
      <c r="BE411" s="221" t="s">
        <v>1472</v>
      </c>
      <c r="BF411" s="250" t="s">
        <v>1514</v>
      </c>
      <c r="BG411" s="220">
        <v>8.3000000000000004E-2</v>
      </c>
      <c r="BH411" s="220">
        <v>4.2099999999999999E-2</v>
      </c>
      <c r="BI411" s="221" t="s">
        <v>1472</v>
      </c>
      <c r="BJ411" s="250" t="s">
        <v>1515</v>
      </c>
      <c r="BK411" s="220">
        <v>8.3000000000000004E-2</v>
      </c>
      <c r="BL411" s="220">
        <v>5.74E-2</v>
      </c>
      <c r="BM411" s="247" t="s">
        <v>1472</v>
      </c>
      <c r="BN411" s="219" t="s">
        <v>1516</v>
      </c>
      <c r="BO411" s="233">
        <v>8.3000000000000004E-2</v>
      </c>
      <c r="BP411" s="220">
        <v>8.5699999999999998E-2</v>
      </c>
      <c r="BQ411" s="221" t="s">
        <v>1472</v>
      </c>
      <c r="BR411" s="231" t="s">
        <v>132</v>
      </c>
      <c r="BS411" s="220">
        <v>8.3000000000000004E-2</v>
      </c>
      <c r="BT411" s="225"/>
      <c r="BU411" s="221" t="s">
        <v>283</v>
      </c>
      <c r="BV411" s="231" t="s">
        <v>132</v>
      </c>
      <c r="BW411" s="220">
        <v>8.3000000000000004E-2</v>
      </c>
      <c r="BX411" s="225"/>
      <c r="BY411" s="221" t="s">
        <v>283</v>
      </c>
      <c r="BZ411" s="231" t="s">
        <v>132</v>
      </c>
      <c r="CA411" s="220">
        <v>8.3000000000000004E-2</v>
      </c>
      <c r="CB411" s="225"/>
      <c r="CC411" s="221" t="s">
        <v>283</v>
      </c>
      <c r="CD411" s="231" t="s">
        <v>132</v>
      </c>
      <c r="CE411" s="220">
        <v>8.3000000000000004E-2</v>
      </c>
      <c r="CF411" s="225"/>
      <c r="CG411" s="221" t="s">
        <v>283</v>
      </c>
      <c r="CH411" s="231" t="s">
        <v>132</v>
      </c>
      <c r="CI411" s="220">
        <v>8.3000000000000004E-2</v>
      </c>
      <c r="CJ411" s="225"/>
      <c r="CK411" s="221" t="s">
        <v>283</v>
      </c>
      <c r="CL411" s="226">
        <f t="shared" si="322"/>
        <v>0.99599999999999989</v>
      </c>
      <c r="CM411" s="227">
        <f t="shared" si="322"/>
        <v>0.46020000000000005</v>
      </c>
    </row>
    <row r="412" spans="1:93" s="238" customFormat="1" ht="81.75" customHeight="1" x14ac:dyDescent="0.25">
      <c r="A412" s="293" t="s">
        <v>134</v>
      </c>
      <c r="B412" s="302" t="s">
        <v>11</v>
      </c>
      <c r="C412" s="293" t="s">
        <v>1642</v>
      </c>
      <c r="D412" s="293" t="s">
        <v>83</v>
      </c>
      <c r="E412" s="293" t="s">
        <v>139</v>
      </c>
      <c r="F412" s="293" t="s">
        <v>1466</v>
      </c>
      <c r="G412" s="400" t="s">
        <v>109</v>
      </c>
      <c r="H412" s="299">
        <v>0.13</v>
      </c>
      <c r="I412" s="302" t="s">
        <v>6</v>
      </c>
      <c r="J412" s="296" t="s">
        <v>1517</v>
      </c>
      <c r="K412" s="296" t="s">
        <v>1518</v>
      </c>
      <c r="L412" s="296">
        <v>7165</v>
      </c>
      <c r="M412" s="305">
        <v>2621</v>
      </c>
      <c r="N412" s="258" t="s">
        <v>1519</v>
      </c>
      <c r="O412" s="276">
        <v>0.06</v>
      </c>
      <c r="P412" s="12" t="s">
        <v>9</v>
      </c>
      <c r="Q412" s="12" t="s">
        <v>143</v>
      </c>
      <c r="R412" s="243" t="s">
        <v>1520</v>
      </c>
      <c r="S412" s="232" t="s">
        <v>96</v>
      </c>
      <c r="T412" s="308">
        <v>2015862784</v>
      </c>
      <c r="U412" s="281"/>
      <c r="V412" s="281"/>
      <c r="W412" s="281"/>
      <c r="X412" s="281"/>
      <c r="Y412" s="281"/>
      <c r="Z412" s="281"/>
      <c r="AA412" s="281"/>
      <c r="AB412" s="281"/>
      <c r="AC412" s="281"/>
      <c r="AD412" s="281"/>
      <c r="AE412" s="281"/>
      <c r="AF412" s="281"/>
      <c r="AG412" s="281"/>
      <c r="AH412" s="281"/>
      <c r="AI412" s="281"/>
      <c r="AJ412" s="281"/>
      <c r="AK412" s="281"/>
      <c r="AL412" s="281"/>
      <c r="AM412" s="281"/>
      <c r="AN412" s="218">
        <v>45658</v>
      </c>
      <c r="AO412" s="218">
        <v>46022</v>
      </c>
      <c r="AP412" s="219" t="s">
        <v>1521</v>
      </c>
      <c r="AQ412" s="220">
        <v>8.3000000000000004E-2</v>
      </c>
      <c r="AR412" s="220">
        <v>8.3000000000000004E-2</v>
      </c>
      <c r="AS412" s="221" t="s">
        <v>1472</v>
      </c>
      <c r="AT412" s="219" t="s">
        <v>1522</v>
      </c>
      <c r="AU412" s="220">
        <v>8.3000000000000004E-2</v>
      </c>
      <c r="AV412" s="220">
        <v>8.3000000000000004E-2</v>
      </c>
      <c r="AW412" s="221" t="s">
        <v>1472</v>
      </c>
      <c r="AX412" s="219" t="s">
        <v>1523</v>
      </c>
      <c r="AY412" s="220">
        <v>8.3000000000000004E-2</v>
      </c>
      <c r="AZ412" s="220">
        <v>0.08</v>
      </c>
      <c r="BA412" s="221" t="s">
        <v>1472</v>
      </c>
      <c r="BB412" s="219" t="s">
        <v>1524</v>
      </c>
      <c r="BC412" s="220">
        <v>8.3000000000000004E-2</v>
      </c>
      <c r="BD412" s="220">
        <v>3.3000000000000002E-2</v>
      </c>
      <c r="BE412" s="221" t="s">
        <v>1472</v>
      </c>
      <c r="BF412" s="219" t="s">
        <v>1525</v>
      </c>
      <c r="BG412" s="220">
        <v>8.3000000000000004E-2</v>
      </c>
      <c r="BH412" s="220">
        <v>9.4100000000000003E-2</v>
      </c>
      <c r="BI412" s="221" t="s">
        <v>1472</v>
      </c>
      <c r="BJ412" s="219" t="s">
        <v>1526</v>
      </c>
      <c r="BK412" s="220">
        <v>8.3000000000000004E-2</v>
      </c>
      <c r="BL412" s="220">
        <v>5.2200000000000003E-2</v>
      </c>
      <c r="BM412" s="247" t="s">
        <v>1472</v>
      </c>
      <c r="BN412" s="219" t="s">
        <v>1527</v>
      </c>
      <c r="BO412" s="220">
        <v>8.3000000000000004E-2</v>
      </c>
      <c r="BP412" s="220">
        <v>8.6999999999999994E-2</v>
      </c>
      <c r="BQ412" s="221" t="s">
        <v>1472</v>
      </c>
      <c r="BR412" s="231" t="s">
        <v>132</v>
      </c>
      <c r="BS412" s="220">
        <v>8.3000000000000004E-2</v>
      </c>
      <c r="BT412" s="225"/>
      <c r="BU412" s="221" t="s">
        <v>283</v>
      </c>
      <c r="BV412" s="231" t="s">
        <v>132</v>
      </c>
      <c r="BW412" s="220">
        <v>8.3000000000000004E-2</v>
      </c>
      <c r="BX412" s="225"/>
      <c r="BY412" s="221" t="s">
        <v>283</v>
      </c>
      <c r="BZ412" s="231" t="s">
        <v>132</v>
      </c>
      <c r="CA412" s="220">
        <v>8.3000000000000004E-2</v>
      </c>
      <c r="CB412" s="225"/>
      <c r="CC412" s="221" t="s">
        <v>283</v>
      </c>
      <c r="CD412" s="231" t="s">
        <v>132</v>
      </c>
      <c r="CE412" s="220">
        <v>8.3000000000000004E-2</v>
      </c>
      <c r="CF412" s="225"/>
      <c r="CG412" s="221" t="s">
        <v>283</v>
      </c>
      <c r="CH412" s="231" t="s">
        <v>132</v>
      </c>
      <c r="CI412" s="220">
        <v>8.6999999999999994E-2</v>
      </c>
      <c r="CJ412" s="225"/>
      <c r="CK412" s="221" t="s">
        <v>283</v>
      </c>
      <c r="CL412" s="226">
        <f t="shared" si="322"/>
        <v>0.99999999999999989</v>
      </c>
      <c r="CM412" s="227">
        <f t="shared" si="322"/>
        <v>0.51230000000000009</v>
      </c>
    </row>
    <row r="413" spans="1:93" s="238" customFormat="1" ht="81.75" customHeight="1" x14ac:dyDescent="0.25">
      <c r="A413" s="294"/>
      <c r="B413" s="303"/>
      <c r="C413" s="294"/>
      <c r="D413" s="294"/>
      <c r="E413" s="294"/>
      <c r="F413" s="294"/>
      <c r="G413" s="401"/>
      <c r="H413" s="300"/>
      <c r="I413" s="303"/>
      <c r="J413" s="297"/>
      <c r="K413" s="297"/>
      <c r="L413" s="297"/>
      <c r="M413" s="306"/>
      <c r="N413" s="258" t="s">
        <v>1528</v>
      </c>
      <c r="O413" s="276">
        <v>0.05</v>
      </c>
      <c r="P413" s="12" t="s">
        <v>9</v>
      </c>
      <c r="Q413" s="12" t="s">
        <v>143</v>
      </c>
      <c r="R413" s="243" t="s">
        <v>1520</v>
      </c>
      <c r="S413" s="232" t="s">
        <v>96</v>
      </c>
      <c r="T413" s="309"/>
      <c r="U413" s="281"/>
      <c r="V413" s="281"/>
      <c r="W413" s="281"/>
      <c r="X413" s="281"/>
      <c r="Y413" s="281"/>
      <c r="Z413" s="281"/>
      <c r="AA413" s="281"/>
      <c r="AB413" s="281"/>
      <c r="AC413" s="281"/>
      <c r="AD413" s="281"/>
      <c r="AE413" s="281"/>
      <c r="AF413" s="281"/>
      <c r="AG413" s="281"/>
      <c r="AH413" s="281"/>
      <c r="AI413" s="281"/>
      <c r="AJ413" s="281"/>
      <c r="AK413" s="281"/>
      <c r="AL413" s="281"/>
      <c r="AM413" s="281"/>
      <c r="AN413" s="218">
        <v>45658</v>
      </c>
      <c r="AO413" s="218">
        <v>46022</v>
      </c>
      <c r="AP413" s="219" t="s">
        <v>1529</v>
      </c>
      <c r="AQ413" s="220">
        <v>8.4000000000000005E-2</v>
      </c>
      <c r="AR413" s="220">
        <v>8.4000000000000005E-2</v>
      </c>
      <c r="AS413" s="221" t="s">
        <v>1472</v>
      </c>
      <c r="AT413" s="219" t="s">
        <v>1530</v>
      </c>
      <c r="AU413" s="220">
        <v>8.4000000000000005E-2</v>
      </c>
      <c r="AV413" s="220">
        <v>8.4000000000000005E-2</v>
      </c>
      <c r="AW413" s="221" t="s">
        <v>1472</v>
      </c>
      <c r="AX413" s="219" t="s">
        <v>1531</v>
      </c>
      <c r="AY413" s="220">
        <v>8.4000000000000005E-2</v>
      </c>
      <c r="AZ413" s="220">
        <v>0.08</v>
      </c>
      <c r="BA413" s="221" t="s">
        <v>1472</v>
      </c>
      <c r="BB413" s="219" t="s">
        <v>1532</v>
      </c>
      <c r="BC413" s="220">
        <v>8.4000000000000005E-2</v>
      </c>
      <c r="BD413" s="220">
        <v>8.3000000000000004E-2</v>
      </c>
      <c r="BE413" s="221" t="s">
        <v>1472</v>
      </c>
      <c r="BF413" s="219" t="s">
        <v>1533</v>
      </c>
      <c r="BG413" s="220">
        <v>8.4000000000000005E-2</v>
      </c>
      <c r="BH413" s="220">
        <v>8.4000000000000005E-2</v>
      </c>
      <c r="BI413" s="221" t="s">
        <v>1472</v>
      </c>
      <c r="BJ413" s="219" t="s">
        <v>1534</v>
      </c>
      <c r="BK413" s="220">
        <v>8.4000000000000005E-2</v>
      </c>
      <c r="BL413" s="220">
        <v>8.4000000000000005E-2</v>
      </c>
      <c r="BM413" s="247" t="s">
        <v>1472</v>
      </c>
      <c r="BN413" s="219" t="s">
        <v>1535</v>
      </c>
      <c r="BO413" s="220">
        <v>8.4000000000000005E-2</v>
      </c>
      <c r="BP413" s="220">
        <v>8.6999999999999994E-2</v>
      </c>
      <c r="BQ413" s="221" t="s">
        <v>1472</v>
      </c>
      <c r="BR413" s="231" t="s">
        <v>132</v>
      </c>
      <c r="BS413" s="220">
        <v>8.4000000000000005E-2</v>
      </c>
      <c r="BT413" s="225"/>
      <c r="BU413" s="221" t="s">
        <v>283</v>
      </c>
      <c r="BV413" s="231" t="s">
        <v>132</v>
      </c>
      <c r="BW413" s="220">
        <v>8.4000000000000005E-2</v>
      </c>
      <c r="BX413" s="225"/>
      <c r="BY413" s="221" t="s">
        <v>283</v>
      </c>
      <c r="BZ413" s="231" t="s">
        <v>132</v>
      </c>
      <c r="CA413" s="220">
        <v>8.4000000000000005E-2</v>
      </c>
      <c r="CB413" s="225"/>
      <c r="CC413" s="221" t="s">
        <v>283</v>
      </c>
      <c r="CD413" s="231" t="s">
        <v>132</v>
      </c>
      <c r="CE413" s="220">
        <v>8.4000000000000005E-2</v>
      </c>
      <c r="CF413" s="225"/>
      <c r="CG413" s="221" t="s">
        <v>283</v>
      </c>
      <c r="CH413" s="231" t="s">
        <v>132</v>
      </c>
      <c r="CI413" s="220">
        <v>7.5999999999999998E-2</v>
      </c>
      <c r="CJ413" s="225"/>
      <c r="CK413" s="221" t="s">
        <v>283</v>
      </c>
      <c r="CL413" s="226">
        <f t="shared" si="322"/>
        <v>0.99999999999999978</v>
      </c>
      <c r="CM413" s="227">
        <f t="shared" si="322"/>
        <v>0.58600000000000008</v>
      </c>
    </row>
    <row r="414" spans="1:93" s="238" customFormat="1" ht="81.75" customHeight="1" x14ac:dyDescent="0.25">
      <c r="A414" s="295"/>
      <c r="B414" s="304"/>
      <c r="C414" s="295"/>
      <c r="D414" s="295"/>
      <c r="E414" s="295"/>
      <c r="F414" s="295"/>
      <c r="G414" s="402"/>
      <c r="H414" s="301"/>
      <c r="I414" s="304"/>
      <c r="J414" s="298"/>
      <c r="K414" s="298"/>
      <c r="L414" s="298"/>
      <c r="M414" s="307"/>
      <c r="N414" s="258" t="s">
        <v>1536</v>
      </c>
      <c r="O414" s="276">
        <v>0.02</v>
      </c>
      <c r="P414" s="12" t="s">
        <v>9</v>
      </c>
      <c r="Q414" s="12" t="s">
        <v>143</v>
      </c>
      <c r="R414" s="243" t="s">
        <v>1537</v>
      </c>
      <c r="S414" s="232" t="s">
        <v>96</v>
      </c>
      <c r="T414" s="310"/>
      <c r="U414" s="281"/>
      <c r="V414" s="281"/>
      <c r="W414" s="281"/>
      <c r="X414" s="281"/>
      <c r="Y414" s="281"/>
      <c r="Z414" s="281"/>
      <c r="AA414" s="281"/>
      <c r="AB414" s="281"/>
      <c r="AC414" s="281"/>
      <c r="AD414" s="281"/>
      <c r="AE414" s="281"/>
      <c r="AF414" s="281"/>
      <c r="AG414" s="281"/>
      <c r="AH414" s="281"/>
      <c r="AI414" s="281"/>
      <c r="AJ414" s="281"/>
      <c r="AK414" s="281"/>
      <c r="AL414" s="281"/>
      <c r="AM414" s="281"/>
      <c r="AN414" s="218">
        <v>45658</v>
      </c>
      <c r="AO414" s="218">
        <v>46022</v>
      </c>
      <c r="AP414" s="219" t="s">
        <v>1538</v>
      </c>
      <c r="AQ414" s="220">
        <v>8.4000000000000005E-2</v>
      </c>
      <c r="AR414" s="220">
        <v>8.4000000000000005E-2</v>
      </c>
      <c r="AS414" s="221" t="s">
        <v>1472</v>
      </c>
      <c r="AT414" s="219" t="s">
        <v>1539</v>
      </c>
      <c r="AU414" s="220">
        <v>8.4000000000000005E-2</v>
      </c>
      <c r="AV414" s="220">
        <v>8.4000000000000005E-2</v>
      </c>
      <c r="AW414" s="221" t="s">
        <v>1472</v>
      </c>
      <c r="AX414" s="219" t="s">
        <v>1540</v>
      </c>
      <c r="AY414" s="220">
        <v>8.4000000000000005E-2</v>
      </c>
      <c r="AZ414" s="220">
        <v>0.08</v>
      </c>
      <c r="BA414" s="221" t="s">
        <v>1472</v>
      </c>
      <c r="BB414" s="219" t="s">
        <v>1541</v>
      </c>
      <c r="BC414" s="220">
        <v>8.4000000000000005E-2</v>
      </c>
      <c r="BD414" s="220">
        <v>8.4000000000000005E-2</v>
      </c>
      <c r="BE414" s="221" t="s">
        <v>1472</v>
      </c>
      <c r="BF414" s="219" t="s">
        <v>1542</v>
      </c>
      <c r="BG414" s="220">
        <v>8.4000000000000005E-2</v>
      </c>
      <c r="BH414" s="220">
        <v>8.4000000000000005E-2</v>
      </c>
      <c r="BI414" s="221" t="s">
        <v>1472</v>
      </c>
      <c r="BJ414" s="219" t="s">
        <v>1543</v>
      </c>
      <c r="BK414" s="220">
        <v>8.4000000000000005E-2</v>
      </c>
      <c r="BL414" s="220">
        <v>8.4000000000000005E-2</v>
      </c>
      <c r="BM414" s="221" t="s">
        <v>1472</v>
      </c>
      <c r="BN414" s="219" t="s">
        <v>1544</v>
      </c>
      <c r="BO414" s="220">
        <v>8.4000000000000005E-2</v>
      </c>
      <c r="BP414" s="220">
        <v>8.3000000000000004E-2</v>
      </c>
      <c r="BQ414" s="221" t="s">
        <v>1472</v>
      </c>
      <c r="BR414" s="231" t="s">
        <v>132</v>
      </c>
      <c r="BS414" s="220">
        <v>8.4000000000000005E-2</v>
      </c>
      <c r="BT414" s="225"/>
      <c r="BU414" s="221" t="s">
        <v>283</v>
      </c>
      <c r="BV414" s="231" t="s">
        <v>132</v>
      </c>
      <c r="BW414" s="220">
        <v>8.4000000000000005E-2</v>
      </c>
      <c r="BX414" s="225"/>
      <c r="BY414" s="221" t="s">
        <v>283</v>
      </c>
      <c r="BZ414" s="231" t="s">
        <v>132</v>
      </c>
      <c r="CA414" s="220">
        <v>8.4000000000000005E-2</v>
      </c>
      <c r="CB414" s="225"/>
      <c r="CC414" s="221" t="s">
        <v>283</v>
      </c>
      <c r="CD414" s="231" t="s">
        <v>132</v>
      </c>
      <c r="CE414" s="220">
        <v>8.4000000000000005E-2</v>
      </c>
      <c r="CF414" s="225"/>
      <c r="CG414" s="221" t="s">
        <v>283</v>
      </c>
      <c r="CH414" s="231" t="s">
        <v>132</v>
      </c>
      <c r="CI414" s="220">
        <v>7.5999999999999998E-2</v>
      </c>
      <c r="CJ414" s="225"/>
      <c r="CK414" s="221" t="s">
        <v>283</v>
      </c>
      <c r="CL414" s="226">
        <f t="shared" si="322"/>
        <v>0.99999999999999978</v>
      </c>
      <c r="CM414" s="227">
        <f t="shared" si="322"/>
        <v>0.58299999999999996</v>
      </c>
    </row>
    <row r="415" spans="1:93" s="238" customFormat="1" ht="81.75" customHeight="1" x14ac:dyDescent="0.25">
      <c r="A415" s="293" t="s">
        <v>134</v>
      </c>
      <c r="B415" s="302" t="s">
        <v>11</v>
      </c>
      <c r="C415" s="293" t="s">
        <v>1642</v>
      </c>
      <c r="D415" s="293" t="s">
        <v>83</v>
      </c>
      <c r="E415" s="293" t="s">
        <v>145</v>
      </c>
      <c r="F415" s="293" t="s">
        <v>1466</v>
      </c>
      <c r="G415" s="400" t="s">
        <v>111</v>
      </c>
      <c r="H415" s="299">
        <v>0.13</v>
      </c>
      <c r="I415" s="302" t="s">
        <v>6</v>
      </c>
      <c r="J415" s="296" t="s">
        <v>1545</v>
      </c>
      <c r="K415" s="296" t="s">
        <v>1546</v>
      </c>
      <c r="L415" s="296">
        <v>53022</v>
      </c>
      <c r="M415" s="305">
        <v>12968</v>
      </c>
      <c r="N415" s="258" t="s">
        <v>1547</v>
      </c>
      <c r="O415" s="276">
        <v>0.05</v>
      </c>
      <c r="P415" s="12" t="s">
        <v>9</v>
      </c>
      <c r="Q415" s="12" t="s">
        <v>143</v>
      </c>
      <c r="R415" s="243" t="s">
        <v>1548</v>
      </c>
      <c r="S415" s="232" t="s">
        <v>96</v>
      </c>
      <c r="T415" s="308">
        <v>9945017850</v>
      </c>
      <c r="U415" s="281"/>
      <c r="V415" s="281"/>
      <c r="W415" s="281"/>
      <c r="X415" s="281"/>
      <c r="Y415" s="281"/>
      <c r="Z415" s="281"/>
      <c r="AA415" s="281"/>
      <c r="AB415" s="281"/>
      <c r="AC415" s="281"/>
      <c r="AD415" s="281"/>
      <c r="AE415" s="281"/>
      <c r="AF415" s="281"/>
      <c r="AG415" s="281"/>
      <c r="AH415" s="281"/>
      <c r="AI415" s="281"/>
      <c r="AJ415" s="281"/>
      <c r="AK415" s="281"/>
      <c r="AL415" s="281"/>
      <c r="AM415" s="281"/>
      <c r="AN415" s="218">
        <v>45658</v>
      </c>
      <c r="AO415" s="218">
        <v>46022</v>
      </c>
      <c r="AP415" s="219" t="s">
        <v>1549</v>
      </c>
      <c r="AQ415" s="220">
        <v>8.3000000000000004E-2</v>
      </c>
      <c r="AR415" s="220">
        <v>8.3000000000000004E-2</v>
      </c>
      <c r="AS415" s="221" t="s">
        <v>1472</v>
      </c>
      <c r="AT415" s="219" t="s">
        <v>1550</v>
      </c>
      <c r="AU415" s="220">
        <v>8.3000000000000004E-2</v>
      </c>
      <c r="AV415" s="220">
        <v>8.3000000000000004E-2</v>
      </c>
      <c r="AW415" s="221" t="s">
        <v>1472</v>
      </c>
      <c r="AX415" s="219" t="s">
        <v>1551</v>
      </c>
      <c r="AY415" s="220">
        <v>8.3000000000000004E-2</v>
      </c>
      <c r="AZ415" s="220">
        <v>0.08</v>
      </c>
      <c r="BA415" s="221" t="s">
        <v>1472</v>
      </c>
      <c r="BB415" s="219" t="s">
        <v>1552</v>
      </c>
      <c r="BC415" s="220">
        <v>8.3000000000000004E-2</v>
      </c>
      <c r="BD415" s="220">
        <v>8.3000000000000004E-2</v>
      </c>
      <c r="BE415" s="221" t="s">
        <v>1472</v>
      </c>
      <c r="BF415" s="219" t="s">
        <v>1553</v>
      </c>
      <c r="BG415" s="220">
        <v>8.3000000000000004E-2</v>
      </c>
      <c r="BH415" s="220">
        <v>8.2600000000000007E-2</v>
      </c>
      <c r="BI415" s="221" t="s">
        <v>1472</v>
      </c>
      <c r="BJ415" s="219" t="s">
        <v>1554</v>
      </c>
      <c r="BK415" s="220">
        <v>8.3000000000000004E-2</v>
      </c>
      <c r="BL415" s="220">
        <v>5.7200000000000001E-2</v>
      </c>
      <c r="BM415" s="221" t="s">
        <v>1472</v>
      </c>
      <c r="BN415" s="219" t="s">
        <v>1555</v>
      </c>
      <c r="BO415" s="220">
        <v>8.3000000000000004E-2</v>
      </c>
      <c r="BP415" s="220">
        <v>8.2600000000000007E-2</v>
      </c>
      <c r="BQ415" s="221" t="s">
        <v>1472</v>
      </c>
      <c r="BR415" s="231" t="s">
        <v>132</v>
      </c>
      <c r="BS415" s="246">
        <v>8.3000000000000004E-2</v>
      </c>
      <c r="BT415" s="225"/>
      <c r="BU415" s="221" t="s">
        <v>283</v>
      </c>
      <c r="BV415" s="231" t="s">
        <v>132</v>
      </c>
      <c r="BW415" s="246">
        <v>8.3000000000000004E-2</v>
      </c>
      <c r="BX415" s="225"/>
      <c r="BY415" s="221" t="s">
        <v>283</v>
      </c>
      <c r="BZ415" s="231" t="s">
        <v>132</v>
      </c>
      <c r="CA415" s="246">
        <v>8.3000000000000004E-2</v>
      </c>
      <c r="CB415" s="225"/>
      <c r="CC415" s="221" t="s">
        <v>283</v>
      </c>
      <c r="CD415" s="231" t="s">
        <v>132</v>
      </c>
      <c r="CE415" s="246">
        <v>0.09</v>
      </c>
      <c r="CF415" s="225"/>
      <c r="CG415" s="221" t="s">
        <v>283</v>
      </c>
      <c r="CH415" s="231" t="s">
        <v>132</v>
      </c>
      <c r="CI415" s="246">
        <v>0.08</v>
      </c>
      <c r="CJ415" s="225"/>
      <c r="CK415" s="221" t="s">
        <v>283</v>
      </c>
      <c r="CL415" s="226">
        <f t="shared" si="322"/>
        <v>0.99999999999999989</v>
      </c>
      <c r="CM415" s="227">
        <f>AR415+AV415+AZ415+BD415+BH415+BL415+BP415+BT415+BX415+CB415+CF415+CJ415</f>
        <v>0.5514</v>
      </c>
      <c r="CN415" s="251"/>
      <c r="CO415" s="251"/>
    </row>
    <row r="416" spans="1:93" s="238" customFormat="1" ht="81.75" customHeight="1" x14ac:dyDescent="0.25">
      <c r="A416" s="294"/>
      <c r="B416" s="303"/>
      <c r="C416" s="294"/>
      <c r="D416" s="294"/>
      <c r="E416" s="294"/>
      <c r="F416" s="294"/>
      <c r="G416" s="401"/>
      <c r="H416" s="300"/>
      <c r="I416" s="303"/>
      <c r="J416" s="297"/>
      <c r="K416" s="297"/>
      <c r="L416" s="297"/>
      <c r="M416" s="306"/>
      <c r="N416" s="258" t="s">
        <v>1556</v>
      </c>
      <c r="O416" s="276">
        <v>0.05</v>
      </c>
      <c r="P416" s="12" t="s">
        <v>9</v>
      </c>
      <c r="Q416" s="12" t="s">
        <v>143</v>
      </c>
      <c r="R416" s="243" t="s">
        <v>1557</v>
      </c>
      <c r="S416" s="232" t="s">
        <v>96</v>
      </c>
      <c r="T416" s="309"/>
      <c r="U416" s="281"/>
      <c r="V416" s="281"/>
      <c r="W416" s="281"/>
      <c r="X416" s="281"/>
      <c r="Y416" s="281"/>
      <c r="Z416" s="281"/>
      <c r="AA416" s="281"/>
      <c r="AB416" s="281"/>
      <c r="AC416" s="281"/>
      <c r="AD416" s="281"/>
      <c r="AE416" s="281"/>
      <c r="AF416" s="281"/>
      <c r="AG416" s="281"/>
      <c r="AH416" s="281"/>
      <c r="AI416" s="281"/>
      <c r="AJ416" s="281"/>
      <c r="AK416" s="281"/>
      <c r="AL416" s="281"/>
      <c r="AM416" s="281"/>
      <c r="AN416" s="218">
        <v>45658</v>
      </c>
      <c r="AO416" s="218">
        <v>46022</v>
      </c>
      <c r="AP416" s="219" t="s">
        <v>1558</v>
      </c>
      <c r="AQ416" s="220">
        <v>8.4000000000000005E-2</v>
      </c>
      <c r="AR416" s="220">
        <v>8.4000000000000005E-2</v>
      </c>
      <c r="AS416" s="221" t="s">
        <v>1472</v>
      </c>
      <c r="AT416" s="219" t="s">
        <v>1559</v>
      </c>
      <c r="AU416" s="220">
        <v>8.4000000000000005E-2</v>
      </c>
      <c r="AV416" s="220">
        <v>8.4000000000000005E-2</v>
      </c>
      <c r="AW416" s="221" t="s">
        <v>1472</v>
      </c>
      <c r="AX416" s="219" t="s">
        <v>1560</v>
      </c>
      <c r="AY416" s="220">
        <v>8.4000000000000005E-2</v>
      </c>
      <c r="AZ416" s="220">
        <v>0.08</v>
      </c>
      <c r="BA416" s="221" t="s">
        <v>1472</v>
      </c>
      <c r="BB416" s="219" t="s">
        <v>1561</v>
      </c>
      <c r="BC416" s="220">
        <v>8.4000000000000005E-2</v>
      </c>
      <c r="BD416" s="220">
        <v>4.4999999999999998E-2</v>
      </c>
      <c r="BE416" s="221" t="s">
        <v>1472</v>
      </c>
      <c r="BF416" s="219" t="s">
        <v>1562</v>
      </c>
      <c r="BG416" s="220">
        <v>8.4000000000000005E-2</v>
      </c>
      <c r="BH416" s="220">
        <v>4.1500000000000002E-2</v>
      </c>
      <c r="BI416" s="221" t="s">
        <v>1472</v>
      </c>
      <c r="BJ416" s="219" t="s">
        <v>1563</v>
      </c>
      <c r="BK416" s="220">
        <v>8.4000000000000005E-2</v>
      </c>
      <c r="BL416" s="220">
        <v>2.1100000000000001E-2</v>
      </c>
      <c r="BM416" s="221" t="s">
        <v>1472</v>
      </c>
      <c r="BN416" s="219" t="s">
        <v>1564</v>
      </c>
      <c r="BO416" s="220">
        <v>8.4000000000000005E-2</v>
      </c>
      <c r="BP416" s="220">
        <v>4.0899999999999999E-2</v>
      </c>
      <c r="BQ416" s="221" t="s">
        <v>1472</v>
      </c>
      <c r="BR416" s="231" t="s">
        <v>132</v>
      </c>
      <c r="BS416" s="246">
        <v>8.4000000000000005E-2</v>
      </c>
      <c r="BT416" s="225"/>
      <c r="BU416" s="221" t="s">
        <v>283</v>
      </c>
      <c r="BV416" s="231" t="s">
        <v>132</v>
      </c>
      <c r="BW416" s="246">
        <v>8.4000000000000005E-2</v>
      </c>
      <c r="BX416" s="225"/>
      <c r="BY416" s="221" t="s">
        <v>283</v>
      </c>
      <c r="BZ416" s="231" t="s">
        <v>132</v>
      </c>
      <c r="CA416" s="246">
        <v>8.4000000000000005E-2</v>
      </c>
      <c r="CB416" s="225"/>
      <c r="CC416" s="221" t="s">
        <v>283</v>
      </c>
      <c r="CD416" s="231" t="s">
        <v>132</v>
      </c>
      <c r="CE416" s="246">
        <v>7.0000000000000007E-2</v>
      </c>
      <c r="CF416" s="225"/>
      <c r="CG416" s="221" t="s">
        <v>283</v>
      </c>
      <c r="CH416" s="231" t="s">
        <v>132</v>
      </c>
      <c r="CI416" s="246">
        <v>0.09</v>
      </c>
      <c r="CJ416" s="225"/>
      <c r="CK416" s="221" t="s">
        <v>283</v>
      </c>
      <c r="CL416" s="226">
        <f t="shared" si="322"/>
        <v>0.99999999999999989</v>
      </c>
      <c r="CM416" s="227">
        <f t="shared" si="322"/>
        <v>0.39649999999999996</v>
      </c>
    </row>
    <row r="417" spans="1:91" s="238" customFormat="1" ht="81.75" customHeight="1" x14ac:dyDescent="0.25">
      <c r="A417" s="295"/>
      <c r="B417" s="304"/>
      <c r="C417" s="295"/>
      <c r="D417" s="295"/>
      <c r="E417" s="295"/>
      <c r="F417" s="295"/>
      <c r="G417" s="402"/>
      <c r="H417" s="301"/>
      <c r="I417" s="304"/>
      <c r="J417" s="298"/>
      <c r="K417" s="298"/>
      <c r="L417" s="298"/>
      <c r="M417" s="307"/>
      <c r="N417" s="258" t="s">
        <v>1565</v>
      </c>
      <c r="O417" s="276">
        <v>0.03</v>
      </c>
      <c r="P417" s="12" t="s">
        <v>9</v>
      </c>
      <c r="Q417" s="12" t="s">
        <v>143</v>
      </c>
      <c r="R417" s="243" t="s">
        <v>1566</v>
      </c>
      <c r="S417" s="232" t="s">
        <v>96</v>
      </c>
      <c r="T417" s="310"/>
      <c r="U417" s="281"/>
      <c r="V417" s="281"/>
      <c r="W417" s="281"/>
      <c r="X417" s="281"/>
      <c r="Y417" s="281"/>
      <c r="Z417" s="281"/>
      <c r="AA417" s="281"/>
      <c r="AB417" s="281"/>
      <c r="AC417" s="281"/>
      <c r="AD417" s="281"/>
      <c r="AE417" s="281"/>
      <c r="AF417" s="281"/>
      <c r="AG417" s="281"/>
      <c r="AH417" s="281"/>
      <c r="AI417" s="281"/>
      <c r="AJ417" s="281"/>
      <c r="AK417" s="281"/>
      <c r="AL417" s="281"/>
      <c r="AM417" s="281"/>
      <c r="AN417" s="218">
        <v>45658</v>
      </c>
      <c r="AO417" s="218">
        <v>46022</v>
      </c>
      <c r="AP417" s="219" t="s">
        <v>1567</v>
      </c>
      <c r="AQ417" s="220">
        <v>8.4000000000000005E-2</v>
      </c>
      <c r="AR417" s="220">
        <v>8.4000000000000005E-2</v>
      </c>
      <c r="AS417" s="221" t="s">
        <v>1472</v>
      </c>
      <c r="AT417" s="219" t="s">
        <v>1568</v>
      </c>
      <c r="AU417" s="220">
        <v>8.4000000000000005E-2</v>
      </c>
      <c r="AV417" s="220">
        <v>8.4000000000000005E-2</v>
      </c>
      <c r="AW417" s="221" t="s">
        <v>1472</v>
      </c>
      <c r="AX417" s="219" t="s">
        <v>1569</v>
      </c>
      <c r="AY417" s="220">
        <v>8.4000000000000005E-2</v>
      </c>
      <c r="AZ417" s="220">
        <v>0.08</v>
      </c>
      <c r="BA417" s="221" t="s">
        <v>1472</v>
      </c>
      <c r="BB417" s="219" t="s">
        <v>1570</v>
      </c>
      <c r="BC417" s="220">
        <v>8.4000000000000005E-2</v>
      </c>
      <c r="BD417" s="220">
        <v>0.128</v>
      </c>
      <c r="BE417" s="221" t="s">
        <v>1472</v>
      </c>
      <c r="BF417" s="219" t="s">
        <v>1571</v>
      </c>
      <c r="BG417" s="220">
        <v>8.4000000000000005E-2</v>
      </c>
      <c r="BH417" s="220">
        <v>8.4000000000000005E-2</v>
      </c>
      <c r="BI417" s="221" t="s">
        <v>1472</v>
      </c>
      <c r="BJ417" s="219" t="s">
        <v>1572</v>
      </c>
      <c r="BK417" s="220">
        <v>8.4000000000000005E-2</v>
      </c>
      <c r="BL417" s="220">
        <v>8.4000000000000005E-2</v>
      </c>
      <c r="BM417" s="221" t="s">
        <v>1472</v>
      </c>
      <c r="BN417" s="219" t="s">
        <v>1573</v>
      </c>
      <c r="BO417" s="220">
        <v>8.4000000000000005E-2</v>
      </c>
      <c r="BP417" s="220">
        <v>0.08</v>
      </c>
      <c r="BQ417" s="221" t="s">
        <v>1472</v>
      </c>
      <c r="BR417" s="231" t="s">
        <v>132</v>
      </c>
      <c r="BS417" s="246">
        <v>8.4000000000000005E-2</v>
      </c>
      <c r="BT417" s="225"/>
      <c r="BU417" s="221" t="s">
        <v>283</v>
      </c>
      <c r="BV417" s="231" t="s">
        <v>132</v>
      </c>
      <c r="BW417" s="246">
        <v>8.4000000000000005E-2</v>
      </c>
      <c r="BX417" s="225"/>
      <c r="BY417" s="221" t="s">
        <v>283</v>
      </c>
      <c r="BZ417" s="231" t="s">
        <v>132</v>
      </c>
      <c r="CA417" s="246">
        <v>8.4000000000000005E-2</v>
      </c>
      <c r="CB417" s="225"/>
      <c r="CC417" s="221" t="s">
        <v>283</v>
      </c>
      <c r="CD417" s="231" t="s">
        <v>132</v>
      </c>
      <c r="CE417" s="246">
        <v>7.0000000000000007E-2</v>
      </c>
      <c r="CF417" s="225"/>
      <c r="CG417" s="221" t="s">
        <v>283</v>
      </c>
      <c r="CH417" s="231" t="s">
        <v>132</v>
      </c>
      <c r="CI417" s="246">
        <v>0.09</v>
      </c>
      <c r="CJ417" s="225"/>
      <c r="CK417" s="221" t="s">
        <v>283</v>
      </c>
      <c r="CL417" s="226">
        <f t="shared" si="322"/>
        <v>0.99999999999999989</v>
      </c>
      <c r="CM417" s="227">
        <f t="shared" si="322"/>
        <v>0.624</v>
      </c>
    </row>
    <row r="418" spans="1:91" s="238" customFormat="1" ht="81.75" customHeight="1" x14ac:dyDescent="0.25">
      <c r="A418" s="293" t="s">
        <v>134</v>
      </c>
      <c r="B418" s="302" t="s">
        <v>11</v>
      </c>
      <c r="C418" s="293" t="s">
        <v>1642</v>
      </c>
      <c r="D418" s="293" t="s">
        <v>83</v>
      </c>
      <c r="E418" s="293" t="s">
        <v>137</v>
      </c>
      <c r="F418" s="293" t="s">
        <v>1466</v>
      </c>
      <c r="G418" s="400" t="s">
        <v>110</v>
      </c>
      <c r="H418" s="299">
        <v>0.28999999999999998</v>
      </c>
      <c r="I418" s="302" t="s">
        <v>6</v>
      </c>
      <c r="J418" s="296" t="s">
        <v>1574</v>
      </c>
      <c r="K418" s="296" t="s">
        <v>1575</v>
      </c>
      <c r="L418" s="311">
        <v>0.6</v>
      </c>
      <c r="M418" s="314">
        <v>0.375</v>
      </c>
      <c r="N418" s="258" t="s">
        <v>1576</v>
      </c>
      <c r="O418" s="276">
        <v>0.06</v>
      </c>
      <c r="P418" s="12" t="s">
        <v>9</v>
      </c>
      <c r="Q418" s="12" t="s">
        <v>143</v>
      </c>
      <c r="R418" s="243" t="s">
        <v>1577</v>
      </c>
      <c r="S418" s="232" t="s">
        <v>96</v>
      </c>
      <c r="T418" s="308">
        <v>471120667</v>
      </c>
      <c r="U418" s="281"/>
      <c r="V418" s="281"/>
      <c r="W418" s="281"/>
      <c r="X418" s="281"/>
      <c r="Y418" s="281"/>
      <c r="Z418" s="281"/>
      <c r="AA418" s="281"/>
      <c r="AB418" s="281"/>
      <c r="AC418" s="281"/>
      <c r="AD418" s="281"/>
      <c r="AE418" s="281"/>
      <c r="AF418" s="281"/>
      <c r="AG418" s="281"/>
      <c r="AH418" s="281"/>
      <c r="AI418" s="281"/>
      <c r="AJ418" s="281"/>
      <c r="AK418" s="281"/>
      <c r="AL418" s="281"/>
      <c r="AM418" s="281"/>
      <c r="AN418" s="218">
        <v>45658</v>
      </c>
      <c r="AO418" s="218">
        <v>46022</v>
      </c>
      <c r="AP418" s="219" t="s">
        <v>1578</v>
      </c>
      <c r="AQ418" s="220">
        <v>8.4000000000000005E-2</v>
      </c>
      <c r="AR418" s="220">
        <v>8.4000000000000005E-2</v>
      </c>
      <c r="AS418" s="221" t="s">
        <v>1472</v>
      </c>
      <c r="AT418" s="219" t="s">
        <v>1579</v>
      </c>
      <c r="AU418" s="220">
        <v>8.4000000000000005E-2</v>
      </c>
      <c r="AV418" s="220">
        <v>8.4000000000000005E-2</v>
      </c>
      <c r="AW418" s="221" t="s">
        <v>1472</v>
      </c>
      <c r="AX418" s="219" t="s">
        <v>1580</v>
      </c>
      <c r="AY418" s="220">
        <v>8.4000000000000005E-2</v>
      </c>
      <c r="AZ418" s="220">
        <v>8.4000000000000005E-2</v>
      </c>
      <c r="BA418" s="221" t="s">
        <v>1472</v>
      </c>
      <c r="BB418" s="219" t="s">
        <v>1581</v>
      </c>
      <c r="BC418" s="220">
        <v>8.4000000000000005E-2</v>
      </c>
      <c r="BD418" s="220">
        <v>1.7000000000000001E-2</v>
      </c>
      <c r="BE418" s="221" t="s">
        <v>1472</v>
      </c>
      <c r="BF418" s="219" t="s">
        <v>1582</v>
      </c>
      <c r="BG418" s="220">
        <v>8.4000000000000005E-2</v>
      </c>
      <c r="BH418" s="220">
        <v>4.7399999999999998E-2</v>
      </c>
      <c r="BI418" s="221" t="s">
        <v>1472</v>
      </c>
      <c r="BJ418" s="219" t="s">
        <v>1583</v>
      </c>
      <c r="BK418" s="220">
        <v>8.4000000000000005E-2</v>
      </c>
      <c r="BL418" s="220">
        <v>4.9099999999999998E-2</v>
      </c>
      <c r="BM418" s="221" t="s">
        <v>1472</v>
      </c>
      <c r="BN418" s="219" t="s">
        <v>1584</v>
      </c>
      <c r="BO418" s="252">
        <v>8.4000000000000005E-2</v>
      </c>
      <c r="BP418" s="220">
        <v>4.3999999999999997E-2</v>
      </c>
      <c r="BQ418" s="221" t="s">
        <v>1472</v>
      </c>
      <c r="BR418" s="231" t="s">
        <v>132</v>
      </c>
      <c r="BS418" s="253">
        <v>8.4000000000000005E-2</v>
      </c>
      <c r="BT418" s="225"/>
      <c r="BU418" s="221" t="s">
        <v>283</v>
      </c>
      <c r="BV418" s="231" t="s">
        <v>132</v>
      </c>
      <c r="BW418" s="253">
        <v>8.4000000000000005E-2</v>
      </c>
      <c r="BX418" s="225"/>
      <c r="BY418" s="221" t="s">
        <v>283</v>
      </c>
      <c r="BZ418" s="231" t="s">
        <v>132</v>
      </c>
      <c r="CA418" s="253">
        <v>8.4000000000000005E-2</v>
      </c>
      <c r="CB418" s="225"/>
      <c r="CC418" s="221" t="s">
        <v>283</v>
      </c>
      <c r="CD418" s="231" t="s">
        <v>132</v>
      </c>
      <c r="CE418" s="253">
        <v>8.4000000000000005E-2</v>
      </c>
      <c r="CF418" s="225"/>
      <c r="CG418" s="221" t="s">
        <v>283</v>
      </c>
      <c r="CH418" s="231" t="s">
        <v>132</v>
      </c>
      <c r="CI418" s="253">
        <v>7.5999999999999998E-2</v>
      </c>
      <c r="CJ418" s="225"/>
      <c r="CK418" s="221" t="s">
        <v>283</v>
      </c>
      <c r="CL418" s="226">
        <f t="shared" si="322"/>
        <v>0.99999999999999978</v>
      </c>
      <c r="CM418" s="227">
        <f t="shared" si="322"/>
        <v>0.40949999999999998</v>
      </c>
    </row>
    <row r="419" spans="1:91" s="238" customFormat="1" ht="81.75" customHeight="1" x14ac:dyDescent="0.25">
      <c r="A419" s="294"/>
      <c r="B419" s="303"/>
      <c r="C419" s="294"/>
      <c r="D419" s="294"/>
      <c r="E419" s="294"/>
      <c r="F419" s="294"/>
      <c r="G419" s="401"/>
      <c r="H419" s="300"/>
      <c r="I419" s="303"/>
      <c r="J419" s="297"/>
      <c r="K419" s="297"/>
      <c r="L419" s="312"/>
      <c r="M419" s="315"/>
      <c r="N419" s="258" t="s">
        <v>1585</v>
      </c>
      <c r="O419" s="276">
        <v>0.06</v>
      </c>
      <c r="P419" s="12" t="s">
        <v>9</v>
      </c>
      <c r="Q419" s="12" t="s">
        <v>143</v>
      </c>
      <c r="R419" s="243" t="s">
        <v>1586</v>
      </c>
      <c r="S419" s="232" t="s">
        <v>96</v>
      </c>
      <c r="T419" s="309"/>
      <c r="U419" s="281"/>
      <c r="V419" s="281"/>
      <c r="W419" s="281"/>
      <c r="X419" s="281"/>
      <c r="Y419" s="281"/>
      <c r="Z419" s="281"/>
      <c r="AA419" s="281"/>
      <c r="AB419" s="281"/>
      <c r="AC419" s="281"/>
      <c r="AD419" s="281"/>
      <c r="AE419" s="281"/>
      <c r="AF419" s="281"/>
      <c r="AG419" s="281"/>
      <c r="AH419" s="281"/>
      <c r="AI419" s="281"/>
      <c r="AJ419" s="281"/>
      <c r="AK419" s="281"/>
      <c r="AL419" s="281"/>
      <c r="AM419" s="281"/>
      <c r="AN419" s="218">
        <v>45658</v>
      </c>
      <c r="AO419" s="218">
        <v>46022</v>
      </c>
      <c r="AP419" s="219" t="s">
        <v>1587</v>
      </c>
      <c r="AQ419" s="220">
        <v>8.3000000000000004E-2</v>
      </c>
      <c r="AR419" s="220">
        <v>8.3000000000000004E-2</v>
      </c>
      <c r="AS419" s="221" t="s">
        <v>1472</v>
      </c>
      <c r="AT419" s="219" t="s">
        <v>1588</v>
      </c>
      <c r="AU419" s="220">
        <v>8.3000000000000004E-2</v>
      </c>
      <c r="AV419" s="220">
        <v>8.3000000000000004E-2</v>
      </c>
      <c r="AW419" s="221" t="s">
        <v>1472</v>
      </c>
      <c r="AX419" s="219" t="s">
        <v>1589</v>
      </c>
      <c r="AY419" s="220">
        <v>8.3000000000000004E-2</v>
      </c>
      <c r="AZ419" s="220">
        <v>8.3000000000000004E-2</v>
      </c>
      <c r="BA419" s="221" t="s">
        <v>1472</v>
      </c>
      <c r="BB419" s="219" t="s">
        <v>1590</v>
      </c>
      <c r="BC419" s="220">
        <v>8.3000000000000004E-2</v>
      </c>
      <c r="BD419" s="220">
        <v>0.08</v>
      </c>
      <c r="BE419" s="221" t="s">
        <v>1472</v>
      </c>
      <c r="BF419" s="219" t="s">
        <v>1591</v>
      </c>
      <c r="BG419" s="220">
        <v>8.3000000000000004E-2</v>
      </c>
      <c r="BH419" s="220">
        <v>7.1999999999999995E-2</v>
      </c>
      <c r="BI419" s="221" t="s">
        <v>1472</v>
      </c>
      <c r="BJ419" s="219" t="s">
        <v>1592</v>
      </c>
      <c r="BK419" s="220">
        <v>8.3000000000000004E-2</v>
      </c>
      <c r="BL419" s="220">
        <v>0.08</v>
      </c>
      <c r="BM419" s="221" t="s">
        <v>1472</v>
      </c>
      <c r="BN419" s="219" t="s">
        <v>1593</v>
      </c>
      <c r="BO419" s="252">
        <v>8.3000000000000004E-2</v>
      </c>
      <c r="BP419" s="220">
        <v>6.4000000000000001E-2</v>
      </c>
      <c r="BQ419" s="221" t="s">
        <v>1472</v>
      </c>
      <c r="BR419" s="231" t="s">
        <v>132</v>
      </c>
      <c r="BS419" s="253">
        <v>8.3000000000000004E-2</v>
      </c>
      <c r="BT419" s="225"/>
      <c r="BU419" s="221" t="s">
        <v>283</v>
      </c>
      <c r="BV419" s="231" t="s">
        <v>132</v>
      </c>
      <c r="BW419" s="253">
        <v>8.3000000000000004E-2</v>
      </c>
      <c r="BX419" s="225"/>
      <c r="BY419" s="221" t="s">
        <v>283</v>
      </c>
      <c r="BZ419" s="231" t="s">
        <v>132</v>
      </c>
      <c r="CA419" s="253">
        <v>8.3000000000000004E-2</v>
      </c>
      <c r="CB419" s="225"/>
      <c r="CC419" s="221" t="s">
        <v>283</v>
      </c>
      <c r="CD419" s="231" t="s">
        <v>132</v>
      </c>
      <c r="CE419" s="253">
        <v>8.3000000000000004E-2</v>
      </c>
      <c r="CF419" s="225"/>
      <c r="CG419" s="221" t="s">
        <v>283</v>
      </c>
      <c r="CH419" s="231" t="s">
        <v>132</v>
      </c>
      <c r="CI419" s="253">
        <v>8.6999999999999994E-2</v>
      </c>
      <c r="CJ419" s="225"/>
      <c r="CK419" s="221" t="s">
        <v>283</v>
      </c>
      <c r="CL419" s="226">
        <f t="shared" si="322"/>
        <v>0.99999999999999989</v>
      </c>
      <c r="CM419" s="227">
        <f t="shared" si="322"/>
        <v>0.54500000000000004</v>
      </c>
    </row>
    <row r="420" spans="1:91" s="238" customFormat="1" ht="81.75" customHeight="1" x14ac:dyDescent="0.25">
      <c r="A420" s="294"/>
      <c r="B420" s="303"/>
      <c r="C420" s="294"/>
      <c r="D420" s="294"/>
      <c r="E420" s="294"/>
      <c r="F420" s="294"/>
      <c r="G420" s="401"/>
      <c r="H420" s="300"/>
      <c r="I420" s="303"/>
      <c r="J420" s="297"/>
      <c r="K420" s="297"/>
      <c r="L420" s="312"/>
      <c r="M420" s="315"/>
      <c r="N420" s="258" t="s">
        <v>1594</v>
      </c>
      <c r="O420" s="276">
        <v>0.06</v>
      </c>
      <c r="P420" s="12" t="s">
        <v>9</v>
      </c>
      <c r="Q420" s="12" t="s">
        <v>143</v>
      </c>
      <c r="R420" s="243" t="s">
        <v>1595</v>
      </c>
      <c r="S420" s="232" t="s">
        <v>96</v>
      </c>
      <c r="T420" s="309"/>
      <c r="U420" s="281"/>
      <c r="V420" s="281"/>
      <c r="W420" s="281"/>
      <c r="X420" s="281"/>
      <c r="Y420" s="281"/>
      <c r="Z420" s="281"/>
      <c r="AA420" s="281"/>
      <c r="AB420" s="281"/>
      <c r="AC420" s="281"/>
      <c r="AD420" s="281"/>
      <c r="AE420" s="281"/>
      <c r="AF420" s="281"/>
      <c r="AG420" s="281"/>
      <c r="AH420" s="281"/>
      <c r="AI420" s="281"/>
      <c r="AJ420" s="281"/>
      <c r="AK420" s="281"/>
      <c r="AL420" s="281"/>
      <c r="AM420" s="281"/>
      <c r="AN420" s="218">
        <v>45658</v>
      </c>
      <c r="AO420" s="218">
        <v>46022</v>
      </c>
      <c r="AP420" s="219" t="s">
        <v>1596</v>
      </c>
      <c r="AQ420" s="220">
        <v>8.3000000000000004E-2</v>
      </c>
      <c r="AR420" s="220">
        <v>8.3000000000000004E-2</v>
      </c>
      <c r="AS420" s="221" t="s">
        <v>1472</v>
      </c>
      <c r="AT420" s="219" t="s">
        <v>1597</v>
      </c>
      <c r="AU420" s="220">
        <v>8.3000000000000004E-2</v>
      </c>
      <c r="AV420" s="220">
        <v>8.3000000000000004E-2</v>
      </c>
      <c r="AW420" s="221" t="s">
        <v>1472</v>
      </c>
      <c r="AX420" s="219" t="s">
        <v>1598</v>
      </c>
      <c r="AY420" s="220">
        <v>8.3000000000000004E-2</v>
      </c>
      <c r="AZ420" s="220">
        <v>8.3000000000000004E-2</v>
      </c>
      <c r="BA420" s="221" t="s">
        <v>1472</v>
      </c>
      <c r="BB420" s="219" t="s">
        <v>1599</v>
      </c>
      <c r="BC420" s="220">
        <v>8.3000000000000004E-2</v>
      </c>
      <c r="BD420" s="220">
        <v>0</v>
      </c>
      <c r="BE420" s="221" t="s">
        <v>1472</v>
      </c>
      <c r="BF420" s="219" t="s">
        <v>1600</v>
      </c>
      <c r="BG420" s="220">
        <v>8.3000000000000004E-2</v>
      </c>
      <c r="BH420" s="220">
        <v>0</v>
      </c>
      <c r="BI420" s="221" t="s">
        <v>1472</v>
      </c>
      <c r="BJ420" s="219" t="s">
        <v>1601</v>
      </c>
      <c r="BK420" s="220">
        <v>8.3000000000000004E-2</v>
      </c>
      <c r="BL420" s="220">
        <v>0</v>
      </c>
      <c r="BM420" s="221" t="s">
        <v>1472</v>
      </c>
      <c r="BN420" s="219" t="s">
        <v>1602</v>
      </c>
      <c r="BO420" s="252">
        <v>8.3000000000000004E-2</v>
      </c>
      <c r="BP420" s="220">
        <v>0</v>
      </c>
      <c r="BQ420" s="221" t="s">
        <v>1472</v>
      </c>
      <c r="BR420" s="231" t="s">
        <v>132</v>
      </c>
      <c r="BS420" s="253">
        <v>8.3000000000000004E-2</v>
      </c>
      <c r="BT420" s="225"/>
      <c r="BU420" s="221" t="s">
        <v>283</v>
      </c>
      <c r="BV420" s="231" t="s">
        <v>132</v>
      </c>
      <c r="BW420" s="253">
        <v>8.3000000000000004E-2</v>
      </c>
      <c r="BX420" s="225"/>
      <c r="BY420" s="221" t="s">
        <v>283</v>
      </c>
      <c r="BZ420" s="231" t="s">
        <v>132</v>
      </c>
      <c r="CA420" s="253">
        <v>8.3000000000000004E-2</v>
      </c>
      <c r="CB420" s="225"/>
      <c r="CC420" s="221" t="s">
        <v>283</v>
      </c>
      <c r="CD420" s="231" t="s">
        <v>132</v>
      </c>
      <c r="CE420" s="253">
        <v>8.3000000000000004E-2</v>
      </c>
      <c r="CF420" s="225"/>
      <c r="CG420" s="221" t="s">
        <v>283</v>
      </c>
      <c r="CH420" s="231" t="s">
        <v>132</v>
      </c>
      <c r="CI420" s="253">
        <v>8.6999999999999994E-2</v>
      </c>
      <c r="CJ420" s="225"/>
      <c r="CK420" s="221" t="s">
        <v>283</v>
      </c>
      <c r="CL420" s="226">
        <f t="shared" si="322"/>
        <v>0.99999999999999989</v>
      </c>
      <c r="CM420" s="227">
        <f t="shared" si="322"/>
        <v>0.249</v>
      </c>
    </row>
    <row r="421" spans="1:91" s="238" customFormat="1" ht="81.75" customHeight="1" x14ac:dyDescent="0.25">
      <c r="A421" s="294"/>
      <c r="B421" s="303"/>
      <c r="C421" s="294"/>
      <c r="D421" s="294"/>
      <c r="E421" s="294"/>
      <c r="F421" s="294"/>
      <c r="G421" s="401"/>
      <c r="H421" s="300"/>
      <c r="I421" s="303"/>
      <c r="J421" s="297"/>
      <c r="K421" s="297"/>
      <c r="L421" s="312"/>
      <c r="M421" s="315"/>
      <c r="N421" s="258" t="s">
        <v>1603</v>
      </c>
      <c r="O421" s="276">
        <v>0.03</v>
      </c>
      <c r="P421" s="12" t="s">
        <v>9</v>
      </c>
      <c r="Q421" s="12" t="s">
        <v>143</v>
      </c>
      <c r="R421" s="243" t="s">
        <v>1604</v>
      </c>
      <c r="S421" s="232" t="s">
        <v>96</v>
      </c>
      <c r="T421" s="309"/>
      <c r="U421" s="281"/>
      <c r="V421" s="281"/>
      <c r="W421" s="281"/>
      <c r="X421" s="281"/>
      <c r="Y421" s="281"/>
      <c r="Z421" s="281"/>
      <c r="AA421" s="281"/>
      <c r="AB421" s="281"/>
      <c r="AC421" s="281"/>
      <c r="AD421" s="281"/>
      <c r="AE421" s="281"/>
      <c r="AF421" s="281"/>
      <c r="AG421" s="281"/>
      <c r="AH421" s="281"/>
      <c r="AI421" s="281"/>
      <c r="AJ421" s="281"/>
      <c r="AK421" s="281"/>
      <c r="AL421" s="281"/>
      <c r="AM421" s="281"/>
      <c r="AN421" s="218">
        <v>45658</v>
      </c>
      <c r="AO421" s="218">
        <v>46022</v>
      </c>
      <c r="AP421" s="219" t="s">
        <v>1605</v>
      </c>
      <c r="AQ421" s="220">
        <v>8.3000000000000004E-2</v>
      </c>
      <c r="AR421" s="220">
        <v>8.3000000000000004E-2</v>
      </c>
      <c r="AS421" s="221" t="s">
        <v>1472</v>
      </c>
      <c r="AT421" s="219" t="s">
        <v>1606</v>
      </c>
      <c r="AU421" s="220">
        <v>8.3000000000000004E-2</v>
      </c>
      <c r="AV421" s="220">
        <v>8.3000000000000004E-2</v>
      </c>
      <c r="AW421" s="221" t="s">
        <v>1472</v>
      </c>
      <c r="AX421" s="219" t="s">
        <v>1607</v>
      </c>
      <c r="AY421" s="220">
        <v>8.3000000000000004E-2</v>
      </c>
      <c r="AZ421" s="220">
        <v>8.3000000000000004E-2</v>
      </c>
      <c r="BA421" s="221" t="s">
        <v>1472</v>
      </c>
      <c r="BB421" s="219" t="s">
        <v>1608</v>
      </c>
      <c r="BC421" s="220">
        <v>8.3000000000000004E-2</v>
      </c>
      <c r="BD421" s="220">
        <v>8.3000000000000004E-2</v>
      </c>
      <c r="BE421" s="221" t="s">
        <v>1472</v>
      </c>
      <c r="BF421" s="219" t="s">
        <v>1609</v>
      </c>
      <c r="BG421" s="220">
        <v>8.3000000000000004E-2</v>
      </c>
      <c r="BH421" s="220">
        <v>0</v>
      </c>
      <c r="BI421" s="221" t="s">
        <v>1472</v>
      </c>
      <c r="BJ421" s="219" t="s">
        <v>1610</v>
      </c>
      <c r="BK421" s="220">
        <v>8.3000000000000004E-2</v>
      </c>
      <c r="BL421" s="220">
        <v>8.3000000000000004E-2</v>
      </c>
      <c r="BM421" s="221" t="s">
        <v>1472</v>
      </c>
      <c r="BN421" s="219" t="s">
        <v>1611</v>
      </c>
      <c r="BO421" s="253">
        <v>8.3000000000000004E-2</v>
      </c>
      <c r="BP421" s="220">
        <v>8.3000000000000004E-2</v>
      </c>
      <c r="BQ421" s="221" t="s">
        <v>1472</v>
      </c>
      <c r="BR421" s="231" t="s">
        <v>132</v>
      </c>
      <c r="BS421" s="253">
        <v>8.3000000000000004E-2</v>
      </c>
      <c r="BT421" s="225"/>
      <c r="BU421" s="221" t="s">
        <v>283</v>
      </c>
      <c r="BV421" s="231" t="s">
        <v>132</v>
      </c>
      <c r="BW421" s="253">
        <v>8.3000000000000004E-2</v>
      </c>
      <c r="BX421" s="225"/>
      <c r="BY421" s="221" t="s">
        <v>283</v>
      </c>
      <c r="BZ421" s="231" t="s">
        <v>132</v>
      </c>
      <c r="CA421" s="253">
        <v>8.3000000000000004E-2</v>
      </c>
      <c r="CB421" s="225"/>
      <c r="CC421" s="221" t="s">
        <v>283</v>
      </c>
      <c r="CD421" s="231" t="s">
        <v>132</v>
      </c>
      <c r="CE421" s="253">
        <v>8.3000000000000004E-2</v>
      </c>
      <c r="CF421" s="225"/>
      <c r="CG421" s="221" t="s">
        <v>283</v>
      </c>
      <c r="CH421" s="231" t="s">
        <v>132</v>
      </c>
      <c r="CI421" s="253">
        <v>8.6999999999999994E-2</v>
      </c>
      <c r="CJ421" s="225"/>
      <c r="CK421" s="221" t="s">
        <v>283</v>
      </c>
      <c r="CL421" s="226">
        <f t="shared" si="322"/>
        <v>0.99999999999999989</v>
      </c>
      <c r="CM421" s="227">
        <f t="shared" si="322"/>
        <v>0.49800000000000005</v>
      </c>
    </row>
    <row r="422" spans="1:91" s="238" customFormat="1" ht="81.75" customHeight="1" x14ac:dyDescent="0.25">
      <c r="A422" s="294"/>
      <c r="B422" s="303"/>
      <c r="C422" s="294"/>
      <c r="D422" s="294"/>
      <c r="E422" s="294"/>
      <c r="F422" s="294"/>
      <c r="G422" s="401"/>
      <c r="H422" s="300"/>
      <c r="I422" s="303"/>
      <c r="J422" s="297"/>
      <c r="K422" s="297"/>
      <c r="L422" s="312"/>
      <c r="M422" s="315"/>
      <c r="N422" s="258" t="s">
        <v>1612</v>
      </c>
      <c r="O422" s="276">
        <v>0.03</v>
      </c>
      <c r="P422" s="12" t="s">
        <v>9</v>
      </c>
      <c r="Q422" s="12" t="s">
        <v>143</v>
      </c>
      <c r="R422" s="243" t="s">
        <v>1613</v>
      </c>
      <c r="S422" s="232" t="s">
        <v>96</v>
      </c>
      <c r="T422" s="309"/>
      <c r="U422" s="281"/>
      <c r="V422" s="281"/>
      <c r="W422" s="281"/>
      <c r="X422" s="281"/>
      <c r="Y422" s="281"/>
      <c r="Z422" s="281"/>
      <c r="AA422" s="281"/>
      <c r="AB422" s="281"/>
      <c r="AC422" s="281"/>
      <c r="AD422" s="281"/>
      <c r="AE422" s="281"/>
      <c r="AF422" s="281"/>
      <c r="AG422" s="281"/>
      <c r="AH422" s="281"/>
      <c r="AI422" s="281"/>
      <c r="AJ422" s="281"/>
      <c r="AK422" s="281"/>
      <c r="AL422" s="281"/>
      <c r="AM422" s="281"/>
      <c r="AN422" s="218">
        <v>45658</v>
      </c>
      <c r="AO422" s="218">
        <v>46022</v>
      </c>
      <c r="AP422" s="219" t="s">
        <v>1614</v>
      </c>
      <c r="AQ422" s="220">
        <v>8.4000000000000005E-2</v>
      </c>
      <c r="AR422" s="220">
        <v>8.4000000000000005E-2</v>
      </c>
      <c r="AS422" s="221" t="s">
        <v>1472</v>
      </c>
      <c r="AT422" s="219" t="s">
        <v>1615</v>
      </c>
      <c r="AU422" s="220">
        <v>8.4000000000000005E-2</v>
      </c>
      <c r="AV422" s="220">
        <v>8.4000000000000005E-2</v>
      </c>
      <c r="AW422" s="221" t="s">
        <v>1472</v>
      </c>
      <c r="AX422" s="219" t="s">
        <v>1616</v>
      </c>
      <c r="AY422" s="220">
        <v>8.4000000000000005E-2</v>
      </c>
      <c r="AZ422" s="220">
        <v>8.4000000000000005E-2</v>
      </c>
      <c r="BA422" s="221" t="s">
        <v>1472</v>
      </c>
      <c r="BB422" s="219" t="s">
        <v>1617</v>
      </c>
      <c r="BC422" s="220">
        <v>8.4000000000000005E-2</v>
      </c>
      <c r="BD422" s="220">
        <v>8.4000000000000005E-2</v>
      </c>
      <c r="BE422" s="221" t="s">
        <v>1472</v>
      </c>
      <c r="BF422" s="219" t="s">
        <v>1618</v>
      </c>
      <c r="BG422" s="220">
        <v>8.4000000000000005E-2</v>
      </c>
      <c r="BH422" s="220">
        <v>8.4000000000000005E-2</v>
      </c>
      <c r="BI422" s="221" t="s">
        <v>1472</v>
      </c>
      <c r="BJ422" s="219" t="s">
        <v>1619</v>
      </c>
      <c r="BK422" s="220">
        <v>8.4000000000000005E-2</v>
      </c>
      <c r="BL422" s="220">
        <v>8.4000000000000005E-2</v>
      </c>
      <c r="BM422" s="221" t="s">
        <v>1472</v>
      </c>
      <c r="BN422" s="219" t="s">
        <v>1620</v>
      </c>
      <c r="BO422" s="253">
        <v>8.4000000000000005E-2</v>
      </c>
      <c r="BP422" s="220">
        <v>8.3000000000000004E-2</v>
      </c>
      <c r="BQ422" s="221" t="s">
        <v>1472</v>
      </c>
      <c r="BR422" s="231" t="s">
        <v>132</v>
      </c>
      <c r="BS422" s="253">
        <v>8.4000000000000005E-2</v>
      </c>
      <c r="BT422" s="225"/>
      <c r="BU422" s="221" t="s">
        <v>283</v>
      </c>
      <c r="BV422" s="231" t="s">
        <v>132</v>
      </c>
      <c r="BW422" s="253">
        <v>8.4000000000000005E-2</v>
      </c>
      <c r="BX422" s="225"/>
      <c r="BY422" s="221" t="s">
        <v>283</v>
      </c>
      <c r="BZ422" s="231" t="s">
        <v>132</v>
      </c>
      <c r="CA422" s="253">
        <v>8.4000000000000005E-2</v>
      </c>
      <c r="CB422" s="225"/>
      <c r="CC422" s="221" t="s">
        <v>283</v>
      </c>
      <c r="CD422" s="231" t="s">
        <v>132</v>
      </c>
      <c r="CE422" s="253">
        <v>8.4000000000000005E-2</v>
      </c>
      <c r="CF422" s="225"/>
      <c r="CG422" s="221" t="s">
        <v>283</v>
      </c>
      <c r="CH422" s="231" t="s">
        <v>132</v>
      </c>
      <c r="CI422" s="253">
        <v>7.5999999999999998E-2</v>
      </c>
      <c r="CJ422" s="225"/>
      <c r="CK422" s="221" t="s">
        <v>283</v>
      </c>
      <c r="CL422" s="226">
        <f t="shared" ref="CL422:CM426" si="323">AQ422+AU422+AY422+BC422+BG422+BK422+BO422+BS422+BW422+CA422+CE422+CI422</f>
        <v>0.99999999999999978</v>
      </c>
      <c r="CM422" s="227">
        <f t="shared" si="323"/>
        <v>0.58699999999999997</v>
      </c>
    </row>
    <row r="423" spans="1:91" s="238" customFormat="1" ht="81.75" customHeight="1" x14ac:dyDescent="0.25">
      <c r="A423" s="295"/>
      <c r="B423" s="304"/>
      <c r="C423" s="295"/>
      <c r="D423" s="295"/>
      <c r="E423" s="295"/>
      <c r="F423" s="295"/>
      <c r="G423" s="402"/>
      <c r="H423" s="301"/>
      <c r="I423" s="304"/>
      <c r="J423" s="298"/>
      <c r="K423" s="298"/>
      <c r="L423" s="313"/>
      <c r="M423" s="316"/>
      <c r="N423" s="258" t="s">
        <v>1621</v>
      </c>
      <c r="O423" s="276">
        <v>0.05</v>
      </c>
      <c r="P423" s="12" t="s">
        <v>9</v>
      </c>
      <c r="Q423" s="12" t="s">
        <v>143</v>
      </c>
      <c r="R423" s="243" t="s">
        <v>1622</v>
      </c>
      <c r="S423" s="232" t="s">
        <v>96</v>
      </c>
      <c r="T423" s="310"/>
      <c r="U423" s="281"/>
      <c r="V423" s="281"/>
      <c r="W423" s="281"/>
      <c r="X423" s="281"/>
      <c r="Y423" s="281"/>
      <c r="Z423" s="281"/>
      <c r="AA423" s="281"/>
      <c r="AB423" s="281"/>
      <c r="AC423" s="281"/>
      <c r="AD423" s="281"/>
      <c r="AE423" s="281"/>
      <c r="AF423" s="281"/>
      <c r="AG423" s="281"/>
      <c r="AH423" s="281"/>
      <c r="AI423" s="281"/>
      <c r="AJ423" s="281"/>
      <c r="AK423" s="281"/>
      <c r="AL423" s="281"/>
      <c r="AM423" s="281"/>
      <c r="AN423" s="218">
        <v>45658</v>
      </c>
      <c r="AO423" s="218">
        <v>46022</v>
      </c>
      <c r="AP423" s="219" t="s">
        <v>1623</v>
      </c>
      <c r="AQ423" s="220">
        <v>8.3000000000000004E-2</v>
      </c>
      <c r="AR423" s="220">
        <v>8.3000000000000004E-2</v>
      </c>
      <c r="AS423" s="221" t="s">
        <v>1472</v>
      </c>
      <c r="AT423" s="219" t="s">
        <v>1624</v>
      </c>
      <c r="AU423" s="220">
        <v>8.3000000000000004E-2</v>
      </c>
      <c r="AV423" s="220">
        <v>8.3000000000000004E-2</v>
      </c>
      <c r="AW423" s="221" t="s">
        <v>1472</v>
      </c>
      <c r="AX423" s="219" t="s">
        <v>1625</v>
      </c>
      <c r="AY423" s="220">
        <v>8.3000000000000004E-2</v>
      </c>
      <c r="AZ423" s="220">
        <v>8.3000000000000004E-2</v>
      </c>
      <c r="BA423" s="221" t="s">
        <v>1472</v>
      </c>
      <c r="BB423" s="219" t="s">
        <v>1626</v>
      </c>
      <c r="BC423" s="220">
        <v>8.3000000000000004E-2</v>
      </c>
      <c r="BD423" s="220">
        <v>8.3000000000000004E-2</v>
      </c>
      <c r="BE423" s="221" t="s">
        <v>1472</v>
      </c>
      <c r="BF423" s="219" t="s">
        <v>1627</v>
      </c>
      <c r="BG423" s="220">
        <v>8.3000000000000004E-2</v>
      </c>
      <c r="BH423" s="220">
        <v>8.3000000000000004E-2</v>
      </c>
      <c r="BI423" s="221" t="s">
        <v>1472</v>
      </c>
      <c r="BJ423" s="219" t="s">
        <v>1628</v>
      </c>
      <c r="BK423" s="220">
        <v>8.3000000000000004E-2</v>
      </c>
      <c r="BL423" s="220">
        <v>8.3000000000000004E-2</v>
      </c>
      <c r="BM423" s="221" t="s">
        <v>1472</v>
      </c>
      <c r="BN423" s="219" t="s">
        <v>1629</v>
      </c>
      <c r="BO423" s="253">
        <v>8.3000000000000004E-2</v>
      </c>
      <c r="BP423" s="220">
        <v>3.9600000000000003E-2</v>
      </c>
      <c r="BQ423" s="221" t="s">
        <v>1472</v>
      </c>
      <c r="BR423" s="231" t="s">
        <v>132</v>
      </c>
      <c r="BS423" s="253">
        <v>8.3000000000000004E-2</v>
      </c>
      <c r="BT423" s="225"/>
      <c r="BU423" s="221" t="s">
        <v>283</v>
      </c>
      <c r="BV423" s="231" t="s">
        <v>132</v>
      </c>
      <c r="BW423" s="253">
        <v>8.3000000000000004E-2</v>
      </c>
      <c r="BX423" s="225"/>
      <c r="BY423" s="221" t="s">
        <v>283</v>
      </c>
      <c r="BZ423" s="231" t="s">
        <v>132</v>
      </c>
      <c r="CA423" s="253">
        <v>8.3000000000000004E-2</v>
      </c>
      <c r="CB423" s="225"/>
      <c r="CC423" s="221" t="s">
        <v>283</v>
      </c>
      <c r="CD423" s="231" t="s">
        <v>132</v>
      </c>
      <c r="CE423" s="253">
        <v>8.3000000000000004E-2</v>
      </c>
      <c r="CF423" s="225"/>
      <c r="CG423" s="221" t="s">
        <v>283</v>
      </c>
      <c r="CH423" s="231" t="s">
        <v>132</v>
      </c>
      <c r="CI423" s="253">
        <v>8.6999999999999994E-2</v>
      </c>
      <c r="CJ423" s="225"/>
      <c r="CK423" s="221" t="s">
        <v>283</v>
      </c>
      <c r="CL423" s="226">
        <f t="shared" si="323"/>
        <v>0.99999999999999989</v>
      </c>
      <c r="CM423" s="227">
        <f t="shared" si="323"/>
        <v>0.53760000000000008</v>
      </c>
    </row>
    <row r="424" spans="1:91" s="238" customFormat="1" ht="81.75" customHeight="1" x14ac:dyDescent="0.25">
      <c r="A424" s="293" t="s">
        <v>134</v>
      </c>
      <c r="B424" s="302" t="s">
        <v>11</v>
      </c>
      <c r="C424" s="293" t="s">
        <v>1642</v>
      </c>
      <c r="D424" s="293" t="s">
        <v>83</v>
      </c>
      <c r="E424" s="293" t="s">
        <v>141</v>
      </c>
      <c r="F424" s="293" t="s">
        <v>1466</v>
      </c>
      <c r="G424" s="400" t="s">
        <v>114</v>
      </c>
      <c r="H424" s="299">
        <v>0.14000000000000001</v>
      </c>
      <c r="I424" s="302" t="s">
        <v>6</v>
      </c>
      <c r="J424" s="296" t="s">
        <v>1630</v>
      </c>
      <c r="K424" s="296" t="s">
        <v>1631</v>
      </c>
      <c r="L424" s="317">
        <v>0.34</v>
      </c>
      <c r="M424" s="320">
        <v>0</v>
      </c>
      <c r="N424" s="258" t="s">
        <v>1632</v>
      </c>
      <c r="O424" s="276">
        <v>0.04</v>
      </c>
      <c r="P424" s="12" t="s">
        <v>9</v>
      </c>
      <c r="Q424" s="12" t="s">
        <v>155</v>
      </c>
      <c r="R424" s="243" t="s">
        <v>1633</v>
      </c>
      <c r="S424" s="232" t="s">
        <v>96</v>
      </c>
      <c r="T424" s="290">
        <v>1000000000</v>
      </c>
      <c r="U424" s="281"/>
      <c r="V424" s="281"/>
      <c r="W424" s="281"/>
      <c r="X424" s="281"/>
      <c r="Y424" s="281"/>
      <c r="Z424" s="281"/>
      <c r="AA424" s="281"/>
      <c r="AB424" s="281"/>
      <c r="AC424" s="281"/>
      <c r="AD424" s="281"/>
      <c r="AE424" s="281"/>
      <c r="AF424" s="281"/>
      <c r="AG424" s="281"/>
      <c r="AH424" s="281"/>
      <c r="AI424" s="281"/>
      <c r="AJ424" s="281"/>
      <c r="AK424" s="281"/>
      <c r="AL424" s="281"/>
      <c r="AM424" s="281"/>
      <c r="AN424" s="218">
        <v>45778</v>
      </c>
      <c r="AO424" s="218">
        <v>46022</v>
      </c>
      <c r="AP424" s="219" t="s">
        <v>195</v>
      </c>
      <c r="AQ424" s="220">
        <v>0</v>
      </c>
      <c r="AR424" s="220">
        <v>0</v>
      </c>
      <c r="AS424" s="221" t="s">
        <v>1472</v>
      </c>
      <c r="AT424" s="219" t="s">
        <v>195</v>
      </c>
      <c r="AU424" s="220">
        <v>0</v>
      </c>
      <c r="AV424" s="220">
        <v>0</v>
      </c>
      <c r="AW424" s="221" t="s">
        <v>1472</v>
      </c>
      <c r="AX424" s="219" t="s">
        <v>195</v>
      </c>
      <c r="AY424" s="220">
        <v>0</v>
      </c>
      <c r="AZ424" s="220">
        <v>0</v>
      </c>
      <c r="BA424" s="221" t="s">
        <v>1472</v>
      </c>
      <c r="BB424" s="219" t="s">
        <v>195</v>
      </c>
      <c r="BC424" s="220">
        <v>0</v>
      </c>
      <c r="BD424" s="220">
        <v>0</v>
      </c>
      <c r="BE424" s="221" t="s">
        <v>1472</v>
      </c>
      <c r="BF424" s="219" t="s">
        <v>1634</v>
      </c>
      <c r="BG424" s="220">
        <v>0.115</v>
      </c>
      <c r="BH424" s="220">
        <v>0</v>
      </c>
      <c r="BI424" s="221" t="s">
        <v>1472</v>
      </c>
      <c r="BJ424" s="219"/>
      <c r="BK424" s="220">
        <v>0.115</v>
      </c>
      <c r="BL424" s="220">
        <v>0</v>
      </c>
      <c r="BM424" s="221" t="s">
        <v>1472</v>
      </c>
      <c r="BN424" s="219"/>
      <c r="BO424" s="220">
        <v>0.115</v>
      </c>
      <c r="BP424" s="220">
        <v>0</v>
      </c>
      <c r="BQ424" s="221" t="s">
        <v>1472</v>
      </c>
      <c r="BR424" s="231" t="s">
        <v>132</v>
      </c>
      <c r="BS424" s="220">
        <v>0.115</v>
      </c>
      <c r="BT424" s="225"/>
      <c r="BU424" s="221" t="s">
        <v>283</v>
      </c>
      <c r="BV424" s="231" t="s">
        <v>132</v>
      </c>
      <c r="BW424" s="220">
        <v>0.12</v>
      </c>
      <c r="BX424" s="225"/>
      <c r="BY424" s="221" t="s">
        <v>283</v>
      </c>
      <c r="BZ424" s="231" t="s">
        <v>132</v>
      </c>
      <c r="CA424" s="220">
        <v>0.12</v>
      </c>
      <c r="CB424" s="225"/>
      <c r="CC424" s="221" t="s">
        <v>283</v>
      </c>
      <c r="CD424" s="231" t="s">
        <v>132</v>
      </c>
      <c r="CE424" s="220">
        <v>0.19</v>
      </c>
      <c r="CF424" s="225"/>
      <c r="CG424" s="221" t="s">
        <v>283</v>
      </c>
      <c r="CH424" s="231" t="s">
        <v>132</v>
      </c>
      <c r="CI424" s="220">
        <v>0.11</v>
      </c>
      <c r="CJ424" s="225"/>
      <c r="CK424" s="221" t="s">
        <v>283</v>
      </c>
      <c r="CL424" s="226">
        <f>AQ424+AU424+AY424+BC424+BG424+BK424+BO424+BS424+BW424+CA424+CE424+CI424</f>
        <v>1.0000000000000002</v>
      </c>
      <c r="CM424" s="227">
        <f t="shared" si="323"/>
        <v>0</v>
      </c>
    </row>
    <row r="425" spans="1:91" s="238" customFormat="1" ht="81.75" customHeight="1" x14ac:dyDescent="0.25">
      <c r="A425" s="294"/>
      <c r="B425" s="303"/>
      <c r="C425" s="294"/>
      <c r="D425" s="294"/>
      <c r="E425" s="294"/>
      <c r="F425" s="294"/>
      <c r="G425" s="401"/>
      <c r="H425" s="300"/>
      <c r="I425" s="303"/>
      <c r="J425" s="297"/>
      <c r="K425" s="297"/>
      <c r="L425" s="318"/>
      <c r="M425" s="321"/>
      <c r="N425" s="258" t="s">
        <v>1635</v>
      </c>
      <c r="O425" s="276">
        <v>0.04</v>
      </c>
      <c r="P425" s="12" t="s">
        <v>9</v>
      </c>
      <c r="Q425" s="12" t="s">
        <v>155</v>
      </c>
      <c r="R425" s="243" t="s">
        <v>1636</v>
      </c>
      <c r="S425" s="232" t="s">
        <v>96</v>
      </c>
      <c r="T425" s="291"/>
      <c r="U425" s="281"/>
      <c r="V425" s="281"/>
      <c r="W425" s="281"/>
      <c r="X425" s="281"/>
      <c r="Y425" s="281"/>
      <c r="Z425" s="281"/>
      <c r="AA425" s="281"/>
      <c r="AB425" s="281"/>
      <c r="AC425" s="281"/>
      <c r="AD425" s="281"/>
      <c r="AE425" s="281"/>
      <c r="AF425" s="281"/>
      <c r="AG425" s="281"/>
      <c r="AH425" s="281"/>
      <c r="AI425" s="281"/>
      <c r="AJ425" s="281"/>
      <c r="AK425" s="281"/>
      <c r="AL425" s="281"/>
      <c r="AM425" s="281"/>
      <c r="AN425" s="218">
        <v>45778</v>
      </c>
      <c r="AO425" s="218">
        <v>46022</v>
      </c>
      <c r="AP425" s="219" t="s">
        <v>195</v>
      </c>
      <c r="AQ425" s="220">
        <v>0</v>
      </c>
      <c r="AR425" s="220">
        <v>0</v>
      </c>
      <c r="AS425" s="221" t="s">
        <v>1472</v>
      </c>
      <c r="AT425" s="219" t="s">
        <v>195</v>
      </c>
      <c r="AU425" s="220">
        <v>0</v>
      </c>
      <c r="AV425" s="220">
        <v>0</v>
      </c>
      <c r="AW425" s="221" t="s">
        <v>1472</v>
      </c>
      <c r="AX425" s="219" t="s">
        <v>195</v>
      </c>
      <c r="AY425" s="220">
        <v>0</v>
      </c>
      <c r="AZ425" s="220">
        <v>0</v>
      </c>
      <c r="BA425" s="221" t="s">
        <v>1472</v>
      </c>
      <c r="BB425" s="219"/>
      <c r="BC425" s="220">
        <v>0</v>
      </c>
      <c r="BD425" s="220">
        <v>0</v>
      </c>
      <c r="BE425" s="221" t="s">
        <v>1472</v>
      </c>
      <c r="BF425" s="219" t="s">
        <v>1637</v>
      </c>
      <c r="BG425" s="220">
        <v>0.115</v>
      </c>
      <c r="BH425" s="220">
        <v>0</v>
      </c>
      <c r="BI425" s="221" t="s">
        <v>1472</v>
      </c>
      <c r="BJ425" s="219"/>
      <c r="BK425" s="220">
        <v>0.115</v>
      </c>
      <c r="BL425" s="220">
        <v>0</v>
      </c>
      <c r="BM425" s="221" t="s">
        <v>1472</v>
      </c>
      <c r="BN425" s="219"/>
      <c r="BO425" s="220">
        <v>0.115</v>
      </c>
      <c r="BP425" s="220">
        <v>0</v>
      </c>
      <c r="BQ425" s="221" t="s">
        <v>1472</v>
      </c>
      <c r="BR425" s="231" t="s">
        <v>132</v>
      </c>
      <c r="BS425" s="220">
        <v>0.115</v>
      </c>
      <c r="BT425" s="225"/>
      <c r="BU425" s="221" t="s">
        <v>283</v>
      </c>
      <c r="BV425" s="231" t="s">
        <v>132</v>
      </c>
      <c r="BW425" s="220">
        <v>0.12</v>
      </c>
      <c r="BX425" s="225"/>
      <c r="BY425" s="221" t="s">
        <v>283</v>
      </c>
      <c r="BZ425" s="231" t="s">
        <v>132</v>
      </c>
      <c r="CA425" s="220">
        <v>0.12</v>
      </c>
      <c r="CB425" s="225"/>
      <c r="CC425" s="221" t="s">
        <v>283</v>
      </c>
      <c r="CD425" s="231" t="s">
        <v>132</v>
      </c>
      <c r="CE425" s="220">
        <v>0.19</v>
      </c>
      <c r="CF425" s="225"/>
      <c r="CG425" s="221" t="s">
        <v>283</v>
      </c>
      <c r="CH425" s="231" t="s">
        <v>132</v>
      </c>
      <c r="CI425" s="220">
        <v>0.11</v>
      </c>
      <c r="CJ425" s="225"/>
      <c r="CK425" s="221" t="s">
        <v>283</v>
      </c>
      <c r="CL425" s="226">
        <f>AQ425+AU425+AY425+BC425+BG425+BK425+BO425+BS425+BW425+CA425+CE425+CI425</f>
        <v>1.0000000000000002</v>
      </c>
      <c r="CM425" s="227">
        <f t="shared" si="323"/>
        <v>0</v>
      </c>
    </row>
    <row r="426" spans="1:91" s="238" customFormat="1" ht="81.75" customHeight="1" x14ac:dyDescent="0.25">
      <c r="A426" s="295"/>
      <c r="B426" s="304"/>
      <c r="C426" s="295"/>
      <c r="D426" s="295"/>
      <c r="E426" s="295"/>
      <c r="F426" s="295"/>
      <c r="G426" s="402"/>
      <c r="H426" s="301"/>
      <c r="I426" s="304"/>
      <c r="J426" s="298"/>
      <c r="K426" s="298"/>
      <c r="L426" s="319"/>
      <c r="M426" s="322"/>
      <c r="N426" s="258" t="s">
        <v>1638</v>
      </c>
      <c r="O426" s="276">
        <v>0.06</v>
      </c>
      <c r="P426" s="12" t="s">
        <v>9</v>
      </c>
      <c r="Q426" s="12" t="s">
        <v>155</v>
      </c>
      <c r="R426" s="243" t="s">
        <v>1639</v>
      </c>
      <c r="S426" s="232" t="s">
        <v>96</v>
      </c>
      <c r="T426" s="292"/>
      <c r="U426" s="281"/>
      <c r="V426" s="281"/>
      <c r="W426" s="281"/>
      <c r="X426" s="281"/>
      <c r="Y426" s="281"/>
      <c r="Z426" s="281"/>
      <c r="AA426" s="281"/>
      <c r="AB426" s="281"/>
      <c r="AC426" s="281"/>
      <c r="AD426" s="281"/>
      <c r="AE426" s="281"/>
      <c r="AF426" s="281"/>
      <c r="AG426" s="281"/>
      <c r="AH426" s="281"/>
      <c r="AI426" s="281"/>
      <c r="AJ426" s="281"/>
      <c r="AK426" s="281"/>
      <c r="AL426" s="281"/>
      <c r="AM426" s="281"/>
      <c r="AN426" s="218">
        <v>45778</v>
      </c>
      <c r="AO426" s="218">
        <v>46022</v>
      </c>
      <c r="AP426" s="219" t="s">
        <v>195</v>
      </c>
      <c r="AQ426" s="220">
        <v>0</v>
      </c>
      <c r="AR426" s="220">
        <v>0</v>
      </c>
      <c r="AS426" s="221" t="s">
        <v>1472</v>
      </c>
      <c r="AT426" s="219" t="s">
        <v>195</v>
      </c>
      <c r="AU426" s="220">
        <v>0</v>
      </c>
      <c r="AV426" s="220">
        <v>0</v>
      </c>
      <c r="AW426" s="221" t="s">
        <v>1472</v>
      </c>
      <c r="AX426" s="219" t="s">
        <v>195</v>
      </c>
      <c r="AY426" s="220">
        <v>0</v>
      </c>
      <c r="AZ426" s="220">
        <v>0</v>
      </c>
      <c r="BA426" s="221" t="s">
        <v>1472</v>
      </c>
      <c r="BB426" s="219"/>
      <c r="BC426" s="220">
        <v>0</v>
      </c>
      <c r="BD426" s="220">
        <v>0</v>
      </c>
      <c r="BE426" s="221" t="s">
        <v>1472</v>
      </c>
      <c r="BF426" s="219" t="s">
        <v>1640</v>
      </c>
      <c r="BG426" s="220">
        <v>0.115</v>
      </c>
      <c r="BH426" s="220">
        <v>0</v>
      </c>
      <c r="BI426" s="221" t="s">
        <v>1472</v>
      </c>
      <c r="BJ426" s="219"/>
      <c r="BK426" s="220">
        <v>0.115</v>
      </c>
      <c r="BL426" s="220">
        <v>0</v>
      </c>
      <c r="BM426" s="221" t="s">
        <v>1472</v>
      </c>
      <c r="BN426" s="219"/>
      <c r="BO426" s="220">
        <v>0.115</v>
      </c>
      <c r="BP426" s="220">
        <v>0</v>
      </c>
      <c r="BQ426" s="221" t="s">
        <v>1472</v>
      </c>
      <c r="BR426" s="231" t="s">
        <v>132</v>
      </c>
      <c r="BS426" s="220">
        <v>0.115</v>
      </c>
      <c r="BT426" s="225"/>
      <c r="BU426" s="221" t="s">
        <v>283</v>
      </c>
      <c r="BV426" s="231" t="s">
        <v>132</v>
      </c>
      <c r="BW426" s="220">
        <v>0.12</v>
      </c>
      <c r="BX426" s="225"/>
      <c r="BY426" s="221" t="s">
        <v>283</v>
      </c>
      <c r="BZ426" s="231" t="s">
        <v>132</v>
      </c>
      <c r="CA426" s="220">
        <v>0.12</v>
      </c>
      <c r="CB426" s="225"/>
      <c r="CC426" s="221" t="s">
        <v>283</v>
      </c>
      <c r="CD426" s="231" t="s">
        <v>132</v>
      </c>
      <c r="CE426" s="220">
        <v>0.19</v>
      </c>
      <c r="CF426" s="225"/>
      <c r="CG426" s="221" t="s">
        <v>283</v>
      </c>
      <c r="CH426" s="231" t="s">
        <v>132</v>
      </c>
      <c r="CI426" s="220">
        <v>0.11</v>
      </c>
      <c r="CJ426" s="225"/>
      <c r="CK426" s="221" t="s">
        <v>283</v>
      </c>
      <c r="CL426" s="226">
        <f>AQ426+AU426+AY426+BC426+BG426+BK426+BO426+BS426+BW426+CA426+CE426+CI426</f>
        <v>1.0000000000000002</v>
      </c>
      <c r="CM426" s="227">
        <f t="shared" si="323"/>
        <v>0</v>
      </c>
    </row>
  </sheetData>
  <protectedRanges>
    <protectedRange sqref="AT359" name="EDITABLE_11"/>
    <protectedRange sqref="AP365" name="EDITABLE_2_1"/>
    <protectedRange sqref="AP366" name="EDITABLE_3"/>
    <protectedRange sqref="AP367" name="EDITABLE_4"/>
    <protectedRange sqref="AP368" name="EDITABLE_9"/>
    <protectedRange sqref="AP369:AP372" name="EDITABLE_1"/>
    <protectedRange sqref="BJ370" name="EDITABLE_1_1"/>
    <protectedRange sqref="BJ371" name="EDITABLE_2_1_1"/>
    <protectedRange sqref="AP373:AP381" name="EDITABLE_1_2"/>
    <protectedRange sqref="AT377" name="EDITABLE_13"/>
    <protectedRange sqref="AT378" name="EDITABLE_14"/>
    <protectedRange sqref="AT381" name="EDITABLE_15"/>
    <protectedRange sqref="AT379" name="EDITABLE_18"/>
    <protectedRange sqref="AT380" name="EDITABLE_19"/>
    <protectedRange sqref="AX377" name="EDITABLE_13_1"/>
    <protectedRange sqref="AX378" name="EDITABLE_14_1"/>
    <protectedRange sqref="AX381" name="EDITABLE_15_1"/>
    <protectedRange sqref="AP382" name="EDITABLE_1_3"/>
    <protectedRange sqref="AP384" name="EDITABLE_6"/>
    <protectedRange sqref="AP383" name="EDITABLE_8"/>
    <protectedRange sqref="AT383" name="EDITABLE_17"/>
    <protectedRange sqref="AP385" name="EDITABLE_5"/>
  </protectedRanges>
  <mergeCells count="293">
    <mergeCell ref="E387:E389"/>
    <mergeCell ref="CL12:CM12"/>
    <mergeCell ref="R12:R13"/>
    <mergeCell ref="S12:T12"/>
    <mergeCell ref="U12:AM12"/>
    <mergeCell ref="AN12:AN13"/>
    <mergeCell ref="AO12:AO13"/>
    <mergeCell ref="AP12:CJ12"/>
    <mergeCell ref="Q1:S3"/>
    <mergeCell ref="C2:P2"/>
    <mergeCell ref="C3:J3"/>
    <mergeCell ref="K3:P3"/>
    <mergeCell ref="Q12:Q13"/>
    <mergeCell ref="H12:H13"/>
    <mergeCell ref="F12:F13"/>
    <mergeCell ref="G12:G13"/>
    <mergeCell ref="L12:L13"/>
    <mergeCell ref="M12:M13"/>
    <mergeCell ref="N12:N13"/>
    <mergeCell ref="O12:O13"/>
    <mergeCell ref="I12:K12"/>
    <mergeCell ref="P12:P13"/>
    <mergeCell ref="I357:I359"/>
    <mergeCell ref="J357:J359"/>
    <mergeCell ref="A357:A359"/>
    <mergeCell ref="B357:B359"/>
    <mergeCell ref="C357:C359"/>
    <mergeCell ref="D357:D359"/>
    <mergeCell ref="E357:E359"/>
    <mergeCell ref="A1:B3"/>
    <mergeCell ref="C1:P1"/>
    <mergeCell ref="A12:A13"/>
    <mergeCell ref="B12:B13"/>
    <mergeCell ref="C12:C13"/>
    <mergeCell ref="D12:D13"/>
    <mergeCell ref="E12:E13"/>
    <mergeCell ref="S357:S359"/>
    <mergeCell ref="T357:T359"/>
    <mergeCell ref="A360:A364"/>
    <mergeCell ref="B360:B364"/>
    <mergeCell ref="C360:C364"/>
    <mergeCell ref="D360:D364"/>
    <mergeCell ref="E360:E364"/>
    <mergeCell ref="F360:F364"/>
    <mergeCell ref="G360:G364"/>
    <mergeCell ref="H360:H364"/>
    <mergeCell ref="I360:I364"/>
    <mergeCell ref="J360:J364"/>
    <mergeCell ref="K360:K364"/>
    <mergeCell ref="L360:L364"/>
    <mergeCell ref="M360:M364"/>
    <mergeCell ref="K357:K359"/>
    <mergeCell ref="L357:L359"/>
    <mergeCell ref="M357:M359"/>
    <mergeCell ref="F357:F359"/>
    <mergeCell ref="G357:G359"/>
    <mergeCell ref="H357:H359"/>
    <mergeCell ref="S360:S364"/>
    <mergeCell ref="T360:T364"/>
    <mergeCell ref="A365:A367"/>
    <mergeCell ref="B365:B367"/>
    <mergeCell ref="C365:C367"/>
    <mergeCell ref="D365:D367"/>
    <mergeCell ref="E365:E367"/>
    <mergeCell ref="F365:F367"/>
    <mergeCell ref="G365:G367"/>
    <mergeCell ref="H365:H367"/>
    <mergeCell ref="I365:I367"/>
    <mergeCell ref="J365:J367"/>
    <mergeCell ref="K365:K367"/>
    <mergeCell ref="L365:L367"/>
    <mergeCell ref="M365:M367"/>
    <mergeCell ref="S365:S367"/>
    <mergeCell ref="T365:T367"/>
    <mergeCell ref="S369:S372"/>
    <mergeCell ref="T369:T372"/>
    <mergeCell ref="A373:A381"/>
    <mergeCell ref="B373:B381"/>
    <mergeCell ref="C373:C381"/>
    <mergeCell ref="D373:D381"/>
    <mergeCell ref="E373:E381"/>
    <mergeCell ref="F373:F381"/>
    <mergeCell ref="G373:G381"/>
    <mergeCell ref="H373:H381"/>
    <mergeCell ref="I373:I381"/>
    <mergeCell ref="J373:J381"/>
    <mergeCell ref="K373:K381"/>
    <mergeCell ref="L373:L381"/>
    <mergeCell ref="M373:M381"/>
    <mergeCell ref="S373:S381"/>
    <mergeCell ref="T373:T381"/>
    <mergeCell ref="A369:A372"/>
    <mergeCell ref="B369:B372"/>
    <mergeCell ref="C369:C372"/>
    <mergeCell ref="D369:D372"/>
    <mergeCell ref="E369:E372"/>
    <mergeCell ref="F369:F372"/>
    <mergeCell ref="F383:F384"/>
    <mergeCell ref="G383:G384"/>
    <mergeCell ref="H383:H384"/>
    <mergeCell ref="I383:I384"/>
    <mergeCell ref="J369:J372"/>
    <mergeCell ref="K369:K372"/>
    <mergeCell ref="L369:L372"/>
    <mergeCell ref="M369:M372"/>
    <mergeCell ref="G369:G372"/>
    <mergeCell ref="H369:H372"/>
    <mergeCell ref="I369:I372"/>
    <mergeCell ref="J383:J384"/>
    <mergeCell ref="K383:K384"/>
    <mergeCell ref="L383:L384"/>
    <mergeCell ref="M383:M384"/>
    <mergeCell ref="S383:S384"/>
    <mergeCell ref="T383:T384"/>
    <mergeCell ref="A387:A389"/>
    <mergeCell ref="B387:B389"/>
    <mergeCell ref="C387:C389"/>
    <mergeCell ref="D387:D389"/>
    <mergeCell ref="F387:F389"/>
    <mergeCell ref="G387:G389"/>
    <mergeCell ref="H387:H389"/>
    <mergeCell ref="I387:I389"/>
    <mergeCell ref="J387:J389"/>
    <mergeCell ref="K387:K389"/>
    <mergeCell ref="L387:L389"/>
    <mergeCell ref="M387:M389"/>
    <mergeCell ref="A383:A384"/>
    <mergeCell ref="B383:B384"/>
    <mergeCell ref="C383:C384"/>
    <mergeCell ref="D383:D384"/>
    <mergeCell ref="E383:E384"/>
    <mergeCell ref="S390:S392"/>
    <mergeCell ref="T390:T392"/>
    <mergeCell ref="S387:S389"/>
    <mergeCell ref="T387:T389"/>
    <mergeCell ref="A390:A392"/>
    <mergeCell ref="B390:B392"/>
    <mergeCell ref="C390:C392"/>
    <mergeCell ref="D390:D392"/>
    <mergeCell ref="E390:E392"/>
    <mergeCell ref="F390:F392"/>
    <mergeCell ref="G390:G392"/>
    <mergeCell ref="H390:H392"/>
    <mergeCell ref="I390:I392"/>
    <mergeCell ref="J390:J392"/>
    <mergeCell ref="K390:K392"/>
    <mergeCell ref="L390:L392"/>
    <mergeCell ref="I393:I395"/>
    <mergeCell ref="J393:J395"/>
    <mergeCell ref="A393:A395"/>
    <mergeCell ref="B393:B395"/>
    <mergeCell ref="C393:C395"/>
    <mergeCell ref="D393:D395"/>
    <mergeCell ref="E393:E395"/>
    <mergeCell ref="M390:M392"/>
    <mergeCell ref="S393:S395"/>
    <mergeCell ref="T393:T395"/>
    <mergeCell ref="A396:A397"/>
    <mergeCell ref="B396:B397"/>
    <mergeCell ref="C396:C397"/>
    <mergeCell ref="D396:D397"/>
    <mergeCell ref="E396:E397"/>
    <mergeCell ref="F396:F397"/>
    <mergeCell ref="G396:G397"/>
    <mergeCell ref="H396:H397"/>
    <mergeCell ref="I396:I397"/>
    <mergeCell ref="J396:J397"/>
    <mergeCell ref="K396:K397"/>
    <mergeCell ref="L396:L397"/>
    <mergeCell ref="M396:M397"/>
    <mergeCell ref="K393:K395"/>
    <mergeCell ref="L393:L395"/>
    <mergeCell ref="M393:M395"/>
    <mergeCell ref="F393:F395"/>
    <mergeCell ref="G393:G395"/>
    <mergeCell ref="H393:H395"/>
    <mergeCell ref="L401:L403"/>
    <mergeCell ref="S396:S397"/>
    <mergeCell ref="T396:T397"/>
    <mergeCell ref="A398:A400"/>
    <mergeCell ref="B398:B400"/>
    <mergeCell ref="C398:C400"/>
    <mergeCell ref="D398:D400"/>
    <mergeCell ref="E398:E400"/>
    <mergeCell ref="F398:F400"/>
    <mergeCell ref="G398:G400"/>
    <mergeCell ref="H398:H400"/>
    <mergeCell ref="I398:I400"/>
    <mergeCell ref="J398:J400"/>
    <mergeCell ref="K398:K400"/>
    <mergeCell ref="L398:L400"/>
    <mergeCell ref="M398:M400"/>
    <mergeCell ref="A401:A403"/>
    <mergeCell ref="B401:B403"/>
    <mergeCell ref="C401:C403"/>
    <mergeCell ref="D401:D403"/>
    <mergeCell ref="E401:E403"/>
    <mergeCell ref="S398:S400"/>
    <mergeCell ref="T398:T400"/>
    <mergeCell ref="G404:G406"/>
    <mergeCell ref="H404:H406"/>
    <mergeCell ref="I404:I406"/>
    <mergeCell ref="J404:J406"/>
    <mergeCell ref="A404:A406"/>
    <mergeCell ref="B404:B406"/>
    <mergeCell ref="C404:C406"/>
    <mergeCell ref="D404:D406"/>
    <mergeCell ref="E404:E406"/>
    <mergeCell ref="F401:F403"/>
    <mergeCell ref="G401:G403"/>
    <mergeCell ref="H401:H403"/>
    <mergeCell ref="I401:I403"/>
    <mergeCell ref="M401:M403"/>
    <mergeCell ref="S401:S403"/>
    <mergeCell ref="T401:T403"/>
    <mergeCell ref="J401:J403"/>
    <mergeCell ref="K401:K403"/>
    <mergeCell ref="D412:D414"/>
    <mergeCell ref="E412:E414"/>
    <mergeCell ref="S404:S406"/>
    <mergeCell ref="T404:T406"/>
    <mergeCell ref="A407:A410"/>
    <mergeCell ref="B407:B410"/>
    <mergeCell ref="C407:C410"/>
    <mergeCell ref="D407:D410"/>
    <mergeCell ref="E407:E410"/>
    <mergeCell ref="F407:F410"/>
    <mergeCell ref="G407:G410"/>
    <mergeCell ref="H407:H410"/>
    <mergeCell ref="I407:I410"/>
    <mergeCell ref="J407:J410"/>
    <mergeCell ref="K407:K410"/>
    <mergeCell ref="L407:L410"/>
    <mergeCell ref="M407:M410"/>
    <mergeCell ref="T407:T410"/>
    <mergeCell ref="K404:K406"/>
    <mergeCell ref="L404:L406"/>
    <mergeCell ref="M404:M406"/>
    <mergeCell ref="F404:F406"/>
    <mergeCell ref="K412:K414"/>
    <mergeCell ref="L412:L414"/>
    <mergeCell ref="M412:M414"/>
    <mergeCell ref="T412:T414"/>
    <mergeCell ref="A415:A417"/>
    <mergeCell ref="B415:B417"/>
    <mergeCell ref="C415:C417"/>
    <mergeCell ref="D415:D417"/>
    <mergeCell ref="E415:E417"/>
    <mergeCell ref="F415:F417"/>
    <mergeCell ref="G415:G417"/>
    <mergeCell ref="H415:H417"/>
    <mergeCell ref="I415:I417"/>
    <mergeCell ref="J415:J417"/>
    <mergeCell ref="K415:K417"/>
    <mergeCell ref="L415:L417"/>
    <mergeCell ref="F412:F414"/>
    <mergeCell ref="G412:G414"/>
    <mergeCell ref="H412:H414"/>
    <mergeCell ref="I412:I414"/>
    <mergeCell ref="J412:J414"/>
    <mergeCell ref="A412:A414"/>
    <mergeCell ref="B412:B414"/>
    <mergeCell ref="C412:C414"/>
    <mergeCell ref="M415:M417"/>
    <mergeCell ref="T415:T417"/>
    <mergeCell ref="A418:A423"/>
    <mergeCell ref="B418:B423"/>
    <mergeCell ref="C418:C423"/>
    <mergeCell ref="D418:D423"/>
    <mergeCell ref="E418:E423"/>
    <mergeCell ref="F418:F423"/>
    <mergeCell ref="G418:G423"/>
    <mergeCell ref="H418:H423"/>
    <mergeCell ref="I418:I423"/>
    <mergeCell ref="J418:J423"/>
    <mergeCell ref="K418:K423"/>
    <mergeCell ref="L418:L423"/>
    <mergeCell ref="M418:M423"/>
    <mergeCell ref="T418:T423"/>
    <mergeCell ref="T424:T426"/>
    <mergeCell ref="F424:F426"/>
    <mergeCell ref="G424:G426"/>
    <mergeCell ref="H424:H426"/>
    <mergeCell ref="I424:I426"/>
    <mergeCell ref="J424:J426"/>
    <mergeCell ref="A424:A426"/>
    <mergeCell ref="B424:B426"/>
    <mergeCell ref="C424:C426"/>
    <mergeCell ref="D424:D426"/>
    <mergeCell ref="E424:E426"/>
    <mergeCell ref="K424:K426"/>
    <mergeCell ref="L424:L426"/>
    <mergeCell ref="M424:M426"/>
  </mergeCells>
  <hyperlinks>
    <hyperlink ref="AP407" r:id="rId1" display="En el mes de enero de 2025, se lle vo a cabo la atención de 220 perros y gatos de calle en situación de urgencia vital, recibieron atención por el programa de Urgencias Veterinarias._x000a__x000a_Evidencias" xr:uid="{626282D2-B932-415D-BB84-00D912209951}"/>
    <hyperlink ref="BB385" r:id="rId2"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3216D836-0427-43C9-9DF2-D0DA8F273CBB}"/>
    <hyperlink ref="AX385" r:id="rId3"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1CCECE83-A440-4569-A1EA-1C5592D1189F}"/>
    <hyperlink ref="AT385" r:id="rId4"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BD660179-25D7-44E8-B31B-1EBDB721EDF7}"/>
    <hyperlink ref="AP385" r:id="rId5"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DF92BD7F-8223-48C5-B902-2D5F5BB04F04}"/>
    <hyperlink ref="BB384" r:id="rId6"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AA81C8E2-73C4-425D-AED9-794EC1A8F9ED}"/>
    <hyperlink ref="BB383" r:id="rId7"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70B7A49B-0503-43B7-9080-9877F174593C}"/>
    <hyperlink ref="AX384" r:id="rId8"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D23FB287-EDD2-458D-9A03-5F3030489739}"/>
    <hyperlink ref="AX383" r:id="rId9"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539D8AE1-72CB-493C-854F-35E68CFF0DE4}"/>
    <hyperlink ref="AT384" r:id="rId10"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333F3299-3544-4C70-8F74-B5DEB8D100B6}"/>
    <hyperlink ref="AT383" r:id="rId11"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1A46F5BF-E183-4703-AEA3-7F82A99B1F13}"/>
    <hyperlink ref="AP384" r:id="rId12"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964C5EF1-F14B-4232-BF52-717027665AED}"/>
    <hyperlink ref="AP383" r:id="rId13"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748A1CA2-E35D-4CDE-9F0E-FDD7751FA9DA}"/>
    <hyperlink ref="BB382" r:id="rId14"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F38617ED-EB66-45F1-823F-4201DE4128A6}"/>
    <hyperlink ref="AX382" r:id="rId15"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26BB3740-B26D-4612-9799-B39AD9076DB4}"/>
    <hyperlink ref="AT382" r:id="rId16"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AB5DFCFD-FBF5-4D31-9F32-2927DBD30081}"/>
    <hyperlink ref="AP382" r:id="rId17"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CCDCDD7C-6389-4762-B9CB-BFE8ED3C37E6}"/>
    <hyperlink ref="BB379" r:id="rId18"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17DAFFD5-A96D-4FE5-83D6-C3E752F3A8CA}"/>
    <hyperlink ref="BB375" r:id="rId19"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054083F7-F965-4C11-A447-8AA97F309AC6}"/>
    <hyperlink ref="BB374" r:id="rId20"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1C60D5CC-78F8-4C42-BFF7-DC299CAF013D}"/>
    <hyperlink ref="BB373" r:id="rId21"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110F731D-1CA8-4CE0-A9CC-248184B2FA7C}"/>
    <hyperlink ref="AX379" r:id="rId22"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34E6230B-8E52-4D09-8312-8B01389DA7A3}"/>
    <hyperlink ref="AX375" r:id="rId23"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A1CB4709-7C56-4FA4-9C3A-D45A22C18479}"/>
    <hyperlink ref="AX374" r:id="rId24"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FADCE344-F29E-46F6-AE34-0636E6E5DD4D}"/>
    <hyperlink ref="AX373" r:id="rId25"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A43B0EEA-F18E-4D08-8FAC-ED500FF7A3C7}"/>
    <hyperlink ref="AT379" r:id="rId26"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E9A659D4-4214-4670-BF20-B29680DD6A2A}"/>
    <hyperlink ref="AT375" r:id="rId27"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C91EE02E-EB84-4287-BAB0-83C1481E9513}"/>
    <hyperlink ref="AT374" r:id="rId28"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B8C8212C-0AEB-439D-BC51-94DFBD399668}"/>
    <hyperlink ref="AT373" r:id="rId29"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16E613E0-4A60-43CB-8B85-BF1FBD645560}"/>
    <hyperlink ref="AP379" r:id="rId30"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0987F730-0E68-4428-A6BA-1653C18AB626}"/>
    <hyperlink ref="AP375" r:id="rId31"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A5FBA247-55B1-4303-BA5A-3F3CD3416063}"/>
    <hyperlink ref="AP374" r:id="rId32"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3DF05D4D-0ED3-4C26-9C3C-1CB45C0246A9}"/>
    <hyperlink ref="AP373" r:id="rId33"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ED892242-D1C0-40C1-BF38-A156E2FD7607}"/>
    <hyperlink ref="BB372" r:id="rId34"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E5D11929-D1F6-4039-8418-0B78071D7202}"/>
    <hyperlink ref="BB371" r:id="rId35"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31AB44A3-10DF-4F76-94BC-B1E68E883441}"/>
    <hyperlink ref="BB370" r:id="rId36"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B0047D99-FA32-412C-83A7-2AAC0C73F309}"/>
    <hyperlink ref="BB369" r:id="rId37"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781883E8-3923-46E2-AE0F-3AC14EA5053A}"/>
    <hyperlink ref="AX372" r:id="rId38"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4EFD195E-49CB-4FEA-AD3F-B5B9FBAB5C7C}"/>
    <hyperlink ref="AX371" r:id="rId39"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298E5017-FE06-4D4A-8D78-71FC77EB106D}"/>
    <hyperlink ref="AX370" r:id="rId40"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6C5E3287-0215-4F6F-8638-5126F8E5F66E}"/>
    <hyperlink ref="AX369" r:id="rId41"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F42DD8C6-AE44-4E53-81C4-9DA86CA35D88}"/>
    <hyperlink ref="AT372" r:id="rId42"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FD3377CB-43E4-4971-9502-3953927070E4}"/>
    <hyperlink ref="AT371" r:id="rId43"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F5D9A28E-CF2D-4BA2-B2D5-8868D659C624}"/>
    <hyperlink ref="AT370" r:id="rId44"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E7FFA4F8-CD41-4809-AFBD-EC90DA60144F}"/>
    <hyperlink ref="AT369" r:id="rId45"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AE6337D2-8F62-4ABF-B54D-B856E607BB76}"/>
    <hyperlink ref="AP372" r:id="rId46"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E4244380-0884-48A8-9F72-36E34F98DF3F}"/>
    <hyperlink ref="AP371" r:id="rId47"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5ACE28E8-D4FA-4478-BBB8-BBD4D7C91E2C}"/>
    <hyperlink ref="AP370" r:id="rId48"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CDD8AF17-D90F-4F20-8802-7447403D1DCA}"/>
    <hyperlink ref="AP369" r:id="rId49"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57DDAAC1-2C96-4667-AFF8-2BB06FD5972E}"/>
    <hyperlink ref="BB368" r:id="rId50"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E0A8187C-3138-445B-A69F-11B6161C5F98}"/>
    <hyperlink ref="AX368" r:id="rId51"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D62BA8D7-93DB-43B5-81B9-FC0B0F85305D}"/>
    <hyperlink ref="AT368" r:id="rId52"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B5599B97-4637-4784-B7F4-0B324599C7F6}"/>
    <hyperlink ref="AP368" r:id="rId53"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04379AFE-0168-4E7B-A250-468C86BFCCBB}"/>
    <hyperlink ref="BB367" r:id="rId54"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53E2FD12-79A1-45DD-B7C6-EA0845BBFDE4}"/>
    <hyperlink ref="BB366" r:id="rId55"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7604C174-C6B7-401B-ACAE-01093E08DDE3}"/>
    <hyperlink ref="BB365" r:id="rId56"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48C4C621-202A-4C4B-8334-1199666CEE5E}"/>
    <hyperlink ref="AX367" r:id="rId57"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BAD68208-66C6-4ABA-8825-EFB11C268B17}"/>
    <hyperlink ref="AX366" r:id="rId58"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B06F6B58-ED9D-4AF6-92E7-1F85AF474785}"/>
    <hyperlink ref="AX365" r:id="rId59"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C59686AE-833A-4D69-BB98-FAB09E68D7FC}"/>
    <hyperlink ref="AT367" r:id="rId60"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8EB1EC35-4DD4-400F-80BF-12A988467EF4}"/>
    <hyperlink ref="AT366" r:id="rId61"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BDA1774C-78F4-461A-AE4E-50A22E37BE63}"/>
    <hyperlink ref="AT365" r:id="rId62"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98D52C69-A625-4AFA-9F7B-0A471C8D24EC}"/>
    <hyperlink ref="AP367" r:id="rId63"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ED91281D-F67E-4DC9-94B7-BBE1DAF2C5B8}"/>
    <hyperlink ref="AP366" r:id="rId64"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A136DE0F-C309-46CE-B9AA-82BDBE14DE79}"/>
    <hyperlink ref="AP365" r:id="rId65"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B9B8048D-DCD7-43BE-AFFA-C0826C0B0FD3}"/>
    <hyperlink ref="BB364" r:id="rId66"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691A3F1D-7110-40E5-B319-B14DF81EA871}"/>
    <hyperlink ref="BB363" r:id="rId67"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D51731E0-7634-42A9-A1E4-82AAA9CB32D3}"/>
    <hyperlink ref="BB362" r:id="rId68"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0C59B5C7-F7BD-4739-AFEE-C69D43301D60}"/>
    <hyperlink ref="BB361" r:id="rId69"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34D999BC-F6F6-40C5-B27C-C8F85814839B}"/>
    <hyperlink ref="BB360" r:id="rId70"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7122A34C-5F81-4EAE-938D-9FFEE31436BB}"/>
    <hyperlink ref="AX364" r:id="rId71"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C59244C9-A115-46A4-8D6B-2D0166257402}"/>
    <hyperlink ref="AX363" r:id="rId72"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E982FF13-1932-47C9-9B15-713F9C5D6108}"/>
    <hyperlink ref="AX362" r:id="rId73"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20441AD7-AFDE-4654-99FF-86484CF62C17}"/>
    <hyperlink ref="AX361" r:id="rId74"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E56F7735-52E9-4A96-AFE5-0330B9D06287}"/>
    <hyperlink ref="AX360" r:id="rId75"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8F24AA42-CE62-4F4C-A8EB-E7CC2BDE450D}"/>
    <hyperlink ref="AT364" r:id="rId76"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125CDDB2-0517-4C0A-8D6B-9904B3AF1573}"/>
    <hyperlink ref="AT363" r:id="rId77"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C8490DAF-3FA5-4B40-9089-9D99D2411598}"/>
    <hyperlink ref="AT362" r:id="rId78"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E4518CCF-8DE5-44A5-BC43-8AB1A594D4B7}"/>
    <hyperlink ref="AT361" r:id="rId79"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3D7CFAEC-6692-48F5-98AD-D9A6128597DB}"/>
    <hyperlink ref="AT360" r:id="rId80"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076FD4AE-01BD-4D7C-95A9-5728174EBB33}"/>
    <hyperlink ref="AP364" r:id="rId81"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6D106DA4-E4CC-4BB1-A013-7C1D11E46F21}"/>
    <hyperlink ref="AP363" r:id="rId82"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F166D271-7B65-48B7-ADF6-B863F6A833BF}"/>
    <hyperlink ref="AP362" r:id="rId83"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718D1F46-BD89-4804-A2DB-C1ACD66D110B}"/>
    <hyperlink ref="AP361" r:id="rId84"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94077EBA-39BD-42F8-92B3-461EF80C76D1}"/>
    <hyperlink ref="AP360" r:id="rId85"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C30B31FD-BE6C-4AC0-9BB2-41CAD7740FD1}"/>
    <hyperlink ref="BB359" r:id="rId86"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A14F49F7-E1F2-4D76-904C-169D3C86C3CC}"/>
    <hyperlink ref="BB358" r:id="rId87"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08215D39-9A6B-491E-AA0F-B79972E00135}"/>
    <hyperlink ref="BB357" r:id="rId88" display="../Forms/AllItems.aspx?id=%2Fsites%2FPlandeAccinInstitucional%2FDocumentos%20compartidos%2FPlan%20de%20Acci%C3%B3n%20Institucional%202025%2FSeguimiento%20PAI%202025%2FEvidencias%20Subdirecci%C3%B3n%20Corporativa%2F04%2E%20Abril%2F2%2E%20Evidencias%20PAI%202025%20%2D%20Proyectos%2FEVIDENCIAS%20MES%20DE%20ABRIL%2Ezip&amp;parent=%2Fsites%2FPlandeAccinInstitucional%2FDocumentos%20compartidos%2FPlan%20de%20Acci%C3%B3n%20Institucional%202025%2FSeguimiento%20PAI%202025%2FEvidencias%20Subdirecci%C3%B3n%20Corporativa%2F04%2E%20Abril%2F2%2E%20Evidencias%20PAI%202025%20%2D%20Proyectos" xr:uid="{A90C0240-64A4-440F-A4F0-7351ADBAE522}"/>
    <hyperlink ref="AX359" r:id="rId89"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CF384AE0-54EF-4EDA-8CE5-40927909FEC1}"/>
    <hyperlink ref="AX358" r:id="rId90"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7FAF13B6-6AF5-4DA7-B215-D60412C3054E}"/>
    <hyperlink ref="AX357" r:id="rId91" display="../Forms/AllItems.aspx?id=%2Fsites%2FPlandeAccinInstitucional%2FDocumentos%20compartidos%2FPlan%20de%20Acci%C3%B3n%20Institucional%202025%2FSeguimiento%20PAI%202025%2FEvidencias%20Subdirecci%C3%B3n%20Corporativa%2F03%2E%20Marzo%2F2%2E%20Evidencias%20PAI%202025%20%2D%20Proyectos%2FEVIDENCIAS%20MES%20DE%20MARZO%20%2D%202025%2Ezip&amp;parent=%2Fsites%2FPlandeAccinInstitucional%2FDocumentos%20compartidos%2FPlan%20de%20Acci%C3%B3n%20Institucional%202025%2FSeguimiento%20PAI%202025%2FEvidencias%20Subdirecci%C3%B3n%20Corporativa%2F03%2E%20Marzo%2F2%2E%20Evidencias%20PAI%202025%20%2D%20Proyectos" xr:uid="{5AE61B96-D8D1-4B62-AE14-B809F9CD6043}"/>
    <hyperlink ref="AT359" r:id="rId92"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E5DC85E3-35FA-42D5-B69D-83F3A0D2EED5}"/>
    <hyperlink ref="AT358" r:id="rId93"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E4707CDA-637D-4EE6-AE0D-3982F98747CA}"/>
    <hyperlink ref="AT357" r:id="rId94" display="../Forms/AllItems.aspx?id=%2Fsites%2FPlandeAccinInstitucional%2FDocumentos%20compartidos%2FPlan%20de%20Acci%C3%B3n%20Institucional%202025%2FSeguimiento%20PAI%202025%2FEvidencias%20Subdirecci%C3%B3n%20Corporativa%2F02%2E%20Febrero%2F2%2E%20Evidencias%20PAI%202025%20%2D%20Proyectos%2FEVIDENCIAS%20MES%20DE%20FEBRERO%2Ezip&amp;parent=%2Fsites%2FPlandeAccinInstitucional%2FDocumentos%20compartidos%2FPlan%20de%20Acci%C3%B3n%20Institucional%202025%2FSeguimiento%20PAI%202025%2FEvidencias%20Subdirecci%C3%B3n%20Corporativa%2F02%2E%20Febrero%2F2%2E%20Evidencias%20PAI%202025%20%2D%20Proyectos" xr:uid="{0057E9CE-6FAF-420B-BD24-A90A3EC35C8C}"/>
    <hyperlink ref="AP359" r:id="rId95"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C0573237-30D3-42E8-B552-BA3529315F6B}"/>
    <hyperlink ref="AP358" r:id="rId96"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74B63F14-9BA8-4FEE-961A-16D679BFD868}"/>
    <hyperlink ref="AP357" r:id="rId97" display="../Forms/AllItems.aspx?id=%2Fsites%2FPlandeAccinInstitucional%2FDocumentos%20compartidos%2FPlan%20de%20Acci%C3%B3n%20Institucional%202025%2FSeguimiento%20PAI%202025%2FEvidencias%20Subdirecci%C3%B3n%20Corporativa%2F01%2E%20Enero%2F2%2E%20Evidencias%20PAI%202025%20%2D%20Proyectos%2FEVIDENCIAS%20ENERO%202025%2E%2Ezip&amp;parent=%2Fsites%2FPlandeAccinInstitucional%2FDocumentos%20compartidos%2FPlan%20de%20Acci%C3%B3n%20Institucional%202025%2FSeguimiento%20PAI%202025%2FEvidencias%20Subdirecci%C3%B3n%20Corporativa%2F01%2E%20Enero%2F2%2E%20Evidencias%20PAI%202025%20%2D%20Proyectos" xr:uid="{E200CFC5-6E39-4664-9B4E-4C137C17E88E}"/>
  </hyperlinks>
  <pageMargins left="0.7" right="0.7" top="0.75" bottom="0.75" header="0.3" footer="0.3"/>
  <drawing r:id="rId98"/>
  <extLst>
    <ext xmlns:x14="http://schemas.microsoft.com/office/spreadsheetml/2009/9/main" uri="{CCE6A557-97BC-4b89-ADB6-D9C93CAAB3DF}">
      <x14:dataValidations xmlns:xm="http://schemas.microsoft.com/office/excel/2006/main" count="11">
        <x14:dataValidation type="list" allowBlank="1" showInputMessage="1" showErrorMessage="1" xr:uid="{03ED6CB4-5958-4641-9BEA-729C2D8CF12D}">
          <x14:formula1>
            <xm:f>'Listas definitivas'!$J$3:$J$28</xm:f>
          </x14:formula1>
          <xm:sqref>P14:P426</xm:sqref>
        </x14:dataValidation>
        <x14:dataValidation type="list" allowBlank="1" showInputMessage="1" showErrorMessage="1" xr:uid="{29F1DB22-7A27-4C3E-91BA-FF95D9BC5E2A}">
          <x14:formula1>
            <xm:f>'Listas definitivas'!$I$3:$I$9</xm:f>
          </x14:formula1>
          <xm:sqref>I14:I310</xm:sqref>
        </x14:dataValidation>
        <x14:dataValidation type="list" allowBlank="1" showInputMessage="1" showErrorMessage="1" xr:uid="{1A572FAB-1772-4A7D-9046-C22C09D4BF55}">
          <x14:formula1>
            <xm:f>'Listas definitivas'!$H$3:$H$28</xm:f>
          </x14:formula1>
          <xm:sqref>G14:G357 G360 G365 G368:G369 G373 G382:G383 G385:G387 G390 G393 G396 G398 G401 G404 G407 G411:G412 G415 G418 G424</xm:sqref>
        </x14:dataValidation>
        <x14:dataValidation type="list" allowBlank="1" showInputMessage="1" showErrorMessage="1" xr:uid="{A689D620-2490-4DC1-9FC9-0F9E79BE3406}">
          <x14:formula1>
            <xm:f>'Listas definitivas'!$G$3:$G$8</xm:f>
          </x14:formula1>
          <xm:sqref>F14:F357 F360 F365 F368:F369 F373 F382:F383 F385:F387 F390 F393 F396 F398 F401 F404 F407 F411:F412 F415 F418 F424</xm:sqref>
        </x14:dataValidation>
        <x14:dataValidation type="list" allowBlank="1" showInputMessage="1" showErrorMessage="1" promptTitle="Seleccionar" xr:uid="{360E6903-17C4-4474-91DD-E8E13AD8BAB1}">
          <x14:formula1>
            <xm:f>'Listas definitivas'!$E$3:$E$13</xm:f>
          </x14:formula1>
          <xm:sqref>E14:E357 E360 E365 E368:E369 E373 E382:E383 E424 E393 E396 E398 E401 E404 E407 E411:E412 E415 E418 E385:E387 E390</xm:sqref>
        </x14:dataValidation>
        <x14:dataValidation type="list" allowBlank="1" showInputMessage="1" showErrorMessage="1" xr:uid="{284735EB-A238-4673-B54A-FC18625A9AE9}">
          <x14:formula1>
            <xm:f>'Listas definitivas'!$D$3:$D$16</xm:f>
          </x14:formula1>
          <xm:sqref>D14:D357 D427:D1048576 D360 D365 D368:D369 D373 D382:D383 D385:D387 D390 D393 D396 D398 D401 D404 D407 D411:D412 D415 D418 D424</xm:sqref>
        </x14:dataValidation>
        <x14:dataValidation type="list" allowBlank="1" showInputMessage="1" showErrorMessage="1" xr:uid="{B024D021-076A-4939-9EED-CE9C87894834}">
          <x14:formula1>
            <xm:f>'Listas definitivas'!$C$3:$C$7</xm:f>
          </x14:formula1>
          <xm:sqref>C424 C360 C365 C14:C357 C373 C368:C369 C385:C387 C390 C393 C396 C398 C401 C404 C407 C411:C412 C415 C418 C382:C383</xm:sqref>
        </x14:dataValidation>
        <x14:dataValidation type="list" allowBlank="1" showInputMessage="1" showErrorMessage="1" xr:uid="{AD706C30-D036-49A9-AC30-4F3DCFB6E1F6}">
          <x14:formula1>
            <xm:f>'Listas definitivas'!$B$3:$B$6</xm:f>
          </x14:formula1>
          <xm:sqref>B14:B357 B360 B365 B368:B369 B373 B382:B383 B385:B387 B390 B393 B396 B398 B401 B404 B407 B411:B412 B415 B418 B424</xm:sqref>
        </x14:dataValidation>
        <x14:dataValidation type="list" allowBlank="1" showInputMessage="1" showErrorMessage="1" xr:uid="{4F46872C-B4D7-4360-92D9-06147EFAFB88}">
          <x14:formula1>
            <xm:f>'Listas definitivas'!$A$3:$A$6</xm:f>
          </x14:formula1>
          <xm:sqref>A14:A357 A360 A365 A368:A369 A373 A382:A383 A385:A387 A390 A393 A396 A398 A401 A404 A407 A411:A412 A415 A418 A424</xm:sqref>
        </x14:dataValidation>
        <x14:dataValidation type="list" allowBlank="1" showInputMessage="1" showErrorMessage="1" xr:uid="{89C0D40D-FD26-4357-9798-611D653F969B}">
          <x14:formula1>
            <xm:f>'Listas definitivas'!$K$3:$K$15</xm:f>
          </x14:formula1>
          <xm:sqref>Q14:Q426</xm:sqref>
        </x14:dataValidation>
        <x14:dataValidation type="list" allowBlank="1" showInputMessage="1" showErrorMessage="1" xr:uid="{B96B9D9B-F13E-4E42-A78D-C4346CB6ADFD}">
          <x14:formula1>
            <xm:f>'Listas definitivas'!$L$3:$L$5</xm:f>
          </x14:formula1>
          <xm:sqref>S14:S356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F5D28-2166-46D5-96CC-3D6E7221226B}">
  <dimension ref="A1:AT25"/>
  <sheetViews>
    <sheetView showWhiteSpace="0" zoomScale="70" zoomScaleNormal="70" zoomScaleSheetLayoutView="90" zoomScalePageLayoutView="70" workbookViewId="0">
      <selection activeCell="Q5" sqref="Q5"/>
    </sheetView>
  </sheetViews>
  <sheetFormatPr baseColWidth="10" defaultColWidth="11.44140625" defaultRowHeight="12.75" customHeight="1" x14ac:dyDescent="0.3"/>
  <cols>
    <col min="1" max="1" width="16.109375" style="28" customWidth="1"/>
    <col min="2" max="2" width="40.109375" style="28" customWidth="1"/>
    <col min="3" max="3" width="24" style="28" customWidth="1"/>
    <col min="4" max="4" width="30.5546875" style="28" customWidth="1"/>
    <col min="5" max="6" width="32.109375" style="28" customWidth="1"/>
    <col min="7" max="7" width="18.88671875" style="29" customWidth="1"/>
    <col min="8" max="8" width="87.5546875" style="28" customWidth="1"/>
    <col min="9" max="9" width="16.44140625" style="28" customWidth="1"/>
    <col min="10" max="10" width="14.44140625" style="28" customWidth="1"/>
    <col min="11" max="11" width="85.44140625" style="28" customWidth="1"/>
    <col min="12" max="12" width="16.44140625" style="28" customWidth="1"/>
    <col min="13" max="13" width="13.44140625" style="28" customWidth="1"/>
    <col min="14" max="14" width="112.44140625" style="28" customWidth="1"/>
    <col min="15" max="15" width="29.109375" style="28" customWidth="1"/>
    <col min="16" max="16" width="15.44140625" style="28" customWidth="1"/>
    <col min="17" max="17" width="132.5546875" style="28" customWidth="1"/>
    <col min="18" max="18" width="14.5546875" style="28" customWidth="1"/>
    <col min="19" max="19" width="12" style="28" customWidth="1"/>
    <col min="20" max="20" width="133" style="28" customWidth="1"/>
    <col min="21" max="21" width="13.109375" style="28" customWidth="1"/>
    <col min="22" max="22" width="12" style="28" customWidth="1"/>
    <col min="23" max="23" width="146.5546875" style="28" customWidth="1"/>
    <col min="24" max="24" width="14.5546875" style="28" customWidth="1"/>
    <col min="25" max="25" width="12" style="28" customWidth="1"/>
    <col min="26" max="26" width="108.109375" style="28" customWidth="1"/>
    <col min="27" max="27" width="14.5546875" style="28" customWidth="1"/>
    <col min="28" max="28" width="12" style="28" customWidth="1"/>
    <col min="29" max="29" width="35.44140625" style="28" customWidth="1"/>
    <col min="30" max="30" width="14.5546875" style="28" customWidth="1"/>
    <col min="31" max="31" width="12" style="28" customWidth="1"/>
    <col min="32" max="32" width="35.44140625" style="28" customWidth="1"/>
    <col min="33" max="33" width="14.5546875" style="28" customWidth="1"/>
    <col min="34" max="34" width="12" style="28" customWidth="1"/>
    <col min="35" max="35" width="35.44140625" style="28" customWidth="1"/>
    <col min="36" max="36" width="14.5546875" style="28" customWidth="1"/>
    <col min="37" max="37" width="12" style="28" customWidth="1"/>
    <col min="38" max="38" width="35.44140625" style="28" customWidth="1"/>
    <col min="39" max="39" width="14.5546875" style="28" customWidth="1"/>
    <col min="40" max="40" width="12" style="28" customWidth="1"/>
    <col min="41" max="41" width="35.44140625" style="28" customWidth="1"/>
    <col min="42" max="42" width="14.5546875" style="28" customWidth="1"/>
    <col min="43" max="43" width="12" style="28" customWidth="1"/>
    <col min="44" max="44" width="15.5546875" style="28" bestFit="1" customWidth="1"/>
    <col min="45" max="45" width="13.44140625" style="28" bestFit="1" customWidth="1"/>
    <col min="46" max="46" width="23.44140625" style="28" customWidth="1"/>
    <col min="47" max="16384" width="11.44140625" style="28"/>
  </cols>
  <sheetData>
    <row r="1" spans="1:46" s="129" customFormat="1" ht="22.5" customHeight="1" x14ac:dyDescent="0.3">
      <c r="A1" s="357"/>
      <c r="B1" s="358"/>
      <c r="C1" s="363" t="s">
        <v>284</v>
      </c>
      <c r="D1" s="364"/>
      <c r="E1" s="364"/>
      <c r="F1" s="364"/>
      <c r="G1" s="364"/>
      <c r="H1" s="364"/>
      <c r="I1" s="364"/>
      <c r="J1" s="364"/>
      <c r="K1" s="364"/>
      <c r="L1" s="364"/>
      <c r="M1" s="364"/>
      <c r="N1" s="364"/>
      <c r="O1" s="364"/>
      <c r="P1" s="365"/>
      <c r="Q1" s="377"/>
      <c r="R1" s="378"/>
      <c r="S1" s="379"/>
    </row>
    <row r="2" spans="1:46" s="129" customFormat="1" ht="30" customHeight="1" x14ac:dyDescent="0.3">
      <c r="A2" s="359"/>
      <c r="B2" s="360"/>
      <c r="C2" s="363" t="s">
        <v>285</v>
      </c>
      <c r="D2" s="364"/>
      <c r="E2" s="364"/>
      <c r="F2" s="364"/>
      <c r="G2" s="364"/>
      <c r="H2" s="364"/>
      <c r="I2" s="364"/>
      <c r="J2" s="364"/>
      <c r="K2" s="364"/>
      <c r="L2" s="364"/>
      <c r="M2" s="364"/>
      <c r="N2" s="364"/>
      <c r="O2" s="364"/>
      <c r="P2" s="365"/>
      <c r="Q2" s="380"/>
      <c r="R2" s="381"/>
      <c r="S2" s="382"/>
    </row>
    <row r="3" spans="1:46" s="129" customFormat="1" ht="29.25" customHeight="1" x14ac:dyDescent="0.3">
      <c r="A3" s="361"/>
      <c r="B3" s="362"/>
      <c r="C3" s="363" t="s">
        <v>286</v>
      </c>
      <c r="D3" s="364"/>
      <c r="E3" s="364"/>
      <c r="F3" s="364"/>
      <c r="G3" s="364"/>
      <c r="H3" s="364"/>
      <c r="I3" s="364"/>
      <c r="J3" s="365"/>
      <c r="K3" s="364" t="s">
        <v>287</v>
      </c>
      <c r="L3" s="364"/>
      <c r="M3" s="364"/>
      <c r="N3" s="364"/>
      <c r="O3" s="364"/>
      <c r="P3" s="365"/>
      <c r="Q3" s="383"/>
      <c r="R3" s="384"/>
      <c r="S3" s="385"/>
    </row>
    <row r="4" spans="1:46" s="134" customFormat="1" ht="22.65" customHeight="1" x14ac:dyDescent="0.3">
      <c r="A4" s="130"/>
      <c r="B4" s="130"/>
      <c r="C4" s="130"/>
      <c r="D4" s="130"/>
      <c r="E4" s="130"/>
      <c r="F4" s="130"/>
      <c r="G4" s="130"/>
      <c r="H4" s="130"/>
      <c r="I4" s="130"/>
      <c r="J4" s="131"/>
      <c r="K4" s="131"/>
      <c r="L4" s="131"/>
      <c r="M4" s="131"/>
      <c r="N4" s="131"/>
      <c r="O4" s="131"/>
      <c r="P4" s="131"/>
      <c r="Q4" s="132"/>
      <c r="R4" s="132"/>
      <c r="S4" s="133"/>
    </row>
    <row r="5" spans="1:46" s="134" customFormat="1" ht="22.65" customHeight="1" x14ac:dyDescent="0.3">
      <c r="A5" s="135"/>
      <c r="B5" s="135"/>
      <c r="C5" s="135" t="s">
        <v>288</v>
      </c>
      <c r="D5" s="136" t="s">
        <v>289</v>
      </c>
      <c r="E5" s="137"/>
      <c r="F5" s="137"/>
      <c r="G5" s="137"/>
      <c r="H5" s="137"/>
      <c r="I5" s="137"/>
      <c r="J5" s="138"/>
      <c r="K5" s="138"/>
      <c r="L5" s="138"/>
      <c r="M5" s="138"/>
      <c r="N5" s="138"/>
      <c r="O5" s="138"/>
      <c r="P5" s="138"/>
      <c r="Q5" s="132"/>
      <c r="R5" s="132"/>
      <c r="S5" s="133"/>
    </row>
    <row r="6" spans="1:46" s="134" customFormat="1" ht="14.25" customHeight="1" x14ac:dyDescent="0.3">
      <c r="A6" s="135"/>
      <c r="B6" s="135"/>
      <c r="C6" s="135"/>
      <c r="D6" s="137"/>
      <c r="E6" s="137"/>
      <c r="F6" s="137"/>
      <c r="G6" s="137"/>
      <c r="H6" s="137"/>
      <c r="I6" s="137"/>
      <c r="J6" s="137"/>
      <c r="K6" s="138"/>
      <c r="L6" s="138"/>
      <c r="M6" s="138"/>
      <c r="N6" s="138"/>
      <c r="O6" s="138"/>
      <c r="P6" s="138"/>
      <c r="Q6" s="132"/>
      <c r="R6" s="132"/>
      <c r="S6" s="133"/>
    </row>
    <row r="7" spans="1:46" s="134" customFormat="1" ht="22.65" customHeight="1" x14ac:dyDescent="0.3">
      <c r="A7" s="135"/>
      <c r="B7" s="135"/>
      <c r="C7" s="135" t="s">
        <v>138</v>
      </c>
      <c r="D7" s="136" t="s">
        <v>290</v>
      </c>
      <c r="E7" s="137"/>
      <c r="F7" s="137"/>
      <c r="G7" s="137"/>
      <c r="H7" s="137"/>
      <c r="I7" s="137"/>
      <c r="J7" s="138"/>
      <c r="K7" s="138"/>
      <c r="L7" s="138"/>
      <c r="M7" s="138"/>
      <c r="N7" s="138"/>
      <c r="O7" s="138"/>
      <c r="P7" s="138"/>
      <c r="Q7" s="132"/>
      <c r="R7" s="132"/>
      <c r="S7" s="133"/>
    </row>
    <row r="8" spans="1:46" s="134" customFormat="1" ht="13.5" customHeight="1" x14ac:dyDescent="0.3">
      <c r="A8" s="135"/>
      <c r="B8" s="135"/>
      <c r="C8" s="135"/>
      <c r="D8" s="137"/>
      <c r="E8" s="137"/>
      <c r="F8" s="137"/>
      <c r="G8" s="137"/>
      <c r="H8" s="137"/>
      <c r="I8" s="137"/>
      <c r="J8" s="138"/>
      <c r="K8" s="138"/>
      <c r="L8" s="138"/>
      <c r="M8" s="138"/>
      <c r="N8" s="138"/>
      <c r="O8" s="138"/>
      <c r="P8" s="138"/>
      <c r="Q8" s="132"/>
      <c r="R8" s="132"/>
      <c r="S8" s="133"/>
    </row>
    <row r="9" spans="1:46" s="134" customFormat="1" ht="22.65" customHeight="1" x14ac:dyDescent="0.3">
      <c r="A9" s="135"/>
      <c r="B9" s="135"/>
      <c r="C9" s="139" t="s">
        <v>291</v>
      </c>
      <c r="D9" s="136" t="s">
        <v>292</v>
      </c>
      <c r="E9" s="136" t="s">
        <v>293</v>
      </c>
      <c r="F9" s="136" t="s">
        <v>289</v>
      </c>
      <c r="G9" s="140"/>
      <c r="H9" s="140"/>
      <c r="I9" s="138"/>
      <c r="J9" s="138"/>
      <c r="K9" s="138"/>
      <c r="L9" s="138"/>
      <c r="M9" s="132"/>
      <c r="N9" s="132"/>
      <c r="O9" s="132"/>
      <c r="P9" s="132"/>
      <c r="Q9" s="132"/>
      <c r="R9" s="132"/>
      <c r="S9" s="133"/>
    </row>
    <row r="10" spans="1:46" s="134" customFormat="1" ht="11.4" customHeight="1" x14ac:dyDescent="0.3">
      <c r="A10" s="141"/>
      <c r="B10" s="141"/>
      <c r="C10" s="141"/>
      <c r="D10" s="141"/>
      <c r="E10" s="141"/>
      <c r="F10" s="141"/>
      <c r="G10" s="141"/>
      <c r="H10" s="141"/>
      <c r="I10" s="141"/>
      <c r="J10" s="142"/>
      <c r="K10" s="142"/>
      <c r="L10" s="142"/>
      <c r="M10" s="142"/>
      <c r="N10" s="142"/>
      <c r="O10" s="142"/>
      <c r="P10" s="142"/>
      <c r="Q10" s="143"/>
      <c r="R10" s="143"/>
      <c r="S10" s="133"/>
    </row>
    <row r="11" spans="1:46" ht="6.75" customHeight="1" thickBot="1" x14ac:dyDescent="0.35">
      <c r="D11" s="29"/>
      <c r="E11" s="29"/>
      <c r="F11" s="29"/>
      <c r="H11" s="29"/>
      <c r="I11" s="29"/>
      <c r="J11" s="29"/>
      <c r="K11" s="30"/>
      <c r="L11" s="30"/>
      <c r="M11" s="29"/>
      <c r="N11" s="30"/>
      <c r="O11" s="30"/>
      <c r="P11" s="29"/>
      <c r="Q11" s="27"/>
      <c r="R11" s="27"/>
    </row>
    <row r="12" spans="1:46" ht="32.25" customHeight="1" thickBot="1" x14ac:dyDescent="0.35">
      <c r="A12" s="387" t="s">
        <v>166</v>
      </c>
      <c r="B12" s="389" t="s">
        <v>167</v>
      </c>
      <c r="C12" s="389" t="s">
        <v>168</v>
      </c>
      <c r="D12" s="389" t="s">
        <v>169</v>
      </c>
      <c r="E12" s="389" t="s">
        <v>170</v>
      </c>
      <c r="F12" s="390" t="s">
        <v>171</v>
      </c>
      <c r="G12" s="392" t="s">
        <v>172</v>
      </c>
      <c r="H12" s="393" t="s">
        <v>66</v>
      </c>
      <c r="I12" s="390"/>
      <c r="J12" s="394"/>
      <c r="K12" s="395" t="s">
        <v>67</v>
      </c>
      <c r="L12" s="396"/>
      <c r="M12" s="396"/>
      <c r="N12" s="396" t="s">
        <v>173</v>
      </c>
      <c r="O12" s="396"/>
      <c r="P12" s="396"/>
      <c r="Q12" s="390" t="s">
        <v>69</v>
      </c>
      <c r="R12" s="390"/>
      <c r="S12" s="390"/>
      <c r="T12" s="386" t="s">
        <v>70</v>
      </c>
      <c r="U12" s="386"/>
      <c r="V12" s="386"/>
      <c r="W12" s="397" t="s">
        <v>174</v>
      </c>
      <c r="X12" s="397"/>
      <c r="Y12" s="397"/>
      <c r="Z12" s="397" t="s">
        <v>72</v>
      </c>
      <c r="AA12" s="397"/>
      <c r="AB12" s="397"/>
      <c r="AC12" s="397" t="s">
        <v>73</v>
      </c>
      <c r="AD12" s="397"/>
      <c r="AE12" s="397"/>
      <c r="AF12" s="397" t="s">
        <v>175</v>
      </c>
      <c r="AG12" s="397"/>
      <c r="AH12" s="397"/>
      <c r="AI12" s="397" t="s">
        <v>75</v>
      </c>
      <c r="AJ12" s="397"/>
      <c r="AK12" s="397"/>
      <c r="AL12" s="397" t="s">
        <v>176</v>
      </c>
      <c r="AM12" s="397"/>
      <c r="AN12" s="397"/>
      <c r="AO12" s="397" t="s">
        <v>177</v>
      </c>
      <c r="AP12" s="397"/>
      <c r="AQ12" s="397"/>
      <c r="AR12" s="396" t="s">
        <v>178</v>
      </c>
      <c r="AS12" s="398"/>
    </row>
    <row r="13" spans="1:46" ht="32.25" customHeight="1" x14ac:dyDescent="0.3">
      <c r="A13" s="388"/>
      <c r="B13" s="390"/>
      <c r="C13" s="390"/>
      <c r="D13" s="390"/>
      <c r="E13" s="390"/>
      <c r="F13" s="391"/>
      <c r="G13" s="386"/>
      <c r="H13" s="31" t="s">
        <v>179</v>
      </c>
      <c r="I13" s="32" t="s">
        <v>180</v>
      </c>
      <c r="J13" s="33" t="s">
        <v>181</v>
      </c>
      <c r="K13" s="34" t="s">
        <v>179</v>
      </c>
      <c r="L13" s="32" t="s">
        <v>180</v>
      </c>
      <c r="M13" s="33" t="s">
        <v>181</v>
      </c>
      <c r="N13" s="35" t="s">
        <v>179</v>
      </c>
      <c r="O13" s="36" t="s">
        <v>180</v>
      </c>
      <c r="P13" s="33" t="s">
        <v>181</v>
      </c>
      <c r="Q13" s="34" t="s">
        <v>179</v>
      </c>
      <c r="R13" s="32" t="s">
        <v>180</v>
      </c>
      <c r="S13" s="33" t="s">
        <v>181</v>
      </c>
      <c r="T13" s="34" t="s">
        <v>179</v>
      </c>
      <c r="U13" s="32" t="s">
        <v>180</v>
      </c>
      <c r="V13" s="33" t="s">
        <v>181</v>
      </c>
      <c r="W13" s="34" t="s">
        <v>179</v>
      </c>
      <c r="X13" s="32" t="s">
        <v>180</v>
      </c>
      <c r="Y13" s="33" t="s">
        <v>181</v>
      </c>
      <c r="Z13" s="34" t="s">
        <v>179</v>
      </c>
      <c r="AA13" s="32" t="s">
        <v>180</v>
      </c>
      <c r="AB13" s="33" t="s">
        <v>181</v>
      </c>
      <c r="AC13" s="34" t="s">
        <v>179</v>
      </c>
      <c r="AD13" s="32" t="s">
        <v>180</v>
      </c>
      <c r="AE13" s="33" t="s">
        <v>181</v>
      </c>
      <c r="AF13" s="34" t="s">
        <v>179</v>
      </c>
      <c r="AG13" s="32" t="s">
        <v>180</v>
      </c>
      <c r="AH13" s="33" t="s">
        <v>181</v>
      </c>
      <c r="AI13" s="34" t="s">
        <v>179</v>
      </c>
      <c r="AJ13" s="32" t="s">
        <v>180</v>
      </c>
      <c r="AK13" s="33" t="s">
        <v>181</v>
      </c>
      <c r="AL13" s="34" t="s">
        <v>179</v>
      </c>
      <c r="AM13" s="32" t="s">
        <v>180</v>
      </c>
      <c r="AN13" s="33" t="s">
        <v>181</v>
      </c>
      <c r="AO13" s="34" t="s">
        <v>179</v>
      </c>
      <c r="AP13" s="32" t="s">
        <v>180</v>
      </c>
      <c r="AQ13" s="33" t="s">
        <v>181</v>
      </c>
      <c r="AR13" s="32" t="s">
        <v>182</v>
      </c>
      <c r="AS13" s="32" t="s">
        <v>183</v>
      </c>
    </row>
    <row r="14" spans="1:46" ht="376.5" customHeight="1" x14ac:dyDescent="0.3">
      <c r="A14" s="37" t="s">
        <v>184</v>
      </c>
      <c r="B14" s="38" t="s">
        <v>185</v>
      </c>
      <c r="C14" s="39">
        <v>70000</v>
      </c>
      <c r="D14" s="40" t="s">
        <v>186</v>
      </c>
      <c r="E14" s="41" t="s">
        <v>187</v>
      </c>
      <c r="F14" s="41" t="s">
        <v>188</v>
      </c>
      <c r="G14" s="42">
        <v>22082</v>
      </c>
      <c r="H14" s="43" t="s">
        <v>216</v>
      </c>
      <c r="I14" s="44">
        <v>1090</v>
      </c>
      <c r="J14" s="45">
        <v>1090</v>
      </c>
      <c r="K14" s="43" t="s">
        <v>217</v>
      </c>
      <c r="L14" s="44">
        <v>1040</v>
      </c>
      <c r="M14" s="45">
        <v>883</v>
      </c>
      <c r="N14" s="46" t="s">
        <v>218</v>
      </c>
      <c r="O14" s="44">
        <v>1899</v>
      </c>
      <c r="P14" s="45">
        <v>1706</v>
      </c>
      <c r="Q14" s="47" t="s">
        <v>219</v>
      </c>
      <c r="R14" s="48">
        <v>1978</v>
      </c>
      <c r="S14" s="48">
        <v>1636</v>
      </c>
      <c r="T14" s="47" t="s">
        <v>220</v>
      </c>
      <c r="U14" s="48">
        <v>2240</v>
      </c>
      <c r="V14" s="48">
        <v>2152</v>
      </c>
      <c r="W14" s="47" t="s">
        <v>221</v>
      </c>
      <c r="X14" s="48">
        <v>2415</v>
      </c>
      <c r="Y14" s="48">
        <v>1549</v>
      </c>
      <c r="Z14" s="45" t="s">
        <v>222</v>
      </c>
      <c r="AA14" s="48">
        <v>2510</v>
      </c>
      <c r="AB14" s="48" t="s">
        <v>222</v>
      </c>
      <c r="AC14" s="45" t="s">
        <v>222</v>
      </c>
      <c r="AD14" s="48">
        <v>2485</v>
      </c>
      <c r="AE14" s="48" t="s">
        <v>222</v>
      </c>
      <c r="AF14" s="45" t="s">
        <v>222</v>
      </c>
      <c r="AG14" s="48">
        <v>2320</v>
      </c>
      <c r="AH14" s="48" t="s">
        <v>222</v>
      </c>
      <c r="AI14" s="45" t="s">
        <v>222</v>
      </c>
      <c r="AJ14" s="48">
        <v>1966</v>
      </c>
      <c r="AK14" s="48" t="s">
        <v>222</v>
      </c>
      <c r="AL14" s="45" t="s">
        <v>222</v>
      </c>
      <c r="AM14" s="48">
        <v>1172</v>
      </c>
      <c r="AN14" s="48" t="s">
        <v>222</v>
      </c>
      <c r="AO14" s="45" t="s">
        <v>222</v>
      </c>
      <c r="AP14" s="48">
        <v>967</v>
      </c>
      <c r="AQ14" s="48"/>
      <c r="AR14" s="44">
        <f>I14+L14+O14+R14+U14+X14+AA14+AD14+AG14+AJ14+AM14+AP14</f>
        <v>22082</v>
      </c>
      <c r="AS14" s="49">
        <f>+Y14+V14+S14+P14+M14+J14</f>
        <v>9016</v>
      </c>
      <c r="AT14" s="28">
        <f>+AS14/AR14</f>
        <v>0.4082963499683</v>
      </c>
    </row>
    <row r="15" spans="1:46" ht="351.75" customHeight="1" x14ac:dyDescent="0.3">
      <c r="A15" s="37" t="s">
        <v>184</v>
      </c>
      <c r="B15" s="38" t="s">
        <v>189</v>
      </c>
      <c r="C15" s="39">
        <v>174241</v>
      </c>
      <c r="D15" s="40" t="s">
        <v>186</v>
      </c>
      <c r="E15" s="41" t="s">
        <v>190</v>
      </c>
      <c r="F15" s="41" t="s">
        <v>188</v>
      </c>
      <c r="G15" s="42">
        <v>53022</v>
      </c>
      <c r="H15" s="46" t="s">
        <v>223</v>
      </c>
      <c r="I15" s="49">
        <v>2314</v>
      </c>
      <c r="J15" s="45">
        <v>2314</v>
      </c>
      <c r="K15" s="46" t="s">
        <v>224</v>
      </c>
      <c r="L15" s="50">
        <v>2083</v>
      </c>
      <c r="M15" s="45">
        <v>2083</v>
      </c>
      <c r="N15" s="46" t="s">
        <v>225</v>
      </c>
      <c r="O15" s="50">
        <v>2841</v>
      </c>
      <c r="P15" s="45">
        <v>2841</v>
      </c>
      <c r="Q15" s="47" t="s">
        <v>226</v>
      </c>
      <c r="R15" s="50">
        <v>5700</v>
      </c>
      <c r="S15" s="45">
        <v>2409</v>
      </c>
      <c r="T15" s="47" t="s">
        <v>227</v>
      </c>
      <c r="U15" s="50">
        <v>5700</v>
      </c>
      <c r="V15" s="45">
        <v>2203</v>
      </c>
      <c r="W15" s="47" t="s">
        <v>228</v>
      </c>
      <c r="X15" s="50">
        <v>5700</v>
      </c>
      <c r="Y15" s="45">
        <v>1118</v>
      </c>
      <c r="Z15" s="45" t="s">
        <v>222</v>
      </c>
      <c r="AA15" s="50">
        <v>5700</v>
      </c>
      <c r="AB15" s="45"/>
      <c r="AC15" s="45" t="s">
        <v>222</v>
      </c>
      <c r="AD15" s="50">
        <v>5700</v>
      </c>
      <c r="AE15" s="45"/>
      <c r="AF15" s="45" t="s">
        <v>222</v>
      </c>
      <c r="AG15" s="50">
        <v>5500</v>
      </c>
      <c r="AH15" s="45"/>
      <c r="AI15" s="45" t="s">
        <v>222</v>
      </c>
      <c r="AJ15" s="50">
        <v>5500</v>
      </c>
      <c r="AK15" s="45"/>
      <c r="AL15" s="45" t="s">
        <v>222</v>
      </c>
      <c r="AM15" s="50">
        <v>5300</v>
      </c>
      <c r="AN15" s="45"/>
      <c r="AO15" s="45" t="s">
        <v>222</v>
      </c>
      <c r="AP15" s="49">
        <v>984</v>
      </c>
      <c r="AQ15" s="45"/>
      <c r="AR15" s="49">
        <f>I15+L15+O15+R15+U15+X15+AA15+AD15+AG15+AJ15+AM15+AP15</f>
        <v>53022</v>
      </c>
      <c r="AS15" s="49">
        <f>J15+M15+P15+S15+V15+Y15+AB15+AE15+AH15+AK15+AN15+AQ15</f>
        <v>12968</v>
      </c>
      <c r="AT15" s="28">
        <f>+AS15/AR15</f>
        <v>0.24457772245483006</v>
      </c>
    </row>
    <row r="16" spans="1:46" ht="135.75" customHeight="1" x14ac:dyDescent="0.3">
      <c r="A16" s="37"/>
      <c r="B16" s="38"/>
      <c r="C16" s="39"/>
      <c r="D16" s="40"/>
      <c r="E16" s="41"/>
      <c r="F16" s="41"/>
      <c r="G16" s="42"/>
      <c r="H16" s="51"/>
      <c r="I16" s="52"/>
      <c r="J16" s="53"/>
      <c r="K16" s="51"/>
      <c r="L16" s="54"/>
      <c r="M16" s="53"/>
      <c r="N16" s="53"/>
      <c r="O16" s="50"/>
      <c r="P16" s="45"/>
      <c r="Q16" s="45"/>
      <c r="R16" s="50"/>
      <c r="S16" s="45"/>
      <c r="T16" s="45"/>
      <c r="U16" s="50"/>
      <c r="V16" s="45"/>
      <c r="W16" s="45"/>
      <c r="X16" s="50"/>
      <c r="Y16" s="45"/>
      <c r="Z16" s="45"/>
      <c r="AA16" s="50"/>
      <c r="AB16" s="45"/>
      <c r="AC16" s="45"/>
      <c r="AD16" s="50"/>
      <c r="AE16" s="45"/>
      <c r="AF16" s="45"/>
      <c r="AG16" s="50"/>
      <c r="AH16" s="45"/>
      <c r="AI16" s="45"/>
      <c r="AJ16" s="50"/>
      <c r="AK16" s="45"/>
      <c r="AL16" s="45"/>
      <c r="AM16" s="50"/>
      <c r="AN16" s="45"/>
      <c r="AO16" s="45"/>
      <c r="AP16" s="126"/>
      <c r="AQ16" s="102"/>
      <c r="AR16" s="126"/>
      <c r="AS16" s="126"/>
    </row>
    <row r="17" spans="1:46" ht="240" customHeight="1" x14ac:dyDescent="0.3">
      <c r="A17" s="37" t="s">
        <v>184</v>
      </c>
      <c r="B17" s="38" t="s">
        <v>191</v>
      </c>
      <c r="C17" s="48">
        <v>2</v>
      </c>
      <c r="D17" s="40" t="s">
        <v>186</v>
      </c>
      <c r="E17" s="41" t="s">
        <v>192</v>
      </c>
      <c r="F17" s="41" t="s">
        <v>188</v>
      </c>
      <c r="G17" s="42">
        <v>0.6</v>
      </c>
      <c r="H17" s="55" t="s">
        <v>229</v>
      </c>
      <c r="I17" s="44">
        <v>0.05</v>
      </c>
      <c r="J17" s="56">
        <v>0.05</v>
      </c>
      <c r="K17" s="55" t="s">
        <v>230</v>
      </c>
      <c r="L17" s="44">
        <v>2.5000000000000001E-2</v>
      </c>
      <c r="M17" s="56">
        <v>2.5000000000000001E-2</v>
      </c>
      <c r="N17" s="55" t="s">
        <v>231</v>
      </c>
      <c r="O17" s="50">
        <v>0.25</v>
      </c>
      <c r="P17" s="45">
        <v>0.25</v>
      </c>
      <c r="Q17" s="47" t="s">
        <v>232</v>
      </c>
      <c r="R17" s="50">
        <v>0.05</v>
      </c>
      <c r="S17" s="45">
        <v>2.5000000000000001E-2</v>
      </c>
      <c r="T17" s="47" t="s">
        <v>233</v>
      </c>
      <c r="U17" s="50">
        <v>2.5000000000000001E-2</v>
      </c>
      <c r="V17" s="45">
        <v>1.4999999999999999E-2</v>
      </c>
      <c r="W17" s="47" t="s">
        <v>234</v>
      </c>
      <c r="X17" s="50">
        <v>2.5000000000000001E-2</v>
      </c>
      <c r="Y17" s="45">
        <v>0.01</v>
      </c>
      <c r="Z17" s="45" t="s">
        <v>222</v>
      </c>
      <c r="AA17" s="50">
        <v>0.05</v>
      </c>
      <c r="AB17" s="45"/>
      <c r="AC17" s="45" t="s">
        <v>222</v>
      </c>
      <c r="AD17" s="50">
        <v>2.5000000000000001E-2</v>
      </c>
      <c r="AE17" s="45"/>
      <c r="AF17" s="45" t="s">
        <v>222</v>
      </c>
      <c r="AG17" s="50">
        <v>2.5000000000000001E-2</v>
      </c>
      <c r="AH17" s="45"/>
      <c r="AI17" s="45" t="s">
        <v>222</v>
      </c>
      <c r="AJ17" s="50">
        <v>2.5000000000000001E-2</v>
      </c>
      <c r="AK17" s="45"/>
      <c r="AL17" s="45" t="s">
        <v>222</v>
      </c>
      <c r="AM17" s="50">
        <v>2.5000000000000001E-2</v>
      </c>
      <c r="AN17" s="45"/>
      <c r="AO17" s="45" t="s">
        <v>222</v>
      </c>
      <c r="AP17" s="57">
        <v>2.5000000000000001E-2</v>
      </c>
      <c r="AQ17" s="45"/>
      <c r="AR17" s="49">
        <f t="shared" ref="AR17:AS19" si="0">I17+L17+O17+R17+U17+X17+AA17+AD17+AG17+AJ17+AM17+AP17</f>
        <v>0.60000000000000009</v>
      </c>
      <c r="AS17" s="49">
        <f t="shared" si="0"/>
        <v>0.37500000000000006</v>
      </c>
      <c r="AT17" s="28">
        <f>+AS17/AR17</f>
        <v>0.625</v>
      </c>
    </row>
    <row r="18" spans="1:46" ht="177" customHeight="1" x14ac:dyDescent="0.3">
      <c r="A18" s="58" t="s">
        <v>184</v>
      </c>
      <c r="B18" s="59" t="s">
        <v>193</v>
      </c>
      <c r="C18" s="60">
        <v>1</v>
      </c>
      <c r="D18" s="40" t="s">
        <v>186</v>
      </c>
      <c r="E18" s="41" t="s">
        <v>194</v>
      </c>
      <c r="F18" s="41" t="s">
        <v>188</v>
      </c>
      <c r="G18" s="42">
        <v>0.27</v>
      </c>
      <c r="H18" s="61" t="s">
        <v>195</v>
      </c>
      <c r="I18" s="44">
        <v>0</v>
      </c>
      <c r="J18" s="56">
        <v>0</v>
      </c>
      <c r="K18" s="61" t="s">
        <v>195</v>
      </c>
      <c r="L18" s="44">
        <v>0</v>
      </c>
      <c r="M18" s="56">
        <v>0</v>
      </c>
      <c r="N18" s="61" t="s">
        <v>195</v>
      </c>
      <c r="O18" s="48">
        <v>0</v>
      </c>
      <c r="P18" s="45">
        <v>0</v>
      </c>
      <c r="Q18" s="61" t="s">
        <v>195</v>
      </c>
      <c r="R18" s="48">
        <v>0</v>
      </c>
      <c r="S18" s="45">
        <v>0</v>
      </c>
      <c r="T18" s="61" t="s">
        <v>235</v>
      </c>
      <c r="U18" s="48">
        <v>3.2000000000000001E-2</v>
      </c>
      <c r="V18" s="45">
        <v>0</v>
      </c>
      <c r="W18" s="62" t="s">
        <v>236</v>
      </c>
      <c r="X18" s="63">
        <v>3.2000000000000001E-2</v>
      </c>
      <c r="Y18" s="64">
        <v>3.2000000000000001E-2</v>
      </c>
      <c r="Z18" s="45" t="s">
        <v>222</v>
      </c>
      <c r="AA18" s="48">
        <v>3.2000000000000001E-2</v>
      </c>
      <c r="AB18" s="45"/>
      <c r="AC18" s="45" t="s">
        <v>222</v>
      </c>
      <c r="AD18" s="48">
        <v>3.2000000000000001E-2</v>
      </c>
      <c r="AE18" s="45"/>
      <c r="AF18" s="45" t="s">
        <v>222</v>
      </c>
      <c r="AG18" s="48">
        <v>3.2000000000000001E-2</v>
      </c>
      <c r="AH18" s="45"/>
      <c r="AI18" s="45" t="s">
        <v>222</v>
      </c>
      <c r="AJ18" s="48">
        <v>3.5999999999999997E-2</v>
      </c>
      <c r="AK18" s="45"/>
      <c r="AL18" s="45" t="s">
        <v>222</v>
      </c>
      <c r="AM18" s="48">
        <v>0.04</v>
      </c>
      <c r="AN18" s="45"/>
      <c r="AO18" s="45" t="s">
        <v>222</v>
      </c>
      <c r="AP18" s="49">
        <v>3.4000000000000002E-2</v>
      </c>
      <c r="AQ18" s="45"/>
      <c r="AR18" s="49">
        <f t="shared" si="0"/>
        <v>0.27</v>
      </c>
      <c r="AS18" s="49">
        <f t="shared" si="0"/>
        <v>3.2000000000000001E-2</v>
      </c>
    </row>
    <row r="19" spans="1:46" ht="108.75" customHeight="1" x14ac:dyDescent="0.25">
      <c r="A19" s="37" t="s">
        <v>12</v>
      </c>
      <c r="B19" s="38" t="s">
        <v>196</v>
      </c>
      <c r="C19" s="39">
        <v>50000</v>
      </c>
      <c r="D19" s="40" t="s">
        <v>197</v>
      </c>
      <c r="E19" s="41" t="s">
        <v>198</v>
      </c>
      <c r="F19" s="41" t="s">
        <v>199</v>
      </c>
      <c r="G19" s="42">
        <v>18800</v>
      </c>
      <c r="H19" s="65" t="s">
        <v>237</v>
      </c>
      <c r="I19" s="66">
        <v>421</v>
      </c>
      <c r="J19" s="56">
        <v>421</v>
      </c>
      <c r="K19" s="67" t="s">
        <v>200</v>
      </c>
      <c r="L19" s="44">
        <v>564</v>
      </c>
      <c r="M19" s="56">
        <v>1028</v>
      </c>
      <c r="N19" s="68" t="s">
        <v>201</v>
      </c>
      <c r="O19" s="50">
        <v>1165</v>
      </c>
      <c r="P19" s="69">
        <v>2934</v>
      </c>
      <c r="Q19" s="70" t="s">
        <v>238</v>
      </c>
      <c r="R19" s="50">
        <v>2105</v>
      </c>
      <c r="S19" s="69">
        <v>5091</v>
      </c>
      <c r="T19" s="71" t="s">
        <v>239</v>
      </c>
      <c r="U19" s="50">
        <v>2105</v>
      </c>
      <c r="V19" s="69">
        <v>2451</v>
      </c>
      <c r="W19" s="72" t="s">
        <v>240</v>
      </c>
      <c r="X19" s="50">
        <v>2105</v>
      </c>
      <c r="Y19" s="69">
        <v>2375</v>
      </c>
      <c r="Z19" s="73" t="s">
        <v>241</v>
      </c>
      <c r="AA19" s="50">
        <v>1729</v>
      </c>
      <c r="AB19" s="69">
        <v>922</v>
      </c>
      <c r="AC19" s="69" t="s">
        <v>222</v>
      </c>
      <c r="AD19" s="50">
        <v>2105</v>
      </c>
      <c r="AE19" s="69"/>
      <c r="AF19" s="69" t="s">
        <v>222</v>
      </c>
      <c r="AG19" s="50">
        <v>1729</v>
      </c>
      <c r="AH19" s="69"/>
      <c r="AI19" s="69" t="s">
        <v>222</v>
      </c>
      <c r="AJ19" s="50">
        <v>2105</v>
      </c>
      <c r="AK19" s="69"/>
      <c r="AL19" s="69" t="s">
        <v>222</v>
      </c>
      <c r="AM19" s="50">
        <v>1917</v>
      </c>
      <c r="AN19" s="69"/>
      <c r="AO19" s="40" t="s">
        <v>222</v>
      </c>
      <c r="AP19" s="49">
        <v>750</v>
      </c>
      <c r="AQ19" s="74"/>
      <c r="AR19" s="75">
        <f t="shared" si="0"/>
        <v>18800</v>
      </c>
      <c r="AS19" s="76">
        <f t="shared" si="0"/>
        <v>15222</v>
      </c>
    </row>
    <row r="20" spans="1:46" ht="277.2" x14ac:dyDescent="0.25">
      <c r="A20" s="37" t="s">
        <v>12</v>
      </c>
      <c r="B20" s="38" t="s">
        <v>202</v>
      </c>
      <c r="C20" s="48">
        <v>1</v>
      </c>
      <c r="D20" s="40" t="s">
        <v>197</v>
      </c>
      <c r="E20" s="41" t="s">
        <v>203</v>
      </c>
      <c r="F20" s="41" t="s">
        <v>199</v>
      </c>
      <c r="G20" s="42">
        <v>0.37</v>
      </c>
      <c r="H20" s="77" t="s">
        <v>204</v>
      </c>
      <c r="I20" s="78">
        <f>$G$20*(([1]Proyectos!P79*[1]Proyectos!$BA$79)+([1]Proyectos!P80*[1]Proyectos!$BA$80)+([1]Proyectos!P81*[1]Proyectos!$BA$81))</f>
        <v>9.2499999999999995E-3</v>
      </c>
      <c r="J20" s="79">
        <f>$G$20*(([1]Proyectos!Q79*[1]Proyectos!$BA$79)+([1]Proyectos!Q80*[1]Proyectos!$BA$80)+([1]Proyectos!Q81*[1]Proyectos!$BA$81))</f>
        <v>9.2499999999999995E-3</v>
      </c>
      <c r="K20" s="80" t="s">
        <v>242</v>
      </c>
      <c r="L20" s="81">
        <f>$G$20*(([1]Proyectos!S79*[1]Proyectos!$BA$79)+([1]Proyectos!S80*[1]Proyectos!$BA$80)+([1]Proyectos!S81*[1]Proyectos!$BA$81))</f>
        <v>4.7286000000000009E-2</v>
      </c>
      <c r="M20" s="82">
        <f>$G$20*(([1]Proyectos!T79*[1]Proyectos!$BA$79)+([1]Proyectos!T80*[1]Proyectos!$BA$80)+([1]Proyectos!T81*[1]Proyectos!$BA$81))</f>
        <v>4.7286000000000009E-2</v>
      </c>
      <c r="N20" s="83" t="s">
        <v>243</v>
      </c>
      <c r="O20" s="84">
        <f>$G$20*(([1]Proyectos!V79*[1]Proyectos!$BA$79)+([1]Proyectos!V80*[1]Proyectos!$BA$80)+([1]Proyectos!V81*[1]Proyectos!$BA$81))</f>
        <v>3.3670000000000005E-2</v>
      </c>
      <c r="P20" s="82">
        <f>$G$20*(([1]Proyectos!W79*[1]Proyectos!$BA$79)+([1]Proyectos!W80*[1]Proyectos!$BA$80)+([1]Proyectos!W81*[1]Proyectos!$BA$81))</f>
        <v>3.3670000000000005E-2</v>
      </c>
      <c r="Q20" s="85" t="s">
        <v>244</v>
      </c>
      <c r="R20" s="84">
        <f>$G$20*(([1]Proyectos!Y79*[1]Proyectos!$BA$79)+([1]Proyectos!Y80*[1]Proyectos!$BA$80)+([1]Proyectos!Y81*[1]Proyectos!$BA$81))</f>
        <v>2.6862000000000004E-2</v>
      </c>
      <c r="S20" s="82">
        <f>$G$20*(([1]Proyectos!Z79*[1]Proyectos!$BA$79)+([1]Proyectos!Z80*[1]Proyectos!$BA$80)+([1]Proyectos!Z81*[1]Proyectos!$BA$81))</f>
        <v>2.6862000000000004E-2</v>
      </c>
      <c r="T20" s="72" t="s">
        <v>245</v>
      </c>
      <c r="U20" s="84">
        <f>$G$20*(([1]Proyectos!AB79*[1]Proyectos!$BA$79)+([1]Proyectos!AB80*[1]Proyectos!$BA$80)+([1]Proyectos!AB81*[1]Proyectos!$BA$81))</f>
        <v>3.0710000000000005E-2</v>
      </c>
      <c r="V20" s="82">
        <f>$G$20*(([1]Proyectos!AC79*[1]Proyectos!$BA$79)+([1]Proyectos!AC80*[1]Proyectos!$BA$80)+([1]Proyectos!AC81*[1]Proyectos!$BA$81))</f>
        <v>1.6650000000000002E-2</v>
      </c>
      <c r="W20" s="67" t="s">
        <v>246</v>
      </c>
      <c r="X20" s="84">
        <f>$G$20*(([1]Proyectos!AE79*[1]Proyectos!$BA$79)+([1]Proyectos!AE80*[1]Proyectos!$BA$80)+([1]Proyectos!AE81*[1]Proyectos!$BA$81))</f>
        <v>3.6999999999999998E-2</v>
      </c>
      <c r="Y20" s="82">
        <f>$G$20*(([1]Proyectos!AF79*[1]Proyectos!$BA$79)+([1]Proyectos!AF80*[1]Proyectos!$BA$80)+([1]Proyectos!AF81*[1]Proyectos!$BA$81))</f>
        <v>1.5096E-2</v>
      </c>
      <c r="Z20" s="86" t="s">
        <v>247</v>
      </c>
      <c r="AA20" s="84">
        <f>$G$20*(([1]Proyectos!AH79*[1]Proyectos!$BA$79)+([1]Proyectos!AH80*[1]Proyectos!$BA$80)+([1]Proyectos!AH81*[1]Proyectos!$BA$81))</f>
        <v>3.2560000000000006E-2</v>
      </c>
      <c r="AB20" s="82">
        <f>$G$20*(([1]Proyectos!AI79*[1]Proyectos!$BA$79)+([1]Proyectos!AI80*[1]Proyectos!$BA$80)+([1]Proyectos!AI81*[1]Proyectos!$BA$81))</f>
        <v>2.3176800000000001E-2</v>
      </c>
      <c r="AC20" s="82"/>
      <c r="AD20" s="84">
        <f>$G$20*(([1]Proyectos!AK79*[1]Proyectos!$BA$79)+([1]Proyectos!AK80*[1]Proyectos!$BA$80)+([1]Proyectos!AK81*[1]Proyectos!$BA$81))</f>
        <v>2.6566000000000006E-2</v>
      </c>
      <c r="AE20" s="82">
        <f>$G$20*(([1]Proyectos!AL79*[1]Proyectos!$BA$79)+([1]Proyectos!AL80*[1]Proyectos!$BA$80)+([1]Proyectos!AL81*[1]Proyectos!$BA$81))</f>
        <v>0</v>
      </c>
      <c r="AF20" s="82"/>
      <c r="AG20" s="84">
        <f>$G$20*(([1]Proyectos!AN79*[1]Proyectos!$BA$79)+([1]Proyectos!AN80*[1]Proyectos!$BA$80)+([1]Proyectos!AN81*[1]Proyectos!$BA$81))</f>
        <v>3.0710000000000005E-2</v>
      </c>
      <c r="AH20" s="82">
        <f>$G$20*(([1]Proyectos!AO79*[1]Proyectos!$BA$79)+([1]Proyectos!AO80*[1]Proyectos!$BA$80)+([1]Proyectos!AO81*[1]Proyectos!$BA$81))</f>
        <v>0</v>
      </c>
      <c r="AI20" s="82"/>
      <c r="AJ20" s="84">
        <f>$G$20*(([1]Proyectos!AQ79*[1]Proyectos!$BA$79)+([1]Proyectos!AQ80*[1]Proyectos!$BA$80)+([1]Proyectos!AQ81*[1]Proyectos!$BA$81))</f>
        <v>3.219000000000001E-2</v>
      </c>
      <c r="AK20" s="82">
        <f>$G$20*(([1]Proyectos!AR79*[1]Proyectos!$BA$79)+([1]Proyectos!AR80*[1]Proyectos!$BA$80)+([1]Proyectos!AR81*[1]Proyectos!$BA$81))</f>
        <v>0</v>
      </c>
      <c r="AL20" s="82"/>
      <c r="AM20" s="84">
        <f>$G$20*(([1]Proyectos!AT79*[1]Proyectos!$BA$79)+([1]Proyectos!AT80*[1]Proyectos!$BA$80)+([1]Proyectos!AT81*[1]Proyectos!$BA$81))</f>
        <v>3.4410000000000003E-2</v>
      </c>
      <c r="AN20" s="82">
        <f>$G$20*(([1]Proyectos!AU79*[1]Proyectos!$BA$79)+([1]Proyectos!AU80*[1]Proyectos!$BA$80)+([1]Proyectos!AU81*[1]Proyectos!$BA$81))</f>
        <v>0</v>
      </c>
      <c r="AO20" s="87"/>
      <c r="AP20" s="78">
        <f>$G$20*(([1]Proyectos!AW79*[1]Proyectos!$BA$79)+([1]Proyectos!AW80*[1]Proyectos!$BA$80)+([1]Proyectos!AW81*[1]Proyectos!$BA$81))</f>
        <v>2.8786000000000003E-2</v>
      </c>
      <c r="AQ20" s="88">
        <f>$G$20*(([1]Proyectos!AX79*[1]Proyectos!$BA$79)+([1]Proyectos!AX80*[1]Proyectos!$BA$80)+([1]Proyectos!AX81*[1]Proyectos!$BA$81))</f>
        <v>0</v>
      </c>
      <c r="AR20" s="89">
        <f>I20+L20+O20+R20+U20+X20+AA20+AD20+AG20+AJ20+AM20+AP20</f>
        <v>0.37</v>
      </c>
      <c r="AS20" s="90">
        <f>J20+M20+P20+S20+V20+Y20+AB20+AE20+AH20+AK20+AN20+AQ20</f>
        <v>0.1719908</v>
      </c>
    </row>
    <row r="21" spans="1:46" ht="139.5" customHeight="1" x14ac:dyDescent="0.25">
      <c r="A21" s="37" t="s">
        <v>12</v>
      </c>
      <c r="B21" s="38" t="s">
        <v>205</v>
      </c>
      <c r="C21" s="48">
        <v>1</v>
      </c>
      <c r="D21" s="40" t="s">
        <v>197</v>
      </c>
      <c r="E21" s="41" t="s">
        <v>206</v>
      </c>
      <c r="F21" s="41" t="s">
        <v>199</v>
      </c>
      <c r="G21" s="91">
        <v>0.43</v>
      </c>
      <c r="H21" s="92" t="s">
        <v>248</v>
      </c>
      <c r="I21" s="93">
        <f>0.42*(([1]Proyectos!P82*[1]Proyectos!$BA$82)+([1]Proyectos!P83*[1]Proyectos!$BA$83)+([1]Proyectos!P84*[1]Proyectos!$BA$84))</f>
        <v>2.9399999999999996E-2</v>
      </c>
      <c r="J21" s="94">
        <f>0.42*(([1]Proyectos!Q82*[1]Proyectos!$BA$82)+([1]Proyectos!Q83*[1]Proyectos!$BA$83)+([1]Proyectos!Q84*[1]Proyectos!$BA$84))</f>
        <v>2.1000000000000001E-2</v>
      </c>
      <c r="K21" s="95" t="s">
        <v>207</v>
      </c>
      <c r="L21" s="84">
        <f>$G$21*(([1]Proyectos!S82*[1]Proyectos!$BA$82)+([1]Proyectos!S83*[1]Proyectos!$BA$83)+([1]Proyectos!S84*[1]Proyectos!$BA$84))</f>
        <v>2.8057499999999999E-2</v>
      </c>
      <c r="M21" s="82">
        <f>$G$21*(([1]Proyectos!T82*[1]Proyectos!$BA$82)+([1]Proyectos!T83*[1]Proyectos!$BA$83)+([1]Proyectos!T84*[1]Proyectos!$BA$84))</f>
        <v>3.6657500000000003E-2</v>
      </c>
      <c r="N21" s="68" t="s">
        <v>249</v>
      </c>
      <c r="O21" s="84">
        <f>$G$21*(([1]Proyectos!V82*[1]Proyectos!$BA$82)+([1]Proyectos!V83*[1]Proyectos!$BA$83)+([1]Proyectos!V84*[1]Proyectos!$BA$84))</f>
        <v>4.22475E-2</v>
      </c>
      <c r="P21" s="82">
        <f>$G$21*(([1]Proyectos!W82*[1]Proyectos!$BA$82)+([1]Proyectos!W83*[1]Proyectos!$BA$83)+([1]Proyectos!W84*[1]Proyectos!$BA$84))</f>
        <v>3.2250000000000001E-2</v>
      </c>
      <c r="Q21" s="86" t="s">
        <v>250</v>
      </c>
      <c r="R21" s="84">
        <f>$G$21*(([1]Proyectos!Y82*[1]Proyectos!$BA$82)+([1]Proyectos!Y83*[1]Proyectos!$BA$83)+([1]Proyectos!Y84*[1]Proyectos!$BA$84))</f>
        <v>3.2572500000000004E-2</v>
      </c>
      <c r="S21" s="82">
        <f>$G$21*(([1]Proyectos!Z82*[1]Proyectos!$BA$82)+([1]Proyectos!Z83*[1]Proyectos!$BA$83)+([1]Proyectos!Z84*[1]Proyectos!$BA$84))</f>
        <v>2.0962500000000002E-2</v>
      </c>
      <c r="T21" s="96" t="s">
        <v>251</v>
      </c>
      <c r="U21" s="84">
        <f>$G$21*(([1]Proyectos!AB82*[1]Proyectos!$BA$82)+([1]Proyectos!AB83*[1]Proyectos!$BA$83)+([1]Proyectos!AB84*[1]Proyectos!$BA$84))</f>
        <v>3.2572500000000004E-2</v>
      </c>
      <c r="V21" s="82">
        <f>$G$21*(([1]Proyectos!AC82*[1]Proyectos!$BA$82)+([1]Proyectos!AC83*[1]Proyectos!$BA$83)+([1]Proyectos!AC84*[1]Proyectos!$BA$84))</f>
        <v>2.13495E-2</v>
      </c>
      <c r="W21" s="61" t="s">
        <v>252</v>
      </c>
      <c r="X21" s="84">
        <f>$G$21*(([1]Proyectos!AE82*[1]Proyectos!$BA$82)+([1]Proyectos!AE83*[1]Proyectos!$BA$83)+([1]Proyectos!AE84*[1]Proyectos!$BA$84))</f>
        <v>4.22475E-2</v>
      </c>
      <c r="Y21" s="82">
        <f>$G$21*(([1]Proyectos!AF82*[1]Proyectos!$BA$82)+([1]Proyectos!AF83*[1]Proyectos!$BA$83)+([1]Proyectos!AF84*[1]Proyectos!$BA$84))</f>
        <v>2.6574E-2</v>
      </c>
      <c r="Z21" s="86" t="s">
        <v>253</v>
      </c>
      <c r="AA21" s="84">
        <f>$G$21*(([1]Proyectos!AH82*[1]Proyectos!$BA$82)+([1]Proyectos!AH83*[1]Proyectos!$BA$83)+([1]Proyectos!AH84*[1]Proyectos!$BA$84))</f>
        <v>3.2572500000000004E-2</v>
      </c>
      <c r="AB21" s="82">
        <f>$G$21*(([1]Proyectos!AI82*[1]Proyectos!$BA$82)+([1]Proyectos!AI83*[1]Proyectos!$BA$83)+([1]Proyectos!AI84*[1]Proyectos!$BA$84))</f>
        <v>1.402875E-2</v>
      </c>
      <c r="AC21" s="82"/>
      <c r="AD21" s="84">
        <f>$G$21*(([1]Proyectos!AK82*[1]Proyectos!$BA$82)+([1]Proyectos!AK83*[1]Proyectos!$BA$83)+([1]Proyectos!AK84*[1]Proyectos!$BA$84))</f>
        <v>3.2572500000000004E-2</v>
      </c>
      <c r="AE21" s="82">
        <f>$G$21*(([1]Proyectos!AL82*[1]Proyectos!$BA$82)+([1]Proyectos!AL83*[1]Proyectos!$BA$83)+([1]Proyectos!AL84*[1]Proyectos!$BA$84))</f>
        <v>0</v>
      </c>
      <c r="AF21" s="82"/>
      <c r="AG21" s="84">
        <f>$G$21*(([1]Proyectos!AN82*[1]Proyectos!$BA$82)+([1]Proyectos!AN83*[1]Proyectos!$BA$83)+([1]Proyectos!AN84*[1]Proyectos!$BA$84))</f>
        <v>4.22475E-2</v>
      </c>
      <c r="AH21" s="82">
        <f>$G$21*(([1]Proyectos!AO82*[1]Proyectos!$BA$82)+([1]Proyectos!AO83*[1]Proyectos!$BA$83)+([1]Proyectos!AO84*[1]Proyectos!$BA$84))</f>
        <v>0</v>
      </c>
      <c r="AI21" s="82"/>
      <c r="AJ21" s="84">
        <f>$G$21*(([1]Proyectos!AQ82*[1]Proyectos!$BA$82)+([1]Proyectos!AQ83*[1]Proyectos!$BA$83)+([1]Proyectos!AQ84*[1]Proyectos!$BA$84))</f>
        <v>4.22475E-2</v>
      </c>
      <c r="AK21" s="82">
        <f>$G$21*(([1]Proyectos!AR82*[1]Proyectos!$BA$82)+([1]Proyectos!AR83*[1]Proyectos!$BA$83)+([1]Proyectos!AR84*[1]Proyectos!$BA$84))</f>
        <v>0</v>
      </c>
      <c r="AL21" s="82"/>
      <c r="AM21" s="84">
        <f>$G$21*(([1]Proyectos!AT82*[1]Proyectos!$BA$82)+([1]Proyectos!AT83*[1]Proyectos!$BA$83)+([1]Proyectos!AT84*[1]Proyectos!$BA$84))</f>
        <v>4.22475E-2</v>
      </c>
      <c r="AN21" s="82">
        <f>$G$21*(([1]Proyectos!AU82*[1]Proyectos!$BA$82)+([1]Proyectos!AU83*[1]Proyectos!$BA$83)+([1]Proyectos!AU84*[1]Proyectos!$BA$84))</f>
        <v>0</v>
      </c>
      <c r="AO21" s="87"/>
      <c r="AP21" s="78">
        <f>$G$21*(([1]Proyectos!AW82*[1]Proyectos!$BA$82)+([1]Proyectos!AW83*[1]Proyectos!$BA$83)+([1]Proyectos!AW84*[1]Proyectos!$BA$84))</f>
        <v>3.0315000000000002E-2</v>
      </c>
      <c r="AQ21" s="79">
        <f>$G$21*(([1]Proyectos!AX82*[1]Proyectos!$BA$82)+([1]Proyectos!AX83*[1]Proyectos!$BA$83)+([1]Proyectos!AX84*[1]Proyectos!$BA$84))</f>
        <v>0</v>
      </c>
      <c r="AR21" s="89">
        <f>I21+L21+O21+R21+U21+X21+AA21+AD21+AG21+AJ21+AM21+AP21</f>
        <v>0.42929999999999996</v>
      </c>
      <c r="AS21" s="90">
        <f>J21+M21+P21+S21+V21+Y21+AB21+AE21+AH21+AK21+AN21+AQ21</f>
        <v>0.17282224999999998</v>
      </c>
    </row>
    <row r="22" spans="1:46" ht="192" customHeight="1" x14ac:dyDescent="0.25">
      <c r="A22" s="37" t="s">
        <v>12</v>
      </c>
      <c r="B22" s="38" t="s">
        <v>208</v>
      </c>
      <c r="C22" s="48">
        <v>1</v>
      </c>
      <c r="D22" s="40" t="s">
        <v>209</v>
      </c>
      <c r="E22" s="41" t="s">
        <v>210</v>
      </c>
      <c r="F22" s="41" t="s">
        <v>199</v>
      </c>
      <c r="G22" s="42">
        <v>0.27</v>
      </c>
      <c r="H22" s="92" t="s">
        <v>254</v>
      </c>
      <c r="I22" s="93">
        <f>$G$22*(([1]Proyectos!P64*[1]Proyectos!$J$64)+([1]Proyectos!P65*[1]Proyectos!$J$65)+([1]Proyectos!P66*[1]Proyectos!$J$66)+([1]Proyectos!P67*[1]Proyectos!$J$67)+([1]Proyectos!P68*[1]Proyectos!$J$68)+([1]Proyectos!P69*[1]Proyectos!$J$69)+([1]Proyectos!P70*[1]Proyectos!$J$70)+([1]Proyectos!P71*[1]Proyectos!$J$71)+([1]Proyectos!P72*[1]Proyectos!$J$72)+([1]Proyectos!P73*[1]Proyectos!$J$73)+([1]Proyectos!P74*[1]Proyectos!$J$74)+([1]Proyectos!P75*[1]Proyectos!$J$75))</f>
        <v>1.7617500000000001E-2</v>
      </c>
      <c r="J22" s="94">
        <f>$G$22*(([1]Proyectos!Q64*[1]Proyectos!$J$64)+([1]Proyectos!Q65*[1]Proyectos!$J$65)+([1]Proyectos!Q66*[1]Proyectos!$J$66)+([1]Proyectos!Q67*[1]Proyectos!$J$67)+([1]Proyectos!Q68*[1]Proyectos!$J$68)+([1]Proyectos!Q69*[1]Proyectos!$J$69)+([1]Proyectos!Q70*[1]Proyectos!$J$70)+([1]Proyectos!Q71*[1]Proyectos!$J$71)+([1]Proyectos!Q72*[1]Proyectos!$J$72)+([1]Proyectos!Q73*[1]Proyectos!$J$73)+([1]Proyectos!Q74*[1]Proyectos!$J$74)+([1]Proyectos!Q75*[1]Proyectos!$J$75))</f>
        <v>1.0057500000000002E-2</v>
      </c>
      <c r="K22" s="95" t="s">
        <v>255</v>
      </c>
      <c r="L22" s="81">
        <f>$G$22*(([1]Proyectos!S64*[1]Proyectos!$J$64)+([1]Proyectos!S65*[1]Proyectos!$J$65)+([1]Proyectos!S66*[1]Proyectos!$J$66)+([1]Proyectos!S67*[1]Proyectos!$J$67)+([1]Proyectos!S68*[1]Proyectos!$J$68)+([1]Proyectos!S69*[1]Proyectos!$J$69)+([1]Proyectos!S70*[1]Proyectos!$J$70)+([1]Proyectos!S71*[1]Proyectos!$J$71)+([1]Proyectos!S72*[1]Proyectos!$J$72)+([1]Proyectos!S73*[1]Proyectos!$J$73)+([1]Proyectos!S74*[1]Proyectos!$J$74)+([1]Proyectos!S75*[1]Proyectos!$J$75))</f>
        <v>1.6375500000000001E-2</v>
      </c>
      <c r="M22" s="97">
        <f>$G$22*(([1]Proyectos!T64*[1]Proyectos!$J$64)+([1]Proyectos!T65*[1]Proyectos!$J$65)+([1]Proyectos!T66*[1]Proyectos!$J$66)+([1]Proyectos!T67*[1]Proyectos!$J$67)+([1]Proyectos!T68*[1]Proyectos!$J$68)+([1]Proyectos!T69*[1]Proyectos!$J$69)+([1]Proyectos!T70*[1]Proyectos!$J$70)+([1]Proyectos!T71*[1]Proyectos!$J$71)+([1]Proyectos!T72*[1]Proyectos!$J$72)+([1]Proyectos!T73*[1]Proyectos!$J$73)+([1]Proyectos!T74*[1]Proyectos!$J$74)+([1]Proyectos!T75*[1]Proyectos!$J$75))</f>
        <v>1.44855E-2</v>
      </c>
      <c r="N22" s="68" t="s">
        <v>256</v>
      </c>
      <c r="O22" s="84">
        <f>$G$22*(([1]Proyectos!V64*[1]Proyectos!$J$64)+([1]Proyectos!V65*[1]Proyectos!$J$65)+([1]Proyectos!V66*[1]Proyectos!$J$66)+([1]Proyectos!V67*[1]Proyectos!$J$67)+([1]Proyectos!V68*[1]Proyectos!$J$68)+([1]Proyectos!V69*[1]Proyectos!$J$69)+([1]Proyectos!V70*[1]Proyectos!$J$70)+([1]Proyectos!V71*[1]Proyectos!$J$71)+([1]Proyectos!V72*[1]Proyectos!$J$72)+([1]Proyectos!V73*[1]Proyectos!$J$73)+([1]Proyectos!V74*[1]Proyectos!$J$74)+([1]Proyectos!V75*[1]Proyectos!$J$75))</f>
        <v>5.0166000000000023E-2</v>
      </c>
      <c r="P22" s="82">
        <f>$G$22*(([1]Proyectos!W64*[1]Proyectos!$J$64)+([1]Proyectos!W65*[1]Proyectos!$J$65)+([1]Proyectos!W66*[1]Proyectos!$J$66)+([1]Proyectos!W67*[1]Proyectos!$J$67)+([1]Proyectos!W68*[1]Proyectos!$J$68)+([1]Proyectos!W69*[1]Proyectos!$J$69)+([1]Proyectos!W70*[1]Proyectos!$J$70)+([1]Proyectos!W71*[1]Proyectos!$J$71)+([1]Proyectos!W72*[1]Proyectos!$J$72)+([1]Proyectos!W73*[1]Proyectos!$J$73)+([1]Proyectos!W74*[1]Proyectos!$J$74)+([1]Proyectos!W75*[1]Proyectos!$J$75))</f>
        <v>4.2265260000000006E-2</v>
      </c>
      <c r="Q22" s="86" t="s">
        <v>257</v>
      </c>
      <c r="R22" s="84">
        <f>$G$22*(([1]Proyectos!Y64*[1]Proyectos!$J$64)+([1]Proyectos!Y65*[1]Proyectos!$J$65)+([1]Proyectos!Y66*[1]Proyectos!$J$66)+([1]Proyectos!Y67*[1]Proyectos!$J$67)+([1]Proyectos!Y68*[1]Proyectos!$J$68)+([1]Proyectos!Y69*[1]Proyectos!$J$69)+([1]Proyectos!Y70*[1]Proyectos!$J$70)+([1]Proyectos!Y71*[1]Proyectos!$J$71)+([1]Proyectos!Y72*[1]Proyectos!$J$72)+([1]Proyectos!Y73*[1]Proyectos!$J$73)+([1]Proyectos!Y74*[1]Proyectos!$J$74)+([1]Proyectos!Y75*[1]Proyectos!$J$75))</f>
        <v>2.3206500000000001E-2</v>
      </c>
      <c r="S22" s="82">
        <f>$G$22*(([1]Proyectos!Z64*[1]Proyectos!$J$64)+([1]Proyectos!Z65*[1]Proyectos!$J$65)+([1]Proyectos!Z66*[1]Proyectos!$J$66)+([1]Proyectos!Z67*[1]Proyectos!$J$67)+([1]Proyectos!Z68*[1]Proyectos!$J$68)+([1]Proyectos!Z69*[1]Proyectos!$J$69)+([1]Proyectos!Z70*[1]Proyectos!$J$70)+([1]Proyectos!Z71*[1]Proyectos!$J$71)+([1]Proyectos!Z72*[1]Proyectos!$J$72)+([1]Proyectos!Z73*[1]Proyectos!$J$73)+([1]Proyectos!Z74*[1]Proyectos!$J$74)+([1]Proyectos!Z75*[1]Proyectos!$J$75))</f>
        <v>2.1316499999999999E-2</v>
      </c>
      <c r="T22" s="72" t="s">
        <v>258</v>
      </c>
      <c r="U22" s="84">
        <f>$G$22*(([1]Proyectos!AB64*[1]Proyectos!$J$64)+([1]Proyectos!AB65*[1]Proyectos!$J$65)+([1]Proyectos!AB66*[1]Proyectos!$J$66)+([1]Proyectos!AB67*[1]Proyectos!$J$67)+([1]Proyectos!AB68*[1]Proyectos!$J$68)+([1]Proyectos!AB69*[1]Proyectos!$J$69)+([1]Proyectos!AB70*[1]Proyectos!$J$70)+([1]Proyectos!AB71*[1]Proyectos!$J$71)+([1]Proyectos!AB72*[1]Proyectos!$J$72)+([1]Proyectos!AB73*[1]Proyectos!$J$73)+([1]Proyectos!AB74*[1]Proyectos!$J$74)+([1]Proyectos!AB75*[1]Proyectos!$J$75))</f>
        <v>2.0641500000000004E-2</v>
      </c>
      <c r="V22" s="82">
        <f>$G$22*(([1]Proyectos!AC64*[1]Proyectos!$J$64)+([1]Proyectos!AC65*[1]Proyectos!$J$65)+([1]Proyectos!AC66*[1]Proyectos!$J$66)+([1]Proyectos!AC67*[1]Proyectos!$J$67)+([1]Proyectos!AC68*[1]Proyectos!$J$68)+([1]Proyectos!AC69*[1]Proyectos!$J$69)+([1]Proyectos!AC70*[1]Proyectos!$J$70)+([1]Proyectos!AC71*[1]Proyectos!$J$71)+([1]Proyectos!AC72*[1]Proyectos!$J$72)+([1]Proyectos!AC73*[1]Proyectos!$J$73)+([1]Proyectos!AC74*[1]Proyectos!$J$74)+([1]Proyectos!AC75*[1]Proyectos!$J$75))</f>
        <v>1.8751500000000001E-2</v>
      </c>
      <c r="W22" s="72" t="s">
        <v>259</v>
      </c>
      <c r="X22" s="84">
        <f>$G$22*(([1]Proyectos!AE64*[1]Proyectos!$J$64)+([1]Proyectos!AE65*[1]Proyectos!$J$65)+([1]Proyectos!AE66*[1]Proyectos!$J$66)+([1]Proyectos!AE67*[1]Proyectos!$J$67)+([1]Proyectos!AE68*[1]Proyectos!$J$68)+([1]Proyectos!AE69*[1]Proyectos!$J$69)+([1]Proyectos!AE70*[1]Proyectos!$J$70)+([1]Proyectos!AE71*[1]Proyectos!$J$71)+([1]Proyectos!AE72*[1]Proyectos!$J$72)+([1]Proyectos!AE73*[1]Proyectos!$J$73)+([1]Proyectos!AE74*[1]Proyectos!$J$74)+([1]Proyectos!AE75*[1]Proyectos!$J$75))</f>
        <v>2.1951000000000005E-2</v>
      </c>
      <c r="Y22" s="82">
        <f>$G$22*(([1]Proyectos!AF64*[1]Proyectos!$J$64)+([1]Proyectos!AF65*[1]Proyectos!$J$65)+([1]Proyectos!AF66*[1]Proyectos!$J$66)+([1]Proyectos!AF67*[1]Proyectos!$J$67)+([1]Proyectos!AF68*[1]Proyectos!$J$68)+([1]Proyectos!AF69*[1]Proyectos!$J$69)+([1]Proyectos!AF70*[1]Proyectos!$J$70)+([1]Proyectos!AF71*[1]Proyectos!$J$71)+([1]Proyectos!AF72*[1]Proyectos!$J$72)+([1]Proyectos!AF73*[1]Proyectos!$J$73)+([1]Proyectos!AF74*[1]Proyectos!$J$74)+([1]Proyectos!AF75*[1]Proyectos!$J$75))</f>
        <v>2.0061000000000002E-2</v>
      </c>
      <c r="Z22" s="98" t="s">
        <v>211</v>
      </c>
      <c r="AA22" s="84">
        <f>$G$22*(([1]Proyectos!AH64*[1]Proyectos!$J$64)+([1]Proyectos!AH65*[1]Proyectos!$J$65)+([1]Proyectos!AH66*[1]Proyectos!$J$66)+([1]Proyectos!AH67*[1]Proyectos!$J$67)+([1]Proyectos!AH68*[1]Proyectos!$J$68)+([1]Proyectos!AH69*[1]Proyectos!$J$69)+([1]Proyectos!AH70*[1]Proyectos!$J$70)+([1]Proyectos!AH71*[1]Proyectos!$J$71)+([1]Proyectos!AH72*[1]Proyectos!$J$72)+([1]Proyectos!AH73*[1]Proyectos!$J$73)+([1]Proyectos!AH74*[1]Proyectos!$J$74)+([1]Proyectos!AH75*[1]Proyectos!$J$75))</f>
        <v>2.8274400000000002E-2</v>
      </c>
      <c r="AB22" s="99">
        <f>$G$22*(([1]Proyectos!AI64*[1]Proyectos!$J$64)+([1]Proyectos!AI65*[1]Proyectos!$J$65)+([1]Proyectos!AI66*[1]Proyectos!$J$66)+([1]Proyectos!AI67*[1]Proyectos!$J$67)+([1]Proyectos!AI68*[1]Proyectos!$J$68)+([1]Proyectos!AI69*[1]Proyectos!$J$69)+([1]Proyectos!AI70*[1]Proyectos!$J$70)+([1]Proyectos!AI71*[1]Proyectos!$J$71)+([1]Proyectos!AI72*[1]Proyectos!$J$72)+([1]Proyectos!AI73*[1]Proyectos!$J$73)+([1]Proyectos!AI74*[1]Proyectos!$J$74)+([1]Proyectos!AI75*[1]Proyectos!$J$75))</f>
        <v>2.8274400000000002E-2</v>
      </c>
      <c r="AC22" s="82"/>
      <c r="AD22" s="84">
        <f>$G$22*(([1]Proyectos!AK64*[1]Proyectos!$J$64)+([1]Proyectos!AK65*[1]Proyectos!$J$65)+([1]Proyectos!AK66*[1]Proyectos!$J$66)+([1]Proyectos!AK67*[1]Proyectos!$J$67)+([1]Proyectos!AK68*[1]Proyectos!$J$68)+([1]Proyectos!AK69*[1]Proyectos!$J$69)+([1]Proyectos!AK70*[1]Proyectos!$J$70)+([1]Proyectos!AK71*[1]Proyectos!$J$71)+([1]Proyectos!AK72*[1]Proyectos!$J$72)+([1]Proyectos!AK73*[1]Proyectos!$J$73)+([1]Proyectos!AK74*[1]Proyectos!$J$74)+([1]Proyectos!AK75*[1]Proyectos!$J$75))</f>
        <v>2.00205E-2</v>
      </c>
      <c r="AE22" s="82">
        <f>$G$22*(([1]Proyectos!AL64*[1]Proyectos!$J$64)+([1]Proyectos!AL65*[1]Proyectos!$J$65)+([1]Proyectos!AL66*[1]Proyectos!$J$66)+([1]Proyectos!AL67*[1]Proyectos!$J$67)+([1]Proyectos!AL68*[1]Proyectos!$J$68)+([1]Proyectos!AL69*[1]Proyectos!$J$69)+([1]Proyectos!AL70*[1]Proyectos!$J$70)+([1]Proyectos!AL71*[1]Proyectos!$J$71)+([1]Proyectos!AL72*[1]Proyectos!$J$72)+([1]Proyectos!AL73*[1]Proyectos!$J$73)+([1]Proyectos!AL74*[1]Proyectos!$J$74)+([1]Proyectos!AL75*[1]Proyectos!$J$75))</f>
        <v>0</v>
      </c>
      <c r="AF22" s="82"/>
      <c r="AG22" s="84">
        <f>$G$22*(([1]Proyectos!AN64*[1]Proyectos!$J$64)+([1]Proyectos!AN65*[1]Proyectos!$J$65)+([1]Proyectos!AN66*[1]Proyectos!$J$66)+([1]Proyectos!AN67*[1]Proyectos!$J$67)+([1]Proyectos!AN68*[1]Proyectos!$J$68)+([1]Proyectos!AN69*[1]Proyectos!$J$69)+([1]Proyectos!AN70*[1]Proyectos!$J$70)+([1]Proyectos!AN71*[1]Proyectos!$J$71)+([1]Proyectos!AN72*[1]Proyectos!$J$72)+([1]Proyectos!AN73*[1]Proyectos!$J$73)+([1]Proyectos!AN74*[1]Proyectos!$J$74)+([1]Proyectos!AN75*[1]Proyectos!$J$75))</f>
        <v>2.3517000000000003E-2</v>
      </c>
      <c r="AH22" s="82">
        <f>$G$22*(([1]Proyectos!AO64*[1]Proyectos!$J$64)+([1]Proyectos!AO65*[1]Proyectos!$J$65)+([1]Proyectos!AO66*[1]Proyectos!$J$66)+([1]Proyectos!AO67*[1]Proyectos!$J$67)+([1]Proyectos!AO68*[1]Proyectos!$J$68)+([1]Proyectos!AO69*[1]Proyectos!$J$69)+([1]Proyectos!AO70*[1]Proyectos!$J$70)+([1]Proyectos!AO71*[1]Proyectos!$J$71)+([1]Proyectos!AO72*[1]Proyectos!$J$72)+([1]Proyectos!AO73*[1]Proyectos!$J$73)+([1]Proyectos!AO74*[1]Proyectos!$J$74)+([1]Proyectos!AO75*[1]Proyectos!$J$75))</f>
        <v>0</v>
      </c>
      <c r="AI22" s="82"/>
      <c r="AJ22" s="84">
        <f>$G$22*(([1]Proyectos!AQ64*[1]Proyectos!$J$64)+([1]Proyectos!AQ65*[1]Proyectos!$J$65)+([1]Proyectos!AQ66*[1]Proyectos!$J$66)+([1]Proyectos!AQ67*[1]Proyectos!$J$67)+([1]Proyectos!AQ68*[1]Proyectos!$J$68)+([1]Proyectos!AQ69*[1]Proyectos!$J$69)+([1]Proyectos!AQ70*[1]Proyectos!$J$70)+([1]Proyectos!AQ71*[1]Proyectos!$J$71)+([1]Proyectos!AQ72*[1]Proyectos!$J$72)+([1]Proyectos!AQ73*[1]Proyectos!$J$73)+([1]Proyectos!AQ74*[1]Proyectos!$J$74)+([1]Proyectos!AQ75*[1]Proyectos!$J$75))</f>
        <v>2.17755E-2</v>
      </c>
      <c r="AK22" s="82">
        <f>$G$22*(([1]Proyectos!AR64*[1]Proyectos!$J$64)+([1]Proyectos!AR65*[1]Proyectos!$J$65)+([1]Proyectos!AR66*[1]Proyectos!$J$66)+([1]Proyectos!AR67*[1]Proyectos!$J$67)+([1]Proyectos!AR68*[1]Proyectos!$J$68)+([1]Proyectos!AR69*[1]Proyectos!$J$69)+([1]Proyectos!AR70*[1]Proyectos!$J$70)+([1]Proyectos!AR71*[1]Proyectos!$J$71)+([1]Proyectos!AR72*[1]Proyectos!$J$72)+([1]Proyectos!AR73*[1]Proyectos!$J$73)+([1]Proyectos!AR74*[1]Proyectos!$J$74)+([1]Proyectos!AR75*[1]Proyectos!$J$75))</f>
        <v>0</v>
      </c>
      <c r="AL22" s="82"/>
      <c r="AM22" s="84">
        <f>$G$22*(([1]Proyectos!AT64*[1]Proyectos!$J$64)+([1]Proyectos!AT65*[1]Proyectos!$J$65)+([1]Proyectos!AT66*[1]Proyectos!$J$66)+([1]Proyectos!AT67*[1]Proyectos!$J$67)+([1]Proyectos!AT68*[1]Proyectos!$J$68)+([1]Proyectos!AT69*[1]Proyectos!$J$69)+([1]Proyectos!AT70*[1]Proyectos!$J$70)+([1]Proyectos!AT71*[1]Proyectos!$J$71)+([1]Proyectos!AT72*[1]Proyectos!$J$72)+([1]Proyectos!AT73*[1]Proyectos!$J$73)+([1]Proyectos!AT74*[1]Proyectos!$J$74)+([1]Proyectos!AT75*[1]Proyectos!$J$75))</f>
        <v>2.5906499999999999E-2</v>
      </c>
      <c r="AN22" s="82">
        <f>$G$22*(([1]Proyectos!AU64*[1]Proyectos!$J$64)+([1]Proyectos!AU65*[1]Proyectos!$J$65)+([1]Proyectos!AU66*[1]Proyectos!$J$66)+([1]Proyectos!AU67*[1]Proyectos!$J$67)+([1]Proyectos!AU68*[1]Proyectos!$J$68)+([1]Proyectos!AU69*[1]Proyectos!$J$69)+([1]Proyectos!AU70*[1]Proyectos!$J$70)+([1]Proyectos!AU71*[1]Proyectos!$J$71)+([1]Proyectos!AU72*[1]Proyectos!$J$72)+([1]Proyectos!AU73*[1]Proyectos!$J$73)+([1]Proyectos!AU74*[1]Proyectos!$J$74)+([1]Proyectos!AU75*[1]Proyectos!$J$75))</f>
        <v>0</v>
      </c>
      <c r="AO22" s="87"/>
      <c r="AP22" s="78">
        <f>$G$22*(([1]Proyectos!AW64*[1]Proyectos!$J$64)+([1]Proyectos!AW65*[1]Proyectos!$J$65)+([1]Proyectos!AW66*[1]Proyectos!$J$66)+([1]Proyectos!AW67*[1]Proyectos!$J$67)+([1]Proyectos!AW68*[1]Proyectos!$J$68)+([1]Proyectos!AW69*[1]Proyectos!$J$69)+([1]Proyectos!AW70*[1]Proyectos!$J$70)+([1]Proyectos!AW71*[1]Proyectos!$J$71)+([1]Proyectos!AW72*[1]Proyectos!$J$72)+([1]Proyectos!AW73*[1]Proyectos!$J$73)+([1]Proyectos!AW74*[1]Proyectos!$J$74)+([1]Proyectos!AW75*[1]Proyectos!$J$75))</f>
        <v>2.3571000000000005E-2</v>
      </c>
      <c r="AQ22" s="79">
        <f>$G$22*(([1]Proyectos!AX64*[1]Proyectos!$J$64)+([1]Proyectos!AX65*[1]Proyectos!$J$65)+([1]Proyectos!AX66*[1]Proyectos!$J$66)+([1]Proyectos!AX67*[1]Proyectos!$J$67)+([1]Proyectos!AX68*[1]Proyectos!$J$68)+([1]Proyectos!AX69*[1]Proyectos!$J$69)+([1]Proyectos!AX70*[1]Proyectos!$J$70)+([1]Proyectos!AX71*[1]Proyectos!$J$71)+([1]Proyectos!AX72*[1]Proyectos!$J$72)+([1]Proyectos!AX73*[1]Proyectos!$J$73)+([1]Proyectos!AX74*[1]Proyectos!$J$74)+([1]Proyectos!AX75*[1]Proyectos!$J$75))</f>
        <v>0</v>
      </c>
      <c r="AR22" s="89">
        <f>J22+M22+P22+S22+V22+Y22+AA22+AD22+AG22+AJ22+AM22+AP22</f>
        <v>0.27000216000000005</v>
      </c>
      <c r="AS22" s="100">
        <f>J22+M22+P22+S22+V22+Y22+AB22+AE22+AH22+AK22+AN22+AQ22</f>
        <v>0.15521166000000003</v>
      </c>
    </row>
    <row r="23" spans="1:46" ht="237" customHeight="1" x14ac:dyDescent="0.3">
      <c r="A23" s="37" t="s">
        <v>13</v>
      </c>
      <c r="B23" s="38" t="s">
        <v>212</v>
      </c>
      <c r="C23" s="48">
        <v>100</v>
      </c>
      <c r="D23" s="40" t="s">
        <v>213</v>
      </c>
      <c r="E23" s="41" t="s">
        <v>214</v>
      </c>
      <c r="F23" s="41" t="s">
        <v>215</v>
      </c>
      <c r="G23" s="42">
        <v>27</v>
      </c>
      <c r="H23" s="101" t="s">
        <v>260</v>
      </c>
      <c r="I23" s="93">
        <v>1.87</v>
      </c>
      <c r="J23" s="102">
        <v>1.87</v>
      </c>
      <c r="K23" s="101" t="s">
        <v>261</v>
      </c>
      <c r="L23" s="84">
        <v>1.96</v>
      </c>
      <c r="M23" s="69">
        <v>1.96</v>
      </c>
      <c r="N23" s="103" t="s">
        <v>262</v>
      </c>
      <c r="O23" s="84">
        <v>1.68</v>
      </c>
      <c r="P23" s="69">
        <v>1.68</v>
      </c>
      <c r="Q23" s="104" t="s">
        <v>263</v>
      </c>
      <c r="R23" s="84">
        <v>1.7</v>
      </c>
      <c r="S23" s="69">
        <v>1.7</v>
      </c>
      <c r="T23" s="105" t="s">
        <v>264</v>
      </c>
      <c r="U23" s="84">
        <v>1.71</v>
      </c>
      <c r="V23" s="69">
        <v>1.71</v>
      </c>
      <c r="W23" s="105" t="s">
        <v>265</v>
      </c>
      <c r="X23" s="106">
        <v>1.71</v>
      </c>
      <c r="Y23" s="56">
        <v>1.71</v>
      </c>
      <c r="Z23" s="69" t="s">
        <v>266</v>
      </c>
      <c r="AA23" s="84">
        <v>1.71</v>
      </c>
      <c r="AB23" s="69">
        <v>1.71</v>
      </c>
      <c r="AC23" s="69" t="s">
        <v>222</v>
      </c>
      <c r="AD23" s="84">
        <v>1.71</v>
      </c>
      <c r="AE23" s="69" t="s">
        <v>222</v>
      </c>
      <c r="AF23" s="69" t="s">
        <v>222</v>
      </c>
      <c r="AG23" s="84">
        <v>2.91</v>
      </c>
      <c r="AH23" s="69" t="s">
        <v>222</v>
      </c>
      <c r="AI23" s="69" t="s">
        <v>222</v>
      </c>
      <c r="AJ23" s="84">
        <v>2.91</v>
      </c>
      <c r="AK23" s="69" t="s">
        <v>222</v>
      </c>
      <c r="AL23" s="69" t="s">
        <v>222</v>
      </c>
      <c r="AM23" s="84">
        <v>2.91</v>
      </c>
      <c r="AN23" s="69" t="s">
        <v>222</v>
      </c>
      <c r="AO23" s="40" t="s">
        <v>222</v>
      </c>
      <c r="AP23" s="81">
        <v>3.91</v>
      </c>
      <c r="AQ23" s="74" t="s">
        <v>222</v>
      </c>
      <c r="AR23" s="75">
        <v>27</v>
      </c>
      <c r="AS23" s="76">
        <f>SUM(AQ23,AN23,AK23,AH23,AE23,AB23,Y23,V23,S23,P23,M23,J23)</f>
        <v>12.34</v>
      </c>
    </row>
    <row r="24" spans="1:46" ht="405.75" customHeight="1" thickBot="1" x14ac:dyDescent="0.35">
      <c r="A24" s="107" t="s">
        <v>13</v>
      </c>
      <c r="B24" s="108" t="s">
        <v>208</v>
      </c>
      <c r="C24" s="109">
        <v>1</v>
      </c>
      <c r="D24" s="110" t="s">
        <v>213</v>
      </c>
      <c r="E24" s="111" t="s">
        <v>210</v>
      </c>
      <c r="F24" s="111" t="s">
        <v>215</v>
      </c>
      <c r="G24" s="112">
        <v>0.32</v>
      </c>
      <c r="H24" s="113" t="s">
        <v>267</v>
      </c>
      <c r="I24" s="114">
        <v>0.02</v>
      </c>
      <c r="J24" s="115">
        <v>0.02</v>
      </c>
      <c r="K24" s="113" t="s">
        <v>268</v>
      </c>
      <c r="L24" s="116">
        <v>2.7E-2</v>
      </c>
      <c r="M24" s="117">
        <v>2.7E-2</v>
      </c>
      <c r="N24" s="118" t="s">
        <v>269</v>
      </c>
      <c r="O24" s="116">
        <v>2.7E-2</v>
      </c>
      <c r="P24" s="117">
        <v>2.7E-2</v>
      </c>
      <c r="Q24" s="113" t="s">
        <v>270</v>
      </c>
      <c r="R24" s="116">
        <v>2.7E-2</v>
      </c>
      <c r="S24" s="117">
        <v>2.7E-2</v>
      </c>
      <c r="T24" s="119" t="s">
        <v>271</v>
      </c>
      <c r="U24" s="116">
        <v>2.7E-2</v>
      </c>
      <c r="V24" s="117">
        <v>2.7E-2</v>
      </c>
      <c r="W24" s="119" t="s">
        <v>272</v>
      </c>
      <c r="X24" s="116">
        <v>2.7E-2</v>
      </c>
      <c r="Y24" s="117">
        <v>2.7E-2</v>
      </c>
      <c r="Z24" s="117" t="s">
        <v>273</v>
      </c>
      <c r="AA24" s="116">
        <v>2.7E-2</v>
      </c>
      <c r="AB24" s="117">
        <v>2.7E-2</v>
      </c>
      <c r="AC24" s="117"/>
      <c r="AD24" s="116">
        <v>2.7E-2</v>
      </c>
      <c r="AE24" s="117"/>
      <c r="AF24" s="117"/>
      <c r="AG24" s="116">
        <v>2.7E-2</v>
      </c>
      <c r="AH24" s="117"/>
      <c r="AI24" s="117"/>
      <c r="AJ24" s="116">
        <v>2.7E-2</v>
      </c>
      <c r="AK24" s="117"/>
      <c r="AL24" s="117"/>
      <c r="AM24" s="116">
        <v>2.7E-2</v>
      </c>
      <c r="AN24" s="117"/>
      <c r="AO24" s="110"/>
      <c r="AP24" s="120">
        <v>2.8000000000000001E-2</v>
      </c>
      <c r="AQ24" s="110" t="s">
        <v>222</v>
      </c>
      <c r="AR24" s="121">
        <f>AP24+AM24+AJ24+AG24+AD24+AA24+X24+U24+R24+O24+L24+I24</f>
        <v>0.31800000000000006</v>
      </c>
      <c r="AS24" s="122">
        <f>SUM(AQ24,AN24,AK24,AH24,AE24,AB24,Y24,V24,S24,P24,M24,J24)</f>
        <v>0.182</v>
      </c>
      <c r="AT24" s="123"/>
    </row>
    <row r="25" spans="1:46" ht="13.8" thickBot="1" x14ac:dyDescent="0.35">
      <c r="T25" s="124"/>
      <c r="U25" s="124"/>
      <c r="V25" s="125"/>
    </row>
  </sheetData>
  <sheetProtection selectLockedCells="1"/>
  <autoFilter ref="A12:AT13" xr:uid="{00000000-0001-0000-0100-000000000000}">
    <filterColumn colId="7" showButton="0"/>
    <filterColumn colId="8" showButton="0"/>
    <filterColumn colId="10" showButton="0"/>
    <filterColumn colId="11" showButton="0"/>
    <filterColumn colId="13" showButton="0"/>
    <filterColumn colId="14" showButton="0"/>
    <filterColumn colId="16" showButton="0"/>
    <filterColumn colId="17"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filterColumn colId="37" showButton="0"/>
    <filterColumn colId="38" showButton="0"/>
    <filterColumn colId="40" showButton="0"/>
    <filterColumn colId="41" showButton="0"/>
    <filterColumn colId="43" showButton="0"/>
  </autoFilter>
  <mergeCells count="26">
    <mergeCell ref="AO12:AQ12"/>
    <mergeCell ref="AR12:AS12"/>
    <mergeCell ref="W12:Y12"/>
    <mergeCell ref="Z12:AB12"/>
    <mergeCell ref="AC12:AE12"/>
    <mergeCell ref="AF12:AH12"/>
    <mergeCell ref="AI12:AK12"/>
    <mergeCell ref="AL12:AN12"/>
    <mergeCell ref="T12:V12"/>
    <mergeCell ref="A12:A13"/>
    <mergeCell ref="B12:B13"/>
    <mergeCell ref="C12:C13"/>
    <mergeCell ref="D12:D13"/>
    <mergeCell ref="E12:E13"/>
    <mergeCell ref="F12:F13"/>
    <mergeCell ref="G12:G13"/>
    <mergeCell ref="H12:J12"/>
    <mergeCell ref="K12:M12"/>
    <mergeCell ref="N12:P12"/>
    <mergeCell ref="Q12:S12"/>
    <mergeCell ref="A1:B3"/>
    <mergeCell ref="C1:P1"/>
    <mergeCell ref="Q1:S3"/>
    <mergeCell ref="C2:P2"/>
    <mergeCell ref="C3:J3"/>
    <mergeCell ref="K3:P3"/>
  </mergeCells>
  <hyperlinks>
    <hyperlink ref="H23" r:id="rId1" display="../Forms/AllItems.aspx?id=%2Fsites%2FPlandeAccinInstitucional%2FDocumentos%20compartidos%2FPlan%20de%20Acci%C3%B3n%20Institucional%202025%2FSeguimiento%20PAI%202025%2FEvidencias%20Subdirecci%C3%B3n%20Corporativa%2F01%2E%20Enero%2F1%2E%20Evidencias%20PAI%202025%20%2D%20Metas%20PDD%2FEvidencias%20MPDD%20mejoramiento%20de%20la%20capacidad%20de%20gesti%C3%B3n%20p%C3%BAblica%2FMPDD%20Mejoramiento%20de%20la%20capacidad%20de%20gesti%C3%B3n%20p%C3%BAblica%20Enero%2Ezip&amp;parent=%2Fsites%2FPlandeAccinInstitucional%2FDocumentos%20compartidos%2FPlan%20de%20Acci%C3%B3n%20Institucional%202025%2FSeguimiento%20PAI%202025%2FEvidencias%20Subdirecci%C3%B3n%20Corporativa%2F01%2E%20Enero%2F1%2E%20Evidencias%20PAI%202025%20%2D%20Metas%20PDD%2FEvidencias%20MPDD%20mejoramiento%20de%20la%20capacidad%20de%20gesti%C3%B3n%20p%C3%BAblica" xr:uid="{73026E38-CE84-4402-A0CA-8669639163AB}"/>
    <hyperlink ref="H24" r:id="rId2" display="../Forms/AllItems.aspx?id=%2Fsites%2FPlandeAccinInstitucional%2FDocumentos%20compartidos%2FPlan%20de%20Acci%C3%B3n%20Institucional%202025%2FSeguimiento%20PAI%202025%2FEvidencias%20Subdirecci%C3%B3n%20Corporativa%2F01%2E%20Enero%2F1%2E%20Evidencias%20PAI%202025%20%2D%20Metas%20PDD%2FEvidencias%20MPDD%20Implementar%203%20programas%20de%20informaci%C3%B3n%2FMPDD%20Implementar%203%20programas%20de%20informaci%C3%B3n%2Ezip&amp;parent=%2Fsites%2FPlandeAccinInstitucional%2FDocumentos%20compartidos%2FPlan%20de%20Acci%C3%B3n%20Institucional%202025%2FSeguimiento%20PAI%202025%2FEvidencias%20Subdirecci%C3%B3n%20Corporativa%2F01%2E%20Enero%2F1%2E%20Evidencias%20PAI%202025%20%2D%20Metas%20PDD%2FEvidencias%20MPDD%20Implementar%203%20programas%20de%20informaci%C3%B3n" xr:uid="{1AE78102-6FB8-404C-9C72-FD20E3FE7677}"/>
    <hyperlink ref="Q23" r:id="rId3" display="../../../plandeaccininstitucional/documentos compartidos/plan de acci%c3%b3n institucional 2025/seguimiento pai 2025/evidencias subdirecci%c3%b3n corporativa/04. abril/1. evidencias pai 2025 - metas pdd/mpdd mejoramiento de la capacidad de gesti%c3%b3n p%c3%bablica abril.zip?web=1" xr:uid="{0996155C-E976-4FC6-A286-ECB55A57351F}"/>
    <hyperlink ref="Q24" r:id="rId4" display="../Forms/AllItems.aspx?id=%2Fsites%2FPlandeAccinInstitucional%2FDocumentos%20compartidos%2FPlan%20de%20Acci%C3%B3n%20Institucional%202025%2FSeguimiento%20PAI%202025%2FEvidencias%20Subdirecci%C3%B3n%20Corporativa%2F04%2E%20Abril%2F1%2E%20Evidencias%20PAI%202025%20%2D%20Metas%20PDD%2FMPDD%20Implementar%203%20programas%20de%20informaci%C3%B3n%20abril%2Ezip&amp;parent=%2Fsites%2FPlandeAccinInstitucional%2FDocumentos%20compartidos%2FPlan%20de%20Acci%C3%B3n%20Institucional%202025%2FSeguimiento%20PAI%202025%2FEvidencias%20Subdirecci%C3%B3n%20Corporativa%2F04%2E%20Abril%2F1%2E%20Evidencias%20PAI%202025%20%2D%20Metas%20PDD" xr:uid="{8FB1BDE3-10B7-4292-A15D-A4A84A07F509}"/>
    <hyperlink ref="N23" r:id="rId5" display="../../../plandeaccininstitucional/documentos compartidos/plan de acci%c3%b3n institucional 2025/seguimiento pai 2025/evidencias subdirecci%c3%b3n corporativa/03. marzo/1. evidencias pai 2025 - metas pdd/mpdd mejoramiento de la capacidad de gesti%c3%b3n p%c3%bablica marzo.zip?web=1" xr:uid="{0706E65E-C781-427E-8C65-7D781CA09250}"/>
    <hyperlink ref="N24" r:id="rId6" display="../Forms/AllItems.aspx?id=%2Fsites%2FPlandeAccinInstitucional%2FDocumentos%20compartidos%2FPlan%20de%20Acci%C3%B3n%20Institucional%202025%2FSeguimiento%20PAI%202025%2FEvidencias%20Subdirecci%C3%B3n%20Corporativa%2F03%2E%20Marzo%2F1%2E%20Evidencias%20PAI%202025%20%2D%20Metas%20PDD%2FMPDD%20Implementar%203%20programas%20de%20informaci%C3%B3n%20marzo%2Ezip&amp;parent=%2Fsites%2FPlandeAccinInstitucional%2FDocumentos%20compartidos%2FPlan%20de%20Acci%C3%B3n%20Institucional%202025%2FSeguimiento%20PAI%202025%2FEvidencias%20Subdirecci%C3%B3n%20Corporativa%2F03%2E%20Marzo%2F1%2E%20Evidencias%20PAI%202025%20%2D%20Metas%20PDD" xr:uid="{DDFA7E6E-2551-46B2-9581-0B6F3CE2B01F}"/>
    <hyperlink ref="K23" r:id="rId7" display="../../../plandeaccininstitucional/documentos compartidos/plan de acci%c3%b3n institucional 2025/seguimiento pai 2025/evidencias subdirecci%c3%b3n corporativa/02. febrero/1. evidencias pai 2025 - metas pdd/mpdd mejoramiento de la capacidad de gesti%c3%b3n p%c3%bablica febrero.zip?web=1" xr:uid="{3EC8CD8F-8E5A-47D0-81B9-6B304EBBBF94}"/>
    <hyperlink ref="K24" r:id="rId8" display="../Forms/AllItems.aspx?id=%2Fsites%2FPlandeAccinInstitucional%2FDocumentos%20compartidos%2FPlan%20de%20Acci%C3%B3n%20Institucional%202025%2FSeguimiento%20PAI%202025%2FEvidencias%20Subdirecci%C3%B3n%20Corporativa%2F02%2E%20Febrero%2F1%2E%20Evidencias%20PAI%202025%20%2D%20Metas%20PDD%2FMPDD%20Implementar%203%20programas%20de%20informaci%C3%B3n%20febrero%2Ezip&amp;parent=%2Fsites%2FPlandeAccinInstitucional%2FDocumentos%20compartidos%2FPlan%20de%20Acci%C3%B3n%20Institucional%202025%2FSeguimiento%20PAI%202025%2FEvidencias%20Subdirecci%C3%B3n%20Corporativa%2F02%2E%20Febrero%2F1%2E%20Evidencias%20PAI%202025%20%2D%20Metas%20PDD" xr:uid="{00D31082-ECC5-4310-86A7-65944F913521}"/>
    <hyperlink ref="Q19" r:id="rId9" display=" AVANCES:  se vincularon 5091 personas a la estrategia de sensibilización, educación y formación en protección y bienestar animal en 62 acciones en territorio. La sobreejecución en relación con la meta programada se debe a la programación y ejecución de actividades masivas en el marco de la campaña semana santa responsable con los animales que permitieron el desarrollo de un ejercicio pedagógico de amplio alcance. _x000a_Se destaca la implementación de actividades de apropiación de la cultura ciudadana en los diferentes ámbitos de implementación de la estrategia de educación en respuesta a la misionalidad del instituto y a los requerimientos ciudadanos e institucionales que apuntan al cumplimento de la meta para la vigencia 2025_x000a_Evidencia" xr:uid="{62ABE0E9-4A75-4897-82C5-74C525504DE6}"/>
  </hyperlinks>
  <printOptions horizontalCentered="1"/>
  <pageMargins left="0.11811023622047245" right="0.11811023622047245" top="0.15748031496062992" bottom="0.15748031496062992" header="0.31496062992125984" footer="0.31496062992125984"/>
  <pageSetup scale="42" orientation="portrait" horizontalDpi="4294967295" verticalDpi="4294967295" r:id="rId10"/>
  <headerFooter>
    <oddFooter>&amp;L&amp;"Verdana,Normal"&amp;8F-TH-5. Versión :1.&amp;R&amp;"Verdana,Normal"&amp;8Subdirección de Talento Humano</oddFooter>
  </headerFooter>
  <drawing r:id="rId11"/>
  <legacy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Listas definitivas</vt:lpstr>
      <vt:lpstr>PAI</vt:lpstr>
      <vt:lpstr>Metas PDD</vt:lpstr>
      <vt:lpstr>'Metas PDD'!Área_de_impresión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Alfonso</dc:creator>
  <cp:lastModifiedBy>Tania Alfonso</cp:lastModifiedBy>
  <dcterms:created xsi:type="dcterms:W3CDTF">2025-08-19T19:27:52Z</dcterms:created>
  <dcterms:modified xsi:type="dcterms:W3CDTF">2025-09-01T16:50:36Z</dcterms:modified>
</cp:coreProperties>
</file>