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FAE4FE1E-B592-45FA-986F-74447473894B}" xr6:coauthVersionLast="36" xr6:coauthVersionMax="36" xr10:uidLastSave="{00000000-0000-0000-0000-000000000000}"/>
  <bookViews>
    <workbookView xWindow="0" yWindow="0" windowWidth="25170" windowHeight="11745" tabRatio="692"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1" i="22" l="1"/>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F111" i="20"/>
  <c r="AE112" i="20"/>
  <c r="AF112" i="20"/>
  <c r="AE113" i="20"/>
  <c r="AF113" i="20"/>
  <c r="AE116" i="20"/>
  <c r="AF116" i="20"/>
  <c r="O117" i="20"/>
  <c r="P117" i="20"/>
  <c r="AE117" i="20"/>
  <c r="AF117" i="20"/>
  <c r="AE118" i="20"/>
  <c r="AF118" i="20"/>
  <c r="AE119" i="20"/>
  <c r="AF119" i="20"/>
  <c r="AE121" i="20"/>
  <c r="AF121" i="20"/>
  <c r="O122" i="20"/>
  <c r="P122" i="20"/>
  <c r="AE122" i="20"/>
  <c r="AF122" i="20"/>
  <c r="AE123" i="20"/>
  <c r="AF123" i="20"/>
  <c r="AE124" i="20"/>
  <c r="AF124" i="20"/>
  <c r="AE126" i="20"/>
  <c r="AF126" i="20"/>
  <c r="O127" i="20"/>
  <c r="P127" i="20"/>
  <c r="AE127" i="20"/>
  <c r="AF127" i="20"/>
  <c r="AE128" i="20"/>
  <c r="AF128" i="20"/>
  <c r="AE129" i="20"/>
  <c r="AF129" i="20"/>
  <c r="AE131" i="20"/>
  <c r="AF131" i="20"/>
  <c r="O132" i="20"/>
  <c r="P132" i="20"/>
  <c r="AE132" i="20"/>
  <c r="AF132" i="20"/>
  <c r="AE133" i="20"/>
  <c r="AF133" i="20"/>
  <c r="AE134" i="20"/>
  <c r="AF134" i="20"/>
  <c r="AE136" i="20"/>
  <c r="AF136" i="20"/>
  <c r="O137" i="20"/>
  <c r="P137" i="20"/>
  <c r="AE137" i="20"/>
  <c r="AF137" i="20"/>
  <c r="AE138" i="20"/>
  <c r="AF138" i="20"/>
  <c r="AE139" i="20"/>
  <c r="AF139" i="20"/>
  <c r="AE141" i="20"/>
  <c r="AF141" i="20"/>
  <c r="O142" i="20"/>
  <c r="P142" i="20"/>
  <c r="AE142" i="20"/>
  <c r="AF142" i="20"/>
  <c r="AE143" i="20"/>
  <c r="AF143" i="20"/>
  <c r="AE144" i="20"/>
  <c r="AF144" i="20"/>
  <c r="AE146" i="20"/>
  <c r="AF146" i="20"/>
  <c r="AH132" i="20" l="1"/>
  <c r="AJ132" i="20" s="1"/>
  <c r="AL132" i="20" s="1"/>
  <c r="AG117" i="20"/>
  <c r="AI117" i="20" s="1"/>
  <c r="AG127" i="20"/>
  <c r="AI127" i="20" s="1"/>
  <c r="AK127" i="20" s="1"/>
  <c r="Q127" i="20"/>
  <c r="R127" i="20" s="1"/>
  <c r="Q122" i="20"/>
  <c r="R122" i="20" s="1"/>
  <c r="Q117" i="20"/>
  <c r="R117" i="20" s="1"/>
  <c r="AK117" i="20"/>
  <c r="AG142" i="20"/>
  <c r="AI142" i="20" s="1"/>
  <c r="AK142" i="20" s="1"/>
  <c r="AG137" i="20"/>
  <c r="AI137" i="20" s="1"/>
  <c r="AK137" i="20" s="1"/>
  <c r="AH122" i="20"/>
  <c r="AJ122" i="20" s="1"/>
  <c r="AL122" i="20" s="1"/>
  <c r="AH142" i="20"/>
  <c r="AJ142" i="20" s="1"/>
  <c r="AL142" i="20" s="1"/>
  <c r="Q132" i="20"/>
  <c r="R132" i="20" s="1"/>
  <c r="Q137" i="20"/>
  <c r="R137" i="20" s="1"/>
  <c r="AH127" i="20"/>
  <c r="AJ127" i="20" s="1"/>
  <c r="AL127" i="20" s="1"/>
  <c r="AH111" i="20"/>
  <c r="AJ111" i="20" s="1"/>
  <c r="Q142" i="20"/>
  <c r="R142" i="20" s="1"/>
  <c r="AH137" i="20"/>
  <c r="AJ137" i="20" s="1"/>
  <c r="AL137" i="20" s="1"/>
  <c r="AG132" i="20"/>
  <c r="AI132" i="20" s="1"/>
  <c r="AK132" i="20" s="1"/>
  <c r="AM132" i="20" s="1"/>
  <c r="AG122" i="20"/>
  <c r="AI122" i="20" s="1"/>
  <c r="AK122" i="20" s="1"/>
  <c r="AH117" i="20"/>
  <c r="AJ117" i="20" s="1"/>
  <c r="AL117" i="20" s="1"/>
  <c r="AG111" i="20"/>
  <c r="AI111" i="20" s="1"/>
  <c r="AK111" i="20" s="1"/>
  <c r="Q111" i="20"/>
  <c r="R111" i="20" s="1"/>
  <c r="AL111" i="20"/>
  <c r="AM137" i="20" l="1"/>
  <c r="AM127" i="20"/>
  <c r="AM122" i="20"/>
  <c r="AM117" i="20"/>
  <c r="AM142" i="20"/>
  <c r="AM111"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<sst xmlns="http://schemas.openxmlformats.org/spreadsheetml/2006/main" count="929" uniqueCount="409">
  <si>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</si>
  <si>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</si>
  <si>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</si>
  <si>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</si>
  <si>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</si>
  <si>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</si>
  <si>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</si>
  <si>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</si>
  <si>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</si>
  <si>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</si>
  <si>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</si>
  <si>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</si>
  <si>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</si>
  <si>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</si>
  <si>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</si>
  <si>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</si>
  <si>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</si>
  <si>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</si>
  <si>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</si>
  <si>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</si>
  <si>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</si>
  <si>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</si>
  <si>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</si>
  <si>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</si>
  <si>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</si>
  <si>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</si>
  <si>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</si>
  <si>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</si>
  <si>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</si>
  <si>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</si>
  <si>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</si>
  <si>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</si>
  <si>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</si>
  <si>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</si>
  <si>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</si>
  <si>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</si>
  <si>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</si>
  <si>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</si>
  <si>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</si>
  <si>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</si>
  <si>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</si>
  <si>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</si>
  <si>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</si>
  <si>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</si>
  <si>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</si>
  <si>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</si>
  <si>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</si>
  <si>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</si>
  <si>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</si>
  <si>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</si>
  <si>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</si>
  <si>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</si>
  <si>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</si>
  <si>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</si>
  <si>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</si>
  <si>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</si>
  <si>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</si>
  <si>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</si>
  <si>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</si>
  <si>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</si>
  <si>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</si>
  <si>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</si>
  <si>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</si>
  <si>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</si>
  <si>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</si>
  <si>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</si>
  <si>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</si>
  <si>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</si>
  <si>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</si>
  <si>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</si>
  <si>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</si>
  <si>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</si>
  <si>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</si>
  <si>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</si>
  <si>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</si>
  <si>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</si>
  <si>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</si>
  <si>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</si>
  <si>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</si>
  <si>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</si>
  <si>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</si>
  <si>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</si>
  <si>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</si>
  <si>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</si>
  <si>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</si>
  <si>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</si>
  <si>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</si>
  <si>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</si>
  <si>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</si>
  <si>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</si>
  <si>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</si>
  <si>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</si>
  <si>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</si>
  <si>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</si>
  <si>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</si>
  <si>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</si>
  <si>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</si>
  <si>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</si>
  <si>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</si>
  <si>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</si>
  <si>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</si>
  <si>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</si>
  <si>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</si>
  <si>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</si>
  <si>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</si>
  <si>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</si>
  <si>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</si>
  <si>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</si>
  <si>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</si>
  <si>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</si>
  <si>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</si>
  <si>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</si>
  <si>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</si>
  <si>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</si>
  <si>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</si>
  <si>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</si>
  <si>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</si>
  <si>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</si>
  <si>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</si>
  <si>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</si>
  <si>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</si>
  <si>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</si>
  <si>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</si>
  <si>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</si>
  <si>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</si>
  <si>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</si>
  <si>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</si>
  <si>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</si>
  <si>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</si>
  <si>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</si>
  <si>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</si>
  <si>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</si>
  <si>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</si>
  <si>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</si>
  <si>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</si>
  <si>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</si>
  <si>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</si>
  <si>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</si>
  <si>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</si>
  <si>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</si>
  <si>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</si>
  <si>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</si>
  <si>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</si>
  <si>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</si>
  <si>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</si>
  <si>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</si>
  <si>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</si>
  <si>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</si>
  <si>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</si>
  <si>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</si>
  <si>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</si>
  <si>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</si>
  <si>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</si>
  <si>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</si>
  <si>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</si>
  <si>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</si>
  <si>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</si>
  <si>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</si>
  <si>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</si>
  <si>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</si>
  <si>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</si>
  <si>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</si>
  <si>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</si>
  <si>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</si>
  <si>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</si>
  <si>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</si>
  <si>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</si>
  <si>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</si>
  <si>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</si>
  <si>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</si>
  <si>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</si>
  <si>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</si>
  <si>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</si>
  <si>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</si>
  <si>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</si>
  <si>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</si>
  <si>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</si>
  <si>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</si>
  <si>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</si>
  <si>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</si>
  <si>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</si>
  <si>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</si>
  <si>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</si>
  <si>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</si>
  <si>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</si>
  <si>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</si>
  <si>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</si>
  <si>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</si>
  <si>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</si>
  <si>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</si>
  <si>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</si>
  <si>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</si>
  <si>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</si>
  <si>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</si>
  <si>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</si>
  <si>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</si>
  <si>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</si>
  <si>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</si>
  <si>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</si>
  <si>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</si>
  <si>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</si>
  <si>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</si>
  <si>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</si>
  <si>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</si>
  <si>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</si>
  <si>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</si>
  <si>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</si>
  <si>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</si>
  <si>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</si>
  <si>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</si>
  <si>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</si>
  <si>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</si>
  <si>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</si>
  <si>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</si>
  <si>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</si>
  <si>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</si>
  <si>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</si>
  <si>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</si>
  <si>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</si>
  <si>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</si>
  <si>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</si>
  <si>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</si>
  <si>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</si>
  <si>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</si>
  <si>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</si>
  <si>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</si>
  <si>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</si>
  <si>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</si>
  <si>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</si>
  <si>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</si>
  <si>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</si>
  <si>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</si>
  <si>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</si>
  <si>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</si>
  <si>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</si>
  <si>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</si>
  <si>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</si>
  <si>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</si>
  <si>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</si>
  <si>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</si>
  <si>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</si>
  <si>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</si>
  <si>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</si>
  <si>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</si>
  <si>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</si>
  <si>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</si>
  <si>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</si>
  <si>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</si>
  <si>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</si>
  <si>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</si>
  <si>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</si>
  <si>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</si>
  <si>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</si>
  <si>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</si>
  <si>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</si>
  <si>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</si>
  <si>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</si>
  <si>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</si>
  <si>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</si>
  <si>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</si>
  <si>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</si>
  <si>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</si>
  <si>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</si>
  <si>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</si>
  <si>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</si>
  <si>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</si>
  <si>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</si>
  <si>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</si>
  <si>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</si>
  <si>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</si>
  <si>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</si>
  <si>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</si>
  <si>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</si>
  <si>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</si>
  <si>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</si>
  <si>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</si>
  <si>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</si>
  <si>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</si>
  <si>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</si>
  <si>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</si>
  <si>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</si>
  <si>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</si>
  <si>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</si>
  <si>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</si>
  <si>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</si>
  <si>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</si>
  <si>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</si>
  <si>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</si>
  <si>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</si>
  <si>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</si>
  <si>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</si>
  <si>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</si>
  <si>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</si>
  <si>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</si>
  <si>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</si>
  <si>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</si>
  <si>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</si>
  <si>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</si>
  <si>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</si>
  <si>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</si>
  <si>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</si>
  <si>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</si>
  <si>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</si>
  <si>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</si>
  <si>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</si>
  <si>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</si>
  <si>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</si>
  <si>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</si>
  <si>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</si>
  <si>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</si>
  <si>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</si>
  <si>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</si>
  <si>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</si>
  <si>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</si>
  <si>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</si>
  <si>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</si>
  <si>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</si>
  <si>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</si>
  <si>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</si>
  <si>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</si>
  <si>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 xml:space="preserve">Incumplimiento o desactualización del programa anual de auditorias </t>
  </si>
  <si>
    <t>Desconocimiento de los cambios normativos</t>
  </si>
  <si>
    <t>Debilidad en la continuidad del personal y la idoneidad del mismo</t>
  </si>
  <si>
    <t>Debilidad en la comunicación con la alta dirección para el ejercicio de los roles de control interno</t>
  </si>
  <si>
    <t>Falta de aplicación de los instrumentos de auditoria.</t>
  </si>
  <si>
    <t>Inoportunidad en la entrega de información</t>
  </si>
  <si>
    <t>Investigaciones disciplinarias y legales</t>
  </si>
  <si>
    <t>Que la entidad no evidencie la situaciones que pueden poner en riesgo la gestión</t>
  </si>
  <si>
    <t>Reprocesos</t>
  </si>
  <si>
    <t>Realizar revisión mensual de la normatividad vigente para control interno de gestión</t>
  </si>
  <si>
    <t>Solicitud de personal con el perfil requerido y la realización de la inducción del mismo</t>
  </si>
  <si>
    <t>Establecer canales de comunicación en comité institutcional de coordinación de control interno</t>
  </si>
  <si>
    <t>Establecer en el cronograma y en la planeación de auditorias,la  Socialición de  los instrumentos para el ejercicio.</t>
  </si>
  <si>
    <t>Memorandos, e-mail, actas de reunión</t>
  </si>
  <si>
    <t xml:space="preserve">Actas y listas de asistencia </t>
  </si>
  <si>
    <t>Plan anual de auditorias</t>
  </si>
  <si>
    <t>Actas, listas de asistencia y normatividad (matriz de informes)</t>
  </si>
  <si>
    <t xml:space="preserve">Estan programadas a partir del mes de septiembre </t>
  </si>
  <si>
    <t>Retroalimentación de los temas de control interno</t>
  </si>
  <si>
    <t>Revisar y ajustar el cronograma del PAAI</t>
  </si>
  <si>
    <t>Asesora de control interno</t>
  </si>
  <si>
    <t>CONTROL Y SEGUIMIENTO</t>
  </si>
  <si>
    <t>Informes de auditoría subjetivos, imprecisos e inoportunos</t>
  </si>
  <si>
    <t xml:space="preserve">Seguimiento inoportuno a los planes de mejoramiento </t>
  </si>
  <si>
    <t xml:space="preserve">Informes a Entes de Control inconsistentes e inoportunos  </t>
  </si>
  <si>
    <t>entrega incompleta no veraz de la información.</t>
  </si>
  <si>
    <t xml:space="preserve">Desconocimiento de la normatividad , por tener personal sin los requisitos exigidos para el desarrollo de las auditorias </t>
  </si>
  <si>
    <t>No aplicación de los procedimeintos de auditoria</t>
  </si>
  <si>
    <t xml:space="preserve">Incumplimieno del codigo de etica del auditor y estatuto de auditoia </t>
  </si>
  <si>
    <t>Pérdida de credibilidad de la auditoria</t>
  </si>
  <si>
    <t>Elaboración y aplicación de los procedimeintos</t>
  </si>
  <si>
    <t>Socialización e implementación del código de ética del auditor,  estatuto de auditoria y carta de representación</t>
  </si>
  <si>
    <t xml:space="preserve">Se realizó contratación de personal auditor </t>
  </si>
  <si>
    <t xml:space="preserve">Se socializaron los instrumentos de auditoría </t>
  </si>
  <si>
    <t>Se esta dando aplicación de los procedimientos</t>
  </si>
  <si>
    <t>Falta de recurso humano para realizar la actividad</t>
  </si>
  <si>
    <t>No entrega oportuna de la información o información incompleta o no veraz</t>
  </si>
  <si>
    <t xml:space="preserve">Sanciones disciplinarias y legales por incumplimiento de la norma </t>
  </si>
  <si>
    <t xml:space="preserve">Perdida de la imagen institucional </t>
  </si>
  <si>
    <t xml:space="preserve">Desconocimiento del estado de avance de la acciones para verificar el cumplimiento de las metas  </t>
  </si>
  <si>
    <t xml:space="preserve">Dar cumplimiento al cronograma establecido en el Plan Anual de Auditorías de la vigencia </t>
  </si>
  <si>
    <t xml:space="preserve">Realizar el seguimiento programado en el Plan Anual de Auditoría </t>
  </si>
  <si>
    <t xml:space="preserve">Informes </t>
  </si>
  <si>
    <t xml:space="preserve">Aplicación de los instrumentos de auditoría interna </t>
  </si>
  <si>
    <t>Asesor de  control interno de Gestión</t>
  </si>
  <si>
    <t xml:space="preserve">Capacitación permanete de las normas aplicables al sector público </t>
  </si>
  <si>
    <t>Seguimiento al cumplimiento al Plan Anual de Auditorías</t>
  </si>
  <si>
    <t xml:space="preserve">Asesor de  control interno de Gestión - Auditor de Control Interno </t>
  </si>
  <si>
    <t xml:space="preserve">Se hace seguimiento y se publica la matriz en la página web del Instituto </t>
  </si>
  <si>
    <t>En el momento se encuentra con planes de mejoramiento de Contraloría y Veeduría sin seguimiento, esta programado para enero de 2019</t>
  </si>
  <si>
    <t xml:space="preserve">Presentación de información incompleta y no veraz por parte de los procesos </t>
  </si>
  <si>
    <t xml:space="preserve">Reporte de información sobre el tiempo a la entrega que no permite revisión y análisis </t>
  </si>
  <si>
    <t xml:space="preserve">Perdida de imagen institucional y credibilidad  </t>
  </si>
  <si>
    <t xml:space="preserve">Solicitar oportunamente la información requerida para la elaboración de informes </t>
  </si>
  <si>
    <t>Recordar a los responsables de procesos cuando no se tenga oportunamente  la informacion.</t>
  </si>
  <si>
    <t>Informar a la Dirección la inoportunidad de  informacion para realizacion de informes a entes de control.</t>
  </si>
  <si>
    <t xml:space="preserve"> e-mail, actas de reunión</t>
  </si>
  <si>
    <t xml:space="preserve"> e-mail, - informes </t>
  </si>
  <si>
    <t xml:space="preserve">Realizar seguimiento a la Matriz  de informes </t>
  </si>
  <si>
    <t xml:space="preserve">Realizar seguimiento a la matriz de informes </t>
  </si>
  <si>
    <t>Se cuenta con una matriz de informes con un cronograma de cumplimiento y seguimiento.</t>
  </si>
  <si>
    <t xml:space="preserve">Seguimiento y actualizacion a la matriz de informes </t>
  </si>
  <si>
    <t>Revision y actualizacion de la matriz de informes.</t>
  </si>
  <si>
    <t>Asesor Control Interno y Auditor.</t>
  </si>
  <si>
    <t>Integrar las herramientas de planeación, gestión y control, mediante un enfoque basado en el Modelo de Paneación y Gestión - MIPG -, que soporte el cumplimiento de los objetivos en condiciones de calidad y sostenibilidad institucional.</t>
  </si>
  <si>
    <t xml:space="preserve">Semanalmente se revisa el Regimen Legal de la Alcaldía Mayor de Bogotá y se remite al equipo directivo del Instituto para conocimiento la normatividad, igualmente se tiene una matriz que se actualiza periodicamente donde se establecen las fechas de presentación de los informes por parte de la Oficina de Control Interno. </t>
  </si>
  <si>
    <t>Mediante los correos electrónicos se comunica y retroalimenta a la alta dirección sobre el resultado y avance de las auditorías en cumplimiento al Plan Anual de Auditorías.</t>
  </si>
  <si>
    <t>La Oficina de Control Interno realiza seguimiento trimestral al Plan Anual de Auditorías, apartir de la aprobación que fue en el Comité Institucional de Coordinación de Control Interno del mesde abril de 2018, en los periodos mayo, junio, septiembre y noviembre y presentado el resultado al Comite del 5 de diciembre de 2018 el informe de Gestión de Control Interno Evidencia:(http://www.proteccionanimalbogota.gov.co/sites/default/files/control/PAA%20IDPYBA%202018.pdf)</t>
  </si>
  <si>
    <t xml:space="preserve">Se pudo prevenir el riesgo con la implementación  de las acciones </t>
  </si>
  <si>
    <t>El personal que integra Control Interno de Gestión participa en las capacitaciones programadas por la Alcaldía Mayor de Bogotá, DAFP, Veeduría, Colombia Compra Eficiente, y el Instituto para mejorara y reforzar los concocimientos y actualizarse en la normatividad.</t>
  </si>
  <si>
    <t>En las actas del Comité Directivo y en el Comité Institucional de Coordinación de Control Interno esta contenido la descripción del resultado del plan el cual fue cumplido en el 100%</t>
  </si>
  <si>
    <t xml:space="preserve">La Oficina de Control Interno con la asesoría de la Oficina Asesora de Planeación, presentó y se aprobaron los formatos, procedimientos y demás documentación necesaria para la ejercició del control  </t>
  </si>
  <si>
    <t>En la planeación de la auditoría (Formato) se revisa, actualiza la normatividad que se aplica al proceso a auditar, igualmente se envía el informe a los responsables para la presentación de observaciones</t>
  </si>
  <si>
    <t xml:space="preserve">El Instituto contrató como apoyo un profesional especializado con experiencia y cumplimiento de perfil de auditor, así mismo se socializo e este el Código del Auditor, el Estatuto de Auditoría, la Carta de representación. Se elaboraron y aprobaron los proecedimientos y los formatos del proceso de Evaluación y Gestión. </t>
  </si>
  <si>
    <t>Con el personal idoneo se cumplió con los instrumentos para el control interno y se previno la meterialización del riesgo.</t>
  </si>
  <si>
    <t xml:space="preserve">Se realizó seguimiento a la aplicación de los controles y no se materializó el riesgo </t>
  </si>
  <si>
    <t xml:space="preserve">Se ha venido trabajando con los procesos con acciones de mejora en los planes de mejoramiento internos y externos. </t>
  </si>
  <si>
    <t xml:space="preserve">En comités directivos se ha venido revisando el cumplimiento de las acciones , así mismo con los lideres de procesos se han realizado reuniones para el seguimiento del estado de cumplimiento de los planes de mejoramiento </t>
  </si>
  <si>
    <t>Para el mes de enero de 2019, se tiene programado el primer seguimiento para la presentación de la cuenta anual SIVICOF</t>
  </si>
  <si>
    <t xml:space="preserve">El Instituto se encuentra en términos para realizar el seguimiento </t>
  </si>
  <si>
    <t xml:space="preserve">La Oficina de Control Interno realiza seguimiento a la implementación de la Ley 1712 de 2014  (página WEB) </t>
  </si>
  <si>
    <t>Los controles se aplican y se socializan a la alta dirección con el fin de controlar el riesgo</t>
  </si>
  <si>
    <t xml:space="preserve">La matriz de informes se remite a los procesos al inicio del mes para que se revise la oportunidad y el informe a presentar </t>
  </si>
  <si>
    <t xml:space="preserve">En los Comités Directivos y através de los correos electrónicos, se solicita la información y la presentación dentro de los plazos estipulados por la normatividad </t>
  </si>
  <si>
    <t xml:space="preserve">Para la vigencia 2018 se presentaron los informes oportunos y completos a los Entes de Control </t>
  </si>
  <si>
    <t xml:space="preserve">Con la aplicación de los controles no se materializó el riego y se pudo prevenir </t>
  </si>
  <si>
    <t>Los controles fueron efectivos, por cuanto no se materializó el riesgo y se cumplió con lo programado en el Plan Anual de Auditoría para la vigencia 2018. El plan de auditorias e informes se encuentran en la pagina web que evidencian el cumplimiento y el control del riesgo.</t>
  </si>
  <si>
    <t>Versión de actualización: 1.0</t>
  </si>
  <si>
    <t>Fecha: septiembre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</si>
</sst>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6" xfId="0" applyFont="1" applyBorder="1" applyAlignment="1" applyProtection="1">
      <alignment vertical="center" wrapText="1"/>
      <protection locked="0"/>
    </xf>
    <xf numFmtId="0" fontId="55" fillId="0" borderId="42" xfId="0" applyFont="1" applyBorder="1" applyAlignment="1" applyProtection="1">
      <alignment horizontal="justify"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9" xfId="0"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43"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Border="1" applyAlignment="1" applyProtection="1">
      <alignment vertical="center" wrapText="1"/>
      <protection locked="0"/>
    </xf>
    <xf numFmtId="0" fontId="55" fillId="0" borderId="46" xfId="0" applyFont="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5" fillId="0" borderId="50"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0" fontId="55" fillId="0" borderId="33" xfId="0" applyFont="1" applyBorder="1" applyAlignment="1" applyProtection="1">
      <alignment vertical="center" wrapText="1"/>
      <protection locked="0"/>
    </xf>
    <xf numFmtId="0" fontId="55" fillId="0" borderId="51" xfId="0" applyFont="1" applyBorder="1" applyAlignment="1" applyProtection="1">
      <alignment horizontal="justify" vertical="center" wrapText="1"/>
      <protection locked="0"/>
    </xf>
    <xf numFmtId="0" fontId="22" fillId="26" borderId="5" xfId="0" applyFont="1" applyFill="1" applyBorder="1" applyAlignment="1">
      <alignment horizontal="center" vertical="center" wrapText="1"/>
    </xf>
    <xf numFmtId="0" fontId="49" fillId="14" borderId="39" xfId="0" applyFont="1" applyFill="1" applyBorder="1" applyAlignment="1" applyProtection="1">
      <alignment vertical="center" wrapText="1"/>
      <protection locked="0"/>
    </xf>
    <xf numFmtId="0" fontId="55" fillId="0" borderId="7" xfId="0" applyFont="1" applyBorder="1" applyAlignment="1" applyProtection="1">
      <alignment vertical="center" wrapText="1"/>
      <protection locked="0"/>
    </xf>
    <xf numFmtId="0" fontId="55" fillId="0" borderId="38" xfId="0" applyFont="1" applyBorder="1" applyAlignment="1" applyProtection="1">
      <alignment vertical="center" wrapText="1"/>
      <protection locked="0"/>
    </xf>
    <xf numFmtId="0" fontId="55" fillId="0" borderId="29" xfId="0" applyFont="1" applyBorder="1" applyAlignment="1" applyProtection="1">
      <alignment vertical="center" wrapText="1"/>
      <protection locked="0"/>
    </xf>
    <xf numFmtId="0" fontId="55" fillId="0" borderId="53" xfId="0" applyFont="1" applyBorder="1" applyAlignment="1" applyProtection="1">
      <alignment vertical="center" wrapText="1"/>
      <protection locked="0"/>
    </xf>
    <xf numFmtId="0" fontId="55" fillId="0" borderId="52" xfId="0" applyFont="1" applyBorder="1" applyAlignment="1" applyProtection="1">
      <alignment horizontal="justify" vertical="center" wrapText="1"/>
      <protection locked="0"/>
    </xf>
    <xf numFmtId="0" fontId="55" fillId="0" borderId="19" xfId="0" applyFont="1" applyBorder="1" applyAlignment="1" applyProtection="1">
      <alignment horizontal="justify" vertical="center" wrapText="1"/>
      <protection locked="0"/>
    </xf>
    <xf numFmtId="0" fontId="55" fillId="0" borderId="19" xfId="0" applyFont="1" applyBorder="1" applyAlignment="1" applyProtection="1">
      <alignment vertical="center" wrapText="1"/>
      <protection locked="0"/>
    </xf>
    <xf numFmtId="0" fontId="55" fillId="0" borderId="52" xfId="0" applyFont="1" applyBorder="1" applyAlignment="1" applyProtection="1">
      <alignment vertical="center" wrapText="1"/>
      <protection locked="0"/>
    </xf>
    <xf numFmtId="0" fontId="55" fillId="0" borderId="59" xfId="0" applyFont="1" applyBorder="1" applyAlignment="1" applyProtection="1">
      <alignment vertical="center" wrapText="1"/>
      <protection locked="0"/>
    </xf>
    <xf numFmtId="0" fontId="55" fillId="0" borderId="36" xfId="0" applyFont="1" applyBorder="1" applyAlignment="1" applyProtection="1">
      <alignment horizontal="justify" vertical="center" wrapText="1"/>
      <protection locked="0"/>
    </xf>
    <xf numFmtId="0" fontId="55" fillId="0" borderId="28" xfId="0" applyFont="1" applyBorder="1" applyAlignment="1" applyProtection="1">
      <alignment vertical="center" wrapText="1"/>
      <protection locked="0"/>
    </xf>
    <xf numFmtId="0" fontId="55" fillId="0" borderId="7" xfId="0" applyFont="1" applyBorder="1" applyAlignment="1">
      <alignment vertical="center" wrapText="1"/>
    </xf>
    <xf numFmtId="0" fontId="55" fillId="0" borderId="7" xfId="0" applyFont="1" applyBorder="1" applyAlignment="1">
      <alignment vertical="center"/>
    </xf>
    <xf numFmtId="0" fontId="55" fillId="0" borderId="71" xfId="0" applyFont="1" applyBorder="1" applyAlignment="1">
      <alignment vertical="center"/>
    </xf>
    <xf numFmtId="0" fontId="55" fillId="0" borderId="16" xfId="0" applyFont="1" applyBorder="1" applyAlignment="1" applyProtection="1">
      <alignment horizontal="justify" vertical="center" wrapText="1"/>
      <protection locked="0"/>
    </xf>
    <xf numFmtId="0" fontId="0" fillId="0" borderId="1" xfId="0" applyBorder="1" applyAlignment="1">
      <alignment wrapText="1"/>
    </xf>
    <xf numFmtId="17" fontId="55" fillId="0" borderId="1" xfId="0" applyNumberFormat="1" applyFont="1" applyBorder="1" applyAlignment="1" applyProtection="1">
      <alignment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64" fillId="0" borderId="1" xfId="0" applyFont="1" applyBorder="1" applyAlignment="1">
      <alignment horizontal="center"/>
    </xf>
    <xf numFmtId="0" fontId="0" fillId="0" borderId="1" xfId="0" applyBorder="1" applyAlignment="1">
      <alignment horizontal="center"/>
    </xf>
    <xf numFmtId="0" fontId="68"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7" fillId="0" borderId="27" xfId="0" applyFont="1" applyBorder="1" applyAlignment="1" applyProtection="1">
      <alignment horizontal="center" vertical="center" wrapText="1"/>
      <protection locked="0"/>
    </xf>
    <xf numFmtId="0" fontId="57" fillId="0" borderId="67"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64" fillId="0" borderId="26" xfId="0" applyFont="1" applyBorder="1" applyAlignment="1">
      <alignment horizontal="center"/>
    </xf>
    <xf numFmtId="0" fontId="64" fillId="0" borderId="51" xfId="0" applyFont="1" applyBorder="1" applyAlignment="1">
      <alignment horizontal="center"/>
    </xf>
    <xf numFmtId="0" fontId="64" fillId="0" borderId="7" xfId="0" applyFont="1" applyBorder="1" applyAlignment="1">
      <alignment horizontal="center"/>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5" fillId="0" borderId="5" xfId="0"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0" fontId="52" fillId="27" borderId="53"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54" xfId="10" applyFill="1" applyBorder="1" applyAlignment="1" applyProtection="1">
      <alignment horizontal="center" vertical="center" wrapText="1"/>
      <protection locked="0"/>
    </xf>
    <xf numFmtId="0" fontId="52" fillId="27" borderId="55"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2" fillId="27" borderId="53"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54" xfId="10" applyFill="1" applyBorder="1" applyAlignment="1">
      <alignment horizontal="center" vertical="center"/>
    </xf>
    <xf numFmtId="0" fontId="52" fillId="27" borderId="55" xfId="10" applyFill="1" applyBorder="1" applyAlignment="1">
      <alignment horizontal="center" vertical="center"/>
    </xf>
    <xf numFmtId="0" fontId="52" fillId="27" borderId="28" xfId="10" applyFill="1" applyBorder="1" applyAlignment="1">
      <alignment horizontal="center" vertical="center"/>
    </xf>
    <xf numFmtId="0" fontId="52" fillId="27" borderId="53"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54" xfId="10" applyFill="1" applyBorder="1" applyAlignment="1" applyProtection="1">
      <alignment horizontal="center" vertical="center"/>
      <protection locked="0"/>
    </xf>
    <xf numFmtId="0" fontId="52" fillId="27" borderId="55"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57" fillId="0" borderId="53"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54" xfId="0" applyFont="1" applyBorder="1" applyAlignment="1" applyProtection="1">
      <alignment horizontal="center" vertical="center"/>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5" fillId="0" borderId="56"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65"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5" fillId="0" borderId="66" xfId="0" applyFont="1" applyBorder="1" applyAlignment="1" applyProtection="1">
      <alignment horizontal="center" vertical="center"/>
      <protection hidden="1"/>
    </xf>
    <xf numFmtId="1" fontId="55" fillId="0" borderId="65" xfId="0" applyNumberFormat="1" applyFont="1" applyBorder="1" applyAlignment="1" applyProtection="1">
      <alignment horizontal="center" vertical="center"/>
      <protection hidden="1"/>
    </xf>
    <xf numFmtId="1" fontId="55" fillId="0" borderId="60" xfId="0" applyNumberFormat="1" applyFont="1" applyBorder="1" applyAlignment="1" applyProtection="1">
      <alignment horizontal="center" vertical="center"/>
      <protection hidden="1"/>
    </xf>
    <xf numFmtId="1" fontId="55" fillId="0" borderId="66" xfId="0" applyNumberFormat="1" applyFont="1" applyBorder="1" applyAlignment="1" applyProtection="1">
      <alignment horizontal="center" vertical="center"/>
      <protection hidden="1"/>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8" xfId="0" applyFont="1" applyBorder="1" applyAlignment="1" applyProtection="1">
      <alignment horizontal="center" vertical="center" wrapText="1"/>
      <protection hidden="1"/>
    </xf>
    <xf numFmtId="0" fontId="55" fillId="0" borderId="59" xfId="0" applyFont="1" applyBorder="1" applyAlignment="1" applyProtection="1">
      <alignment horizontal="center" vertical="center" wrapText="1"/>
      <protection hidden="1"/>
    </xf>
    <xf numFmtId="0" fontId="8" fillId="0" borderId="1" xfId="0" applyFont="1" applyBorder="1" applyAlignment="1">
      <alignment horizontal="center"/>
    </xf>
    <xf numFmtId="0" fontId="57" fillId="0" borderId="52"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40" fillId="27" borderId="53"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55" xfId="0" applyFont="1" applyFill="1" applyBorder="1" applyAlignment="1">
      <alignment horizontal="center" vertical="center"/>
    </xf>
    <xf numFmtId="0" fontId="40" fillId="27" borderId="28" xfId="0" applyFont="1" applyFill="1" applyBorder="1" applyAlignment="1">
      <alignment horizontal="center" vertical="center"/>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4"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2" xfId="0" applyFont="1" applyFill="1" applyBorder="1" applyAlignment="1">
      <alignment horizontal="center" vertical="center" wrapText="1"/>
    </xf>
    <xf numFmtId="0" fontId="72"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5" fillId="25" borderId="53"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54" xfId="0" applyFont="1" applyFill="1" applyBorder="1" applyAlignment="1">
      <alignment horizontal="center" vertical="center" wrapText="1"/>
    </xf>
    <xf numFmtId="0" fontId="75" fillId="25" borderId="55"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5" fillId="28" borderId="53"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54" xfId="0" applyFont="1" applyFill="1" applyBorder="1" applyAlignment="1">
      <alignment horizontal="center" vertical="center" wrapText="1"/>
    </xf>
    <xf numFmtId="0" fontId="75" fillId="28" borderId="55"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53"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4"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7" fillId="28" borderId="19" xfId="10" applyFont="1" applyFill="1" applyBorder="1" applyAlignment="1">
      <alignment horizontal="center" vertical="center" wrapText="1"/>
    </xf>
    <xf numFmtId="0" fontId="77"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6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8" fillId="26" borderId="2" xfId="10" applyFont="1" applyFill="1" applyBorder="1" applyAlignment="1">
      <alignment horizontal="center" vertical="center" wrapText="1"/>
    </xf>
    <xf numFmtId="0" fontId="78" fillId="26" borderId="17" xfId="10" applyFont="1" applyFill="1" applyBorder="1" applyAlignment="1">
      <alignment horizontal="center" vertical="center" wrapText="1"/>
    </xf>
    <xf numFmtId="0" fontId="78" fillId="26" borderId="22" xfId="10" applyFont="1" applyFill="1" applyBorder="1" applyAlignment="1">
      <alignment horizontal="center" vertical="center" wrapText="1"/>
    </xf>
    <xf numFmtId="0" fontId="78" fillId="26" borderId="3" xfId="10" applyFont="1" applyFill="1" applyBorder="1" applyAlignment="1">
      <alignment horizontal="center" vertical="center" wrapText="1"/>
    </xf>
    <xf numFmtId="0" fontId="78" fillId="26" borderId="1" xfId="10" applyFont="1" applyFill="1" applyBorder="1" applyAlignment="1">
      <alignment horizontal="center" vertical="center" wrapText="1"/>
    </xf>
    <xf numFmtId="0" fontId="78" fillId="26" borderId="10" xfId="1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69" fillId="25" borderId="6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3"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55"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8" xfId="12" applyFont="1" applyFill="1" applyBorder="1" applyAlignment="1">
      <alignment horizontal="center" vertical="center" wrapText="1"/>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53"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6" fillId="26" borderId="10" xfId="0" applyFont="1" applyFill="1" applyBorder="1" applyAlignment="1">
      <alignment horizontal="center" vertical="center" textRotation="90" wrapText="1"/>
    </xf>
    <xf numFmtId="0" fontId="76" fillId="26" borderId="23" xfId="0" applyFont="1" applyFill="1" applyBorder="1" applyAlignment="1">
      <alignment horizontal="center" vertical="center" textRotation="90" wrapText="1"/>
    </xf>
    <xf numFmtId="0" fontId="57" fillId="14" borderId="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0" fontId="57" fillId="14" borderId="53"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54" xfId="0" applyFont="1" applyFill="1" applyBorder="1" applyAlignment="1" applyProtection="1">
      <alignment horizontal="center" vertical="center" wrapText="1"/>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7" fillId="0" borderId="59"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76" fillId="26" borderId="3" xfId="0" applyFont="1" applyFill="1" applyBorder="1" applyAlignment="1">
      <alignment horizontal="center" vertical="center" textRotation="90" wrapText="1"/>
    </xf>
    <xf numFmtId="0" fontId="76" fillId="26" borderId="4" xfId="0" applyFont="1" applyFill="1" applyBorder="1" applyAlignment="1">
      <alignment horizontal="center" vertical="center" textRotation="90" wrapText="1"/>
    </xf>
    <xf numFmtId="0" fontId="76" fillId="26" borderId="1" xfId="0" applyFont="1" applyFill="1" applyBorder="1" applyAlignment="1">
      <alignment horizontal="center" vertical="center" textRotation="90" wrapText="1"/>
    </xf>
    <xf numFmtId="0" fontId="76" fillId="26" borderId="18" xfId="0" applyFont="1" applyFill="1" applyBorder="1" applyAlignment="1">
      <alignment horizontal="center" vertical="center" textRotation="90" wrapText="1"/>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73" fillId="31" borderId="53"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0" fillId="14" borderId="59"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7"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63" fillId="14" borderId="68"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7" xfId="12" applyBorder="1" applyAlignment="1">
      <alignment horizontal="center" vertical="center"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79" fillId="34" borderId="19" xfId="0" applyFont="1" applyFill="1" applyBorder="1" applyAlignment="1">
      <alignment horizontal="center" vertical="center"/>
    </xf>
    <xf numFmtId="0" fontId="79" fillId="34" borderId="36" xfId="0" applyFont="1" applyFill="1" applyBorder="1" applyAlignment="1">
      <alignment horizontal="center" vertical="center"/>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7"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80" fillId="39" borderId="53" xfId="0" applyFont="1" applyFill="1" applyBorder="1" applyAlignment="1">
      <alignment horizontal="center" vertical="center"/>
    </xf>
    <xf numFmtId="0" fontId="80" fillId="39" borderId="35" xfId="0" applyFont="1" applyFill="1" applyBorder="1" applyAlignment="1">
      <alignment horizontal="center" vertical="center"/>
    </xf>
    <xf numFmtId="0" fontId="80" fillId="39" borderId="37" xfId="0" applyFont="1" applyFill="1" applyBorder="1" applyAlignment="1">
      <alignment horizontal="center" vertical="center"/>
    </xf>
    <xf numFmtId="0" fontId="80" fillId="39" borderId="20" xfId="0" applyFont="1" applyFill="1" applyBorder="1" applyAlignment="1">
      <alignment horizontal="center" vertical="center"/>
    </xf>
    <xf numFmtId="0" fontId="80" fillId="39" borderId="0" xfId="0" applyFont="1" applyFill="1" applyAlignment="1">
      <alignment horizontal="center" vertical="center"/>
    </xf>
    <xf numFmtId="0" fontId="80" fillId="39" borderId="21" xfId="0" applyFont="1" applyFill="1" applyBorder="1" applyAlignment="1">
      <alignment horizontal="center" vertical="center"/>
    </xf>
    <xf numFmtId="0" fontId="80" fillId="39" borderId="54" xfId="0" applyFont="1" applyFill="1" applyBorder="1" applyAlignment="1">
      <alignment horizontal="center" vertical="center"/>
    </xf>
    <xf numFmtId="0" fontId="80" fillId="39" borderId="55" xfId="0" applyFont="1" applyFill="1" applyBorder="1" applyAlignment="1">
      <alignment horizontal="center" vertical="center"/>
    </xf>
    <xf numFmtId="0" fontId="80" fillId="39" borderId="28" xfId="0" applyFont="1" applyFill="1" applyBorder="1" applyAlignment="1">
      <alignment horizontal="center" vertical="center"/>
    </xf>
    <xf numFmtId="0" fontId="54" fillId="0" borderId="47" xfId="0" applyFont="1" applyBorder="1" applyAlignment="1">
      <alignment horizontal="center" vertical="center"/>
    </xf>
    <xf numFmtId="0" fontId="54" fillId="0" borderId="60" xfId="0" applyFont="1" applyBorder="1" applyAlignment="1">
      <alignment horizontal="center" vertical="center"/>
    </xf>
    <xf numFmtId="0" fontId="54" fillId="0" borderId="25" xfId="0" applyFont="1" applyBorder="1" applyAlignment="1">
      <alignment horizontal="center" vertical="center"/>
    </xf>
    <xf numFmtId="0" fontId="63" fillId="33" borderId="25" xfId="0" applyFont="1" applyFill="1" applyBorder="1" applyAlignment="1">
      <alignment horizontal="center" vertical="center"/>
    </xf>
    <xf numFmtId="0" fontId="0" fillId="0" borderId="0" xfId="0" applyAlignment="1">
      <alignment horizontal="center" wrapText="1"/>
    </xf>
    <xf numFmtId="0" fontId="63" fillId="40" borderId="26" xfId="0" applyFont="1" applyFill="1" applyBorder="1" applyAlignment="1">
      <alignment horizontal="center" vertical="center"/>
    </xf>
    <xf numFmtId="0" fontId="63" fillId="40" borderId="51" xfId="0" applyFont="1" applyFill="1" applyBorder="1" applyAlignment="1">
      <alignment horizontal="center" vertical="center"/>
    </xf>
    <xf numFmtId="0" fontId="63" fillId="40" borderId="7"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2" fillId="40" borderId="29" xfId="0" applyFont="1" applyFill="1" applyBorder="1" applyAlignment="1">
      <alignment horizontal="center" vertical="center" wrapText="1"/>
    </xf>
    <xf numFmtId="0" fontId="72" fillId="40" borderId="31" xfId="0" applyFont="1" applyFill="1" applyBorder="1" applyAlignment="1">
      <alignment horizontal="center" vertical="center" wrapText="1"/>
    </xf>
    <xf numFmtId="0" fontId="72" fillId="40" borderId="48" xfId="0" applyFont="1" applyFill="1" applyBorder="1" applyAlignment="1">
      <alignment horizontal="center" vertical="center" wrapText="1"/>
    </xf>
    <xf numFmtId="0" fontId="72" fillId="40" borderId="49"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72" fillId="40" borderId="34" xfId="0" applyFont="1" applyFill="1" applyBorder="1" applyAlignment="1">
      <alignment horizontal="center" vertical="center" wrapText="1"/>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8F439C1-1C03-415A-9611-289FA3FFD0F7}"/>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864" name="Imagen 2">
          <a:extLst>
            <a:ext uri="{FF2B5EF4-FFF2-40B4-BE49-F238E27FC236}">
              <a16:creationId xmlns:a16="http://schemas.microsoft.com/office/drawing/2014/main" id="{C2FD5E7E-B443-4343-98D1-843AB8E25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865" name="Imagen 3">
          <a:extLst>
            <a:ext uri="{FF2B5EF4-FFF2-40B4-BE49-F238E27FC236}">
              <a16:creationId xmlns:a16="http://schemas.microsoft.com/office/drawing/2014/main" id="{003C37BD-B00E-42E6-943D-E6CCC1FC50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370" name="Imagen 2">
          <a:extLst>
            <a:ext uri="{FF2B5EF4-FFF2-40B4-BE49-F238E27FC236}">
              <a16:creationId xmlns:a16="http://schemas.microsoft.com/office/drawing/2014/main" id="{E228C5F9-D4E6-427F-8304-3782215EE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371" name="Imagen 2">
          <a:extLst>
            <a:ext uri="{FF2B5EF4-FFF2-40B4-BE49-F238E27FC236}">
              <a16:creationId xmlns:a16="http://schemas.microsoft.com/office/drawing/2014/main" id="{AAB0B354-87FB-4190-92F9-A27DA09900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372" name="Imagen 3">
          <a:extLst>
            <a:ext uri="{FF2B5EF4-FFF2-40B4-BE49-F238E27FC236}">
              <a16:creationId xmlns:a16="http://schemas.microsoft.com/office/drawing/2014/main" id="{839377A1-E224-41C1-9C7C-B38F92E6555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373" name="Imagen 3">
          <a:extLst>
            <a:ext uri="{FF2B5EF4-FFF2-40B4-BE49-F238E27FC236}">
              <a16:creationId xmlns:a16="http://schemas.microsoft.com/office/drawing/2014/main" id="{3A626FA5-7E90-4FA8-9D60-5C22EF3EA5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374" name="Imagen 3">
          <a:extLst>
            <a:ext uri="{FF2B5EF4-FFF2-40B4-BE49-F238E27FC236}">
              <a16:creationId xmlns:a16="http://schemas.microsoft.com/office/drawing/2014/main" id="{C726CA53-B9B9-4D2A-A5F7-22651E7D5B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6291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375" name="Imagen 2">
          <a:extLst>
            <a:ext uri="{FF2B5EF4-FFF2-40B4-BE49-F238E27FC236}">
              <a16:creationId xmlns:a16="http://schemas.microsoft.com/office/drawing/2014/main" id="{B57632B9-ED9F-49E8-9370-5040C4430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376" name="Imagen 2">
          <a:extLst>
            <a:ext uri="{FF2B5EF4-FFF2-40B4-BE49-F238E27FC236}">
              <a16:creationId xmlns:a16="http://schemas.microsoft.com/office/drawing/2014/main" id="{013DA4D3-0B31-4E8E-810A-89E8039E04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7877C54-2D43-4EC7-A9A5-4540713944A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34B3E8-065C-4681-8CE5-8E3C8AE1C0BC}"/>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8435872-D147-42B0-9A95-72721BCE6D9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2E9EF55-FFD3-49C7-8736-B725F93E81D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CE6D6C3-3E10-4DA8-8853-1217B70B460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C9" sqref="C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3" t="s">
        <v>0</v>
      </c>
      <c r="C3" s="254"/>
      <c r="D3" s="254"/>
    </row>
    <row r="4" spans="2:4" ht="108" customHeight="1" x14ac:dyDescent="0.25">
      <c r="B4" s="119" t="s">
        <v>228</v>
      </c>
      <c r="C4" s="119" t="s">
        <v>229</v>
      </c>
      <c r="D4" s="119" t="s">
        <v>230</v>
      </c>
    </row>
    <row r="5" spans="2:4" ht="45" x14ac:dyDescent="0.25">
      <c r="B5" s="76" t="s">
        <v>185</v>
      </c>
      <c r="C5" s="250" t="s">
        <v>225</v>
      </c>
      <c r="D5" s="252" t="s">
        <v>204</v>
      </c>
    </row>
    <row r="6" spans="2:4" ht="45" x14ac:dyDescent="0.25">
      <c r="B6" s="76" t="s">
        <v>186</v>
      </c>
      <c r="C6" s="251"/>
      <c r="D6" s="251"/>
    </row>
    <row r="7" spans="2:4" ht="75" x14ac:dyDescent="0.25">
      <c r="B7" s="120" t="s">
        <v>187</v>
      </c>
      <c r="C7" s="121" t="s">
        <v>223</v>
      </c>
      <c r="D7" s="121" t="s">
        <v>205</v>
      </c>
    </row>
    <row r="8" spans="2:4" ht="60" x14ac:dyDescent="0.25">
      <c r="B8" s="120" t="s">
        <v>188</v>
      </c>
      <c r="C8" s="121" t="s">
        <v>224</v>
      </c>
      <c r="D8" s="121" t="s">
        <v>206</v>
      </c>
    </row>
    <row r="9" spans="2:4" ht="50.25" customHeight="1" x14ac:dyDescent="0.25">
      <c r="B9" s="122" t="s">
        <v>222</v>
      </c>
      <c r="C9" s="122" t="s">
        <v>226</v>
      </c>
      <c r="D9" s="121" t="s">
        <v>207</v>
      </c>
    </row>
    <row r="10" spans="2:4" ht="62.25" customHeight="1" x14ac:dyDescent="0.25">
      <c r="B10" s="122" t="s">
        <v>218</v>
      </c>
      <c r="C10" s="118" t="s">
        <v>227</v>
      </c>
      <c r="D10" s="122" t="s">
        <v>208</v>
      </c>
    </row>
    <row r="11" spans="2:4" ht="64.5" customHeight="1" x14ac:dyDescent="0.25">
      <c r="B11" s="122"/>
      <c r="C11" s="122" t="s">
        <v>219</v>
      </c>
      <c r="D11" s="123" t="s">
        <v>209</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F1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7"/>
      <c r="C2" s="257"/>
      <c r="D2" s="257"/>
      <c r="E2" s="257"/>
      <c r="F2" s="255" t="s">
        <v>189</v>
      </c>
      <c r="G2" s="255"/>
      <c r="H2" s="255"/>
      <c r="I2" s="255"/>
      <c r="J2" s="255"/>
      <c r="K2" s="255"/>
      <c r="L2" s="255"/>
      <c r="M2" s="255"/>
      <c r="N2" s="255"/>
      <c r="O2" s="255"/>
      <c r="P2" s="255"/>
      <c r="Q2" s="255"/>
    </row>
    <row r="3" spans="2:17" x14ac:dyDescent="0.25">
      <c r="B3" s="257"/>
      <c r="C3" s="257"/>
      <c r="D3" s="257"/>
      <c r="E3" s="257"/>
      <c r="F3" s="255" t="s">
        <v>316</v>
      </c>
      <c r="G3" s="255"/>
      <c r="H3" s="255"/>
      <c r="I3" s="255"/>
      <c r="J3" s="255"/>
      <c r="K3" s="255"/>
      <c r="L3" s="255"/>
      <c r="M3" s="255"/>
      <c r="N3" s="255"/>
      <c r="O3" s="255"/>
      <c r="P3" s="255"/>
      <c r="Q3" s="255"/>
    </row>
    <row r="4" spans="2:17" ht="15" customHeight="1" x14ac:dyDescent="0.25">
      <c r="B4" s="257"/>
      <c r="C4" s="257"/>
      <c r="D4" s="257"/>
      <c r="E4" s="257"/>
      <c r="F4" s="255" t="s">
        <v>193</v>
      </c>
      <c r="G4" s="255"/>
      <c r="H4" s="255"/>
      <c r="I4" s="255"/>
      <c r="J4" s="255"/>
      <c r="K4" s="255"/>
      <c r="L4" s="255"/>
      <c r="M4" s="255"/>
      <c r="N4" s="255"/>
      <c r="O4" s="255"/>
      <c r="P4" s="255"/>
      <c r="Q4" s="255"/>
    </row>
    <row r="5" spans="2:17" x14ac:dyDescent="0.25">
      <c r="B5" s="257"/>
      <c r="C5" s="257"/>
      <c r="D5" s="257"/>
      <c r="E5" s="257"/>
      <c r="F5" s="259" t="s">
        <v>315</v>
      </c>
      <c r="G5" s="260"/>
      <c r="H5" s="260"/>
      <c r="I5" s="260"/>
      <c r="J5" s="260"/>
      <c r="K5" s="260"/>
      <c r="L5" s="260"/>
      <c r="M5" s="261"/>
      <c r="N5" s="262" t="s">
        <v>210</v>
      </c>
      <c r="O5" s="263"/>
      <c r="P5" s="255"/>
      <c r="Q5" s="255"/>
    </row>
    <row r="6" spans="2:17" x14ac:dyDescent="0.25">
      <c r="B6" s="257"/>
      <c r="C6" s="257"/>
      <c r="D6" s="257"/>
      <c r="E6" s="257"/>
      <c r="F6" s="262" t="s">
        <v>196</v>
      </c>
      <c r="G6" s="262"/>
      <c r="H6" s="262"/>
      <c r="I6" s="262"/>
      <c r="J6" s="262"/>
      <c r="K6" s="262"/>
      <c r="L6" s="262"/>
      <c r="M6" s="262"/>
      <c r="N6" s="264" t="s">
        <v>197</v>
      </c>
      <c r="O6" s="265"/>
      <c r="P6" s="255"/>
      <c r="Q6" s="255"/>
    </row>
    <row r="7" spans="2:17" x14ac:dyDescent="0.25">
      <c r="B7" s="266" t="s">
        <v>283</v>
      </c>
      <c r="C7" s="266"/>
      <c r="D7" s="266"/>
      <c r="E7" s="266"/>
      <c r="F7" s="266"/>
      <c r="G7" s="266"/>
      <c r="H7" s="266"/>
      <c r="I7" s="266"/>
      <c r="J7" s="266"/>
      <c r="K7" s="266"/>
      <c r="L7" s="266"/>
      <c r="M7" s="266"/>
      <c r="N7" s="266"/>
      <c r="O7" s="266"/>
      <c r="P7" s="266"/>
      <c r="Q7" s="266"/>
    </row>
    <row r="8" spans="2:17" x14ac:dyDescent="0.25">
      <c r="B8" s="256" t="s">
        <v>284</v>
      </c>
      <c r="C8" s="256"/>
      <c r="D8" s="256"/>
      <c r="E8" s="256"/>
      <c r="F8" s="258" t="s">
        <v>285</v>
      </c>
      <c r="G8" s="256" t="s">
        <v>47</v>
      </c>
      <c r="H8" s="256"/>
      <c r="I8" s="258" t="s">
        <v>286</v>
      </c>
      <c r="J8" s="258"/>
      <c r="K8" s="258"/>
      <c r="L8" s="258"/>
      <c r="M8" s="258"/>
      <c r="N8" s="258"/>
      <c r="O8" s="258"/>
      <c r="P8" s="258"/>
      <c r="Q8" s="258"/>
    </row>
    <row r="9" spans="2:17" x14ac:dyDescent="0.25">
      <c r="B9" s="256"/>
      <c r="C9" s="256"/>
      <c r="D9" s="256"/>
      <c r="E9" s="256"/>
      <c r="F9" s="258"/>
      <c r="G9" s="256"/>
      <c r="H9" s="256"/>
      <c r="I9" s="258"/>
      <c r="J9" s="258"/>
      <c r="K9" s="258"/>
      <c r="L9" s="258"/>
      <c r="M9" s="258"/>
      <c r="N9" s="258"/>
      <c r="O9" s="258"/>
      <c r="P9" s="258"/>
      <c r="Q9" s="258"/>
    </row>
    <row r="10" spans="2:17" x14ac:dyDescent="0.25">
      <c r="B10" s="256"/>
      <c r="C10" s="256"/>
      <c r="D10" s="256"/>
      <c r="E10" s="256"/>
      <c r="F10" s="126"/>
      <c r="G10" s="256"/>
      <c r="H10" s="256"/>
      <c r="I10" s="256"/>
      <c r="J10" s="256"/>
      <c r="K10" s="256"/>
      <c r="L10" s="256"/>
      <c r="M10" s="256"/>
      <c r="N10" s="256"/>
      <c r="O10" s="256"/>
      <c r="P10" s="256"/>
      <c r="Q10" s="256"/>
    </row>
    <row r="11" spans="2:17" x14ac:dyDescent="0.25">
      <c r="B11" s="256"/>
      <c r="C11" s="256"/>
      <c r="D11" s="256"/>
      <c r="E11" s="256"/>
      <c r="F11" s="126"/>
      <c r="G11" s="256"/>
      <c r="H11" s="256"/>
      <c r="I11" s="256"/>
      <c r="J11" s="256"/>
      <c r="K11" s="256"/>
      <c r="L11" s="256"/>
      <c r="M11" s="256"/>
      <c r="N11" s="256"/>
      <c r="O11" s="256"/>
      <c r="P11" s="256"/>
      <c r="Q11" s="256"/>
    </row>
    <row r="12" spans="2:17" x14ac:dyDescent="0.25">
      <c r="B12" s="256"/>
      <c r="C12" s="256"/>
      <c r="D12" s="256"/>
      <c r="E12" s="256"/>
      <c r="F12" s="126"/>
      <c r="G12" s="256"/>
      <c r="H12" s="256"/>
      <c r="I12" s="256"/>
      <c r="J12" s="256"/>
      <c r="K12" s="256"/>
      <c r="L12" s="256"/>
      <c r="M12" s="256"/>
      <c r="N12" s="256"/>
      <c r="O12" s="256"/>
      <c r="P12" s="256"/>
      <c r="Q12" s="256"/>
    </row>
    <row r="13" spans="2:17" x14ac:dyDescent="0.25">
      <c r="B13" s="256"/>
      <c r="C13" s="256"/>
      <c r="D13" s="256"/>
      <c r="E13" s="256"/>
      <c r="F13" s="126"/>
      <c r="G13" s="256"/>
      <c r="H13" s="256"/>
      <c r="I13" s="256"/>
      <c r="J13" s="256"/>
      <c r="K13" s="256"/>
      <c r="L13" s="256"/>
      <c r="M13" s="256"/>
      <c r="N13" s="256"/>
      <c r="O13" s="256"/>
      <c r="P13" s="256"/>
      <c r="Q13" s="256"/>
    </row>
    <row r="14" spans="2:17" x14ac:dyDescent="0.25">
      <c r="B14" s="256"/>
      <c r="C14" s="256"/>
      <c r="D14" s="256"/>
      <c r="E14" s="256"/>
      <c r="F14" s="126"/>
      <c r="G14" s="256"/>
      <c r="H14" s="256"/>
      <c r="I14" s="256"/>
      <c r="J14" s="256"/>
      <c r="K14" s="256"/>
      <c r="L14" s="256"/>
      <c r="M14" s="256"/>
      <c r="N14" s="256"/>
      <c r="O14" s="256"/>
      <c r="P14" s="256"/>
      <c r="Q14" s="256"/>
    </row>
    <row r="15" spans="2:17" x14ac:dyDescent="0.25">
      <c r="B15" s="256"/>
      <c r="C15" s="256"/>
      <c r="D15" s="256"/>
      <c r="E15" s="256"/>
      <c r="F15" s="126"/>
      <c r="G15" s="256"/>
      <c r="H15" s="256"/>
      <c r="I15" s="256"/>
      <c r="J15" s="256"/>
      <c r="K15" s="256"/>
      <c r="L15" s="256"/>
      <c r="M15" s="256"/>
      <c r="N15" s="256"/>
      <c r="O15" s="256"/>
      <c r="P15" s="256"/>
      <c r="Q15" s="256"/>
    </row>
    <row r="16" spans="2:17" x14ac:dyDescent="0.25">
      <c r="B16" s="256"/>
      <c r="C16" s="256"/>
      <c r="D16" s="256"/>
      <c r="E16" s="256"/>
      <c r="F16" s="126"/>
      <c r="G16" s="256"/>
      <c r="H16" s="256"/>
      <c r="I16" s="256"/>
      <c r="J16" s="256"/>
      <c r="K16" s="256"/>
      <c r="L16" s="256"/>
      <c r="M16" s="256"/>
      <c r="N16" s="256"/>
      <c r="O16" s="256"/>
      <c r="P16" s="256"/>
      <c r="Q16" s="256"/>
    </row>
    <row r="17" spans="2:17" x14ac:dyDescent="0.25">
      <c r="B17" s="256"/>
      <c r="C17" s="256"/>
      <c r="D17" s="256"/>
      <c r="E17" s="256"/>
      <c r="F17" s="126"/>
      <c r="G17" s="256"/>
      <c r="H17" s="256"/>
      <c r="I17" s="256"/>
      <c r="J17" s="256"/>
      <c r="K17" s="256"/>
      <c r="L17" s="256"/>
      <c r="M17" s="256"/>
      <c r="N17" s="256"/>
      <c r="O17" s="256"/>
      <c r="P17" s="256"/>
      <c r="Q17" s="256"/>
    </row>
    <row r="18" spans="2:17" x14ac:dyDescent="0.25">
      <c r="B18" s="256"/>
      <c r="C18" s="256"/>
      <c r="D18" s="256"/>
      <c r="E18" s="256"/>
      <c r="F18" s="126"/>
      <c r="G18" s="256"/>
      <c r="H18" s="256"/>
      <c r="I18" s="256"/>
      <c r="J18" s="256"/>
      <c r="K18" s="256"/>
      <c r="L18" s="256"/>
      <c r="M18" s="256"/>
      <c r="N18" s="256"/>
      <c r="O18" s="256"/>
      <c r="P18" s="256"/>
      <c r="Q18" s="256"/>
    </row>
    <row r="19" spans="2:17" x14ac:dyDescent="0.25">
      <c r="B19" s="256"/>
      <c r="C19" s="256"/>
      <c r="D19" s="256"/>
      <c r="E19" s="256"/>
      <c r="F19" s="126"/>
      <c r="G19" s="256"/>
      <c r="H19" s="256"/>
      <c r="I19" s="256"/>
      <c r="J19" s="256"/>
      <c r="K19" s="256"/>
      <c r="L19" s="256"/>
      <c r="M19" s="256"/>
      <c r="N19" s="256"/>
      <c r="O19" s="256"/>
      <c r="P19" s="256"/>
      <c r="Q19" s="256"/>
    </row>
    <row r="20" spans="2:17" x14ac:dyDescent="0.25">
      <c r="B20" s="256"/>
      <c r="C20" s="256"/>
      <c r="D20" s="256"/>
      <c r="E20" s="256"/>
      <c r="F20" s="126"/>
      <c r="G20" s="256"/>
      <c r="H20" s="256"/>
      <c r="I20" s="256"/>
      <c r="J20" s="256"/>
      <c r="K20" s="256"/>
      <c r="L20" s="256"/>
      <c r="M20" s="256"/>
      <c r="N20" s="256"/>
      <c r="O20" s="256"/>
      <c r="P20" s="256"/>
      <c r="Q20" s="256"/>
    </row>
    <row r="21" spans="2:17" x14ac:dyDescent="0.25">
      <c r="B21" s="256"/>
      <c r="C21" s="256"/>
      <c r="D21" s="256"/>
      <c r="E21" s="256"/>
      <c r="F21" s="126"/>
      <c r="G21" s="256"/>
      <c r="H21" s="256"/>
      <c r="I21" s="256"/>
      <c r="J21" s="256"/>
      <c r="K21" s="256"/>
      <c r="L21" s="256"/>
      <c r="M21" s="256"/>
      <c r="N21" s="256"/>
      <c r="O21" s="256"/>
      <c r="P21" s="256"/>
      <c r="Q21" s="256"/>
    </row>
    <row r="22" spans="2:17" x14ac:dyDescent="0.25">
      <c r="B22" s="256"/>
      <c r="C22" s="256"/>
      <c r="D22" s="256"/>
      <c r="E22" s="256"/>
      <c r="F22" s="126"/>
      <c r="G22" s="256"/>
      <c r="H22" s="256"/>
      <c r="I22" s="256"/>
      <c r="J22" s="256"/>
      <c r="K22" s="256"/>
      <c r="L22" s="256"/>
      <c r="M22" s="256"/>
      <c r="N22" s="256"/>
      <c r="O22" s="256"/>
      <c r="P22" s="256"/>
      <c r="Q22" s="256"/>
    </row>
    <row r="23" spans="2:17" x14ac:dyDescent="0.25">
      <c r="B23" s="256"/>
      <c r="C23" s="256"/>
      <c r="D23" s="256"/>
      <c r="E23" s="256"/>
      <c r="F23" s="126"/>
      <c r="G23" s="256"/>
      <c r="H23" s="256"/>
      <c r="I23" s="256"/>
      <c r="J23" s="256"/>
      <c r="K23" s="256"/>
      <c r="L23" s="256"/>
      <c r="M23" s="256"/>
      <c r="N23" s="256"/>
      <c r="O23" s="256"/>
      <c r="P23" s="256"/>
      <c r="Q23" s="256"/>
    </row>
    <row r="24" spans="2:17" x14ac:dyDescent="0.25">
      <c r="B24" s="256"/>
      <c r="C24" s="256"/>
      <c r="D24" s="256"/>
      <c r="E24" s="256"/>
      <c r="F24" s="126"/>
      <c r="G24" s="256"/>
      <c r="H24" s="256"/>
      <c r="I24" s="256"/>
      <c r="J24" s="256"/>
      <c r="K24" s="256"/>
      <c r="L24" s="256"/>
      <c r="M24" s="256"/>
      <c r="N24" s="256"/>
      <c r="O24" s="256"/>
      <c r="P24" s="256"/>
      <c r="Q24" s="256"/>
    </row>
    <row r="25" spans="2:17" x14ac:dyDescent="0.25">
      <c r="B25" s="256"/>
      <c r="C25" s="256"/>
      <c r="D25" s="256"/>
      <c r="E25" s="256"/>
      <c r="F25" s="126"/>
      <c r="G25" s="256"/>
      <c r="H25" s="256"/>
      <c r="I25" s="256"/>
      <c r="J25" s="256"/>
      <c r="K25" s="256"/>
      <c r="L25" s="256"/>
      <c r="M25" s="256"/>
      <c r="N25" s="256"/>
      <c r="O25" s="256"/>
      <c r="P25" s="256"/>
      <c r="Q25" s="256"/>
    </row>
    <row r="26" spans="2:17" x14ac:dyDescent="0.25">
      <c r="B26" s="256"/>
      <c r="C26" s="256"/>
      <c r="D26" s="256"/>
      <c r="E26" s="256"/>
      <c r="F26" s="126"/>
      <c r="G26" s="256"/>
      <c r="H26" s="256"/>
      <c r="I26" s="256"/>
      <c r="J26" s="256"/>
      <c r="K26" s="256"/>
      <c r="L26" s="256"/>
      <c r="M26" s="256"/>
      <c r="N26" s="256"/>
      <c r="O26" s="256"/>
      <c r="P26" s="256"/>
      <c r="Q26" s="256"/>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I22:Q22"/>
    <mergeCell ref="G18:H18"/>
    <mergeCell ref="G19:H19"/>
    <mergeCell ref="G16:H16"/>
    <mergeCell ref="B16:E16"/>
    <mergeCell ref="B17:E17"/>
    <mergeCell ref="B18:E18"/>
    <mergeCell ref="B19:E19"/>
    <mergeCell ref="G17:H17"/>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0:Q10"/>
    <mergeCell ref="I11:Q11"/>
    <mergeCell ref="I12:Q12"/>
    <mergeCell ref="I13:Q13"/>
    <mergeCell ref="I14:Q14"/>
    <mergeCell ref="B13:E13"/>
    <mergeCell ref="F8:F9"/>
    <mergeCell ref="B14:E14"/>
    <mergeCell ref="B15:E15"/>
    <mergeCell ref="B11:E11"/>
    <mergeCell ref="B12:E12"/>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101" zoomScale="60" zoomScaleNormal="60" workbookViewId="0">
      <selection activeCell="E103" sqref="E103:N103"/>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76.5703125" style="25" customWidth="1"/>
    <col min="13" max="13" width="18.5703125" style="25" customWidth="1"/>
    <col min="14" max="14" width="24.42578125" style="25" customWidth="1"/>
    <col min="15" max="15" width="7.140625" style="25" hidden="1" customWidth="1"/>
    <col min="16" max="16" width="2.140625" style="25" hidden="1"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5.7109375" style="25" customWidth="1"/>
    <col min="23" max="23" width="12.140625" style="25" customWidth="1"/>
    <col min="24" max="24" width="60" style="25" customWidth="1"/>
    <col min="25" max="25" width="5.7109375" style="25" customWidth="1"/>
    <col min="26" max="26" width="8.85546875" style="25" customWidth="1"/>
    <col min="27" max="27" width="10.7109375" style="25" customWidth="1"/>
    <col min="28" max="28" width="5.7109375" style="25" customWidth="1"/>
    <col min="29" max="29" width="11" style="25"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customWidth="1"/>
    <col min="42" max="42" width="17" style="25" customWidth="1"/>
    <col min="43" max="43" width="17.140625" style="25" customWidth="1"/>
    <col min="44" max="44" width="26.7109375" style="25" customWidth="1"/>
    <col min="45" max="45" width="16" style="25" customWidth="1"/>
    <col min="46" max="46" width="18.140625" style="25" customWidth="1"/>
    <col min="47" max="47" width="19.5703125" style="25" customWidth="1"/>
    <col min="48" max="48" width="35.7109375" style="25" customWidth="1"/>
    <col min="49" max="49" width="15.7109375" style="25" customWidth="1"/>
    <col min="50" max="50" width="46.7109375" style="25" hidden="1" customWidth="1"/>
    <col min="51" max="51" width="46.28515625" style="25" hidden="1" customWidth="1"/>
    <col min="52" max="52" width="21.140625" style="25" hidden="1" customWidth="1"/>
    <col min="53" max="53" width="16.85546875" style="25" hidden="1" customWidth="1"/>
    <col min="54" max="54" width="25.42578125" style="25" hidden="1" customWidth="1"/>
    <col min="55" max="55" width="20.85546875" style="25" hidden="1" customWidth="1"/>
    <col min="56" max="56" width="35.42578125" style="26" hidden="1" customWidth="1"/>
    <col min="57" max="57" width="30.140625" style="26" hidden="1" customWidth="1"/>
    <col min="58" max="58" width="21.140625" style="25" hidden="1" customWidth="1"/>
    <col min="59" max="59" width="20" style="25" hidden="1" customWidth="1"/>
    <col min="60" max="60" width="18.42578125" style="25" hidden="1" customWidth="1"/>
    <col min="61" max="61" width="21.85546875" style="25" hidden="1" customWidth="1"/>
    <col min="62" max="62" width="49.5703125" style="25" customWidth="1"/>
    <col min="63" max="63" width="33.140625" style="25" customWidth="1"/>
    <col min="64" max="64" width="21.85546875" style="25" customWidth="1"/>
    <col min="65" max="65" width="20" style="25" customWidth="1"/>
    <col min="66" max="66" width="25" style="25" customWidth="1"/>
    <col min="67" max="67" width="24.5703125" style="25" customWidth="1"/>
    <col min="68" max="69" width="24.5703125" style="25" hidden="1" customWidth="1"/>
    <col min="70"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8"/>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4"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405" t="s">
        <v>18</v>
      </c>
      <c r="BE61" s="405"/>
      <c r="BF61" s="80"/>
      <c r="BG61" s="80"/>
      <c r="BH61" s="80"/>
      <c r="BI61" s="80"/>
      <c r="BJ61" s="80" t="s">
        <v>0</v>
      </c>
      <c r="BK61" s="78"/>
      <c r="BL61" s="78" t="s">
        <v>3</v>
      </c>
      <c r="BM61" s="78"/>
      <c r="CD61" s="25" t="s">
        <v>76</v>
      </c>
      <c r="CE61" s="25"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5" t="s">
        <v>11</v>
      </c>
      <c r="BS62" s="25" t="s">
        <v>13</v>
      </c>
      <c r="BY62" s="25" t="s">
        <v>15</v>
      </c>
      <c r="BZ62" s="25" t="s">
        <v>23</v>
      </c>
      <c r="CC62" s="25" t="s">
        <v>12</v>
      </c>
      <c r="CD62" s="25">
        <v>15</v>
      </c>
      <c r="CE62" s="25">
        <v>15</v>
      </c>
      <c r="CM62" s="25"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5" t="s">
        <v>167</v>
      </c>
      <c r="BS65" s="25" t="s">
        <v>32</v>
      </c>
      <c r="BY65" s="30" t="s">
        <v>111</v>
      </c>
      <c r="BZ65" s="28" t="s">
        <v>131</v>
      </c>
      <c r="CD65" s="25">
        <v>60</v>
      </c>
      <c r="CI65" s="25" t="s">
        <v>44</v>
      </c>
      <c r="CJ65" s="25" t="s">
        <v>89</v>
      </c>
      <c r="CM65" s="25"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5" t="s">
        <v>168</v>
      </c>
      <c r="BS66" s="25" t="s">
        <v>36</v>
      </c>
      <c r="BY66" s="31" t="s">
        <v>112</v>
      </c>
      <c r="BZ66" s="28" t="s">
        <v>131</v>
      </c>
      <c r="CJ66" s="25" t="s">
        <v>91</v>
      </c>
      <c r="CM66" s="25"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5" t="s">
        <v>169</v>
      </c>
      <c r="BS67" s="25" t="s">
        <v>37</v>
      </c>
      <c r="CJ67" s="25" t="s">
        <v>44</v>
      </c>
      <c r="CM67" s="25"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5" t="s">
        <v>170</v>
      </c>
      <c r="CM68" s="25"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78" t="s">
        <v>180</v>
      </c>
      <c r="BM69" s="78" t="s">
        <v>157</v>
      </c>
      <c r="BN69" s="25"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78"/>
      <c r="BM70" s="78" t="s">
        <v>158</v>
      </c>
      <c r="BN70" s="25"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5"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5"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5"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5"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5"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5"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3"/>
      <c r="BO77" s="25"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5"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5"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2"/>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57"/>
      <c r="B101" s="257"/>
      <c r="C101" s="257"/>
      <c r="D101" s="257"/>
      <c r="E101" s="255" t="s">
        <v>189</v>
      </c>
      <c r="F101" s="255"/>
      <c r="G101" s="255"/>
      <c r="H101" s="255"/>
      <c r="I101" s="255"/>
      <c r="J101" s="255"/>
      <c r="K101" s="255"/>
      <c r="L101" s="255"/>
      <c r="M101" s="255"/>
      <c r="N101" s="255"/>
      <c r="O101" s="75"/>
      <c r="P101" s="75"/>
      <c r="Q101" s="75"/>
      <c r="R101" s="255"/>
      <c r="S101" s="255"/>
      <c r="T101" s="257"/>
      <c r="U101" s="124"/>
      <c r="V101" s="270" t="str">
        <f>E101</f>
        <v>SISTEMA INTEGRADO DE GESTIÓN</v>
      </c>
      <c r="W101" s="271"/>
      <c r="X101" s="271"/>
      <c r="Y101" s="271"/>
      <c r="Z101" s="271"/>
      <c r="AA101" s="271"/>
      <c r="AB101" s="271"/>
      <c r="AC101" s="271"/>
      <c r="AD101" s="271"/>
      <c r="AE101" s="271"/>
      <c r="AF101" s="272"/>
      <c r="AG101" s="75"/>
      <c r="AH101" s="75"/>
      <c r="AI101" s="75"/>
      <c r="AJ101" s="255"/>
      <c r="AK101" s="255"/>
      <c r="AL101" s="75"/>
      <c r="AM101" s="75"/>
      <c r="AN101" s="255"/>
      <c r="AO101" s="255"/>
      <c r="AP101" s="255"/>
      <c r="AQ101" s="255"/>
      <c r="AR101" s="255"/>
      <c r="AS101" s="255"/>
      <c r="AT101" s="255"/>
      <c r="AU101" s="270" t="str">
        <f>E101</f>
        <v>SISTEMA INTEGRADO DE GESTIÓN</v>
      </c>
      <c r="AV101" s="271"/>
      <c r="AW101" s="271"/>
      <c r="AX101" s="271"/>
      <c r="AY101" s="271"/>
      <c r="AZ101" s="271"/>
      <c r="BA101" s="271"/>
      <c r="BB101" s="271"/>
      <c r="BC101" s="271"/>
      <c r="BD101" s="271"/>
      <c r="BE101" s="271"/>
      <c r="BF101" s="271"/>
      <c r="BG101" s="271"/>
      <c r="BH101" s="271"/>
      <c r="BI101" s="271"/>
      <c r="BJ101" s="271"/>
      <c r="BK101" s="271"/>
      <c r="BL101" s="271"/>
      <c r="BM101" s="271"/>
      <c r="BN101" s="272"/>
      <c r="BO101" s="257"/>
      <c r="BP101" s="257"/>
      <c r="BQ101" s="156"/>
      <c r="BR101" s="154"/>
    </row>
    <row r="102" spans="1:219" ht="20.25" customHeight="1" x14ac:dyDescent="0.25">
      <c r="A102" s="257"/>
      <c r="B102" s="257"/>
      <c r="C102" s="257"/>
      <c r="D102" s="257"/>
      <c r="E102" s="255" t="s">
        <v>341</v>
      </c>
      <c r="F102" s="255"/>
      <c r="G102" s="255"/>
      <c r="H102" s="255"/>
      <c r="I102" s="255"/>
      <c r="J102" s="255"/>
      <c r="K102" s="255"/>
      <c r="L102" s="255"/>
      <c r="M102" s="255"/>
      <c r="N102" s="255"/>
      <c r="O102" s="75"/>
      <c r="P102" s="75"/>
      <c r="Q102" s="75"/>
      <c r="R102" s="255"/>
      <c r="S102" s="255"/>
      <c r="T102" s="257"/>
      <c r="U102" s="117"/>
      <c r="V102" s="255" t="str">
        <f>E102</f>
        <v>CONTROL Y SEGUIMIENTO</v>
      </c>
      <c r="W102" s="255"/>
      <c r="X102" s="255"/>
      <c r="Y102" s="255"/>
      <c r="Z102" s="255"/>
      <c r="AA102" s="255"/>
      <c r="AB102" s="255"/>
      <c r="AC102" s="255"/>
      <c r="AD102" s="255"/>
      <c r="AE102" s="255"/>
      <c r="AF102" s="255"/>
      <c r="AG102" s="75"/>
      <c r="AH102" s="75"/>
      <c r="AI102" s="75"/>
      <c r="AJ102" s="255"/>
      <c r="AK102" s="255"/>
      <c r="AL102" s="75"/>
      <c r="AM102" s="75"/>
      <c r="AN102" s="255"/>
      <c r="AO102" s="255"/>
      <c r="AP102" s="255"/>
      <c r="AQ102" s="255"/>
      <c r="AR102" s="255"/>
      <c r="AS102" s="255"/>
      <c r="AT102" s="255"/>
      <c r="AU102" s="270" t="str">
        <f>E102</f>
        <v>CONTROL Y SEGUIMIENTO</v>
      </c>
      <c r="AV102" s="271"/>
      <c r="AW102" s="271"/>
      <c r="AX102" s="271"/>
      <c r="AY102" s="271"/>
      <c r="AZ102" s="271"/>
      <c r="BA102" s="271"/>
      <c r="BB102" s="271"/>
      <c r="BC102" s="271"/>
      <c r="BD102" s="271"/>
      <c r="BE102" s="271"/>
      <c r="BF102" s="271"/>
      <c r="BG102" s="271"/>
      <c r="BH102" s="271"/>
      <c r="BI102" s="271"/>
      <c r="BJ102" s="271"/>
      <c r="BK102" s="271"/>
      <c r="BL102" s="271"/>
      <c r="BM102" s="271"/>
      <c r="BN102" s="272"/>
      <c r="BO102" s="257"/>
      <c r="BP102" s="257"/>
      <c r="BQ102" s="103"/>
      <c r="BR102" s="104"/>
    </row>
    <row r="103" spans="1:219" ht="20.25" customHeight="1" x14ac:dyDescent="0.25">
      <c r="A103" s="257"/>
      <c r="B103" s="257"/>
      <c r="C103" s="257"/>
      <c r="D103" s="257"/>
      <c r="E103" s="330" t="s">
        <v>314</v>
      </c>
      <c r="F103" s="330"/>
      <c r="G103" s="330"/>
      <c r="H103" s="330"/>
      <c r="I103" s="330"/>
      <c r="J103" s="330"/>
      <c r="K103" s="330"/>
      <c r="L103" s="330"/>
      <c r="M103" s="330"/>
      <c r="N103" s="330"/>
      <c r="O103" s="75"/>
      <c r="P103" s="75"/>
      <c r="Q103" s="75"/>
      <c r="R103" s="255"/>
      <c r="S103" s="255"/>
      <c r="T103" s="257"/>
      <c r="U103" s="117"/>
      <c r="V103" s="330" t="str">
        <f>E103</f>
        <v>Mapa de Riesgos por Proceso</v>
      </c>
      <c r="W103" s="330"/>
      <c r="X103" s="330"/>
      <c r="Y103" s="330"/>
      <c r="Z103" s="330"/>
      <c r="AA103" s="330"/>
      <c r="AB103" s="330"/>
      <c r="AC103" s="330"/>
      <c r="AD103" s="330"/>
      <c r="AE103" s="330"/>
      <c r="AF103" s="330"/>
      <c r="AG103" s="75"/>
      <c r="AH103" s="75"/>
      <c r="AI103" s="75"/>
      <c r="AJ103" s="255"/>
      <c r="AK103" s="255"/>
      <c r="AL103" s="75"/>
      <c r="AM103" s="75"/>
      <c r="AN103" s="255"/>
      <c r="AO103" s="255"/>
      <c r="AP103" s="255"/>
      <c r="AQ103" s="255"/>
      <c r="AR103" s="255"/>
      <c r="AS103" s="255"/>
      <c r="AT103" s="255"/>
      <c r="AU103" s="270" t="str">
        <f>E103</f>
        <v>Mapa de Riesgos por Proceso</v>
      </c>
      <c r="AV103" s="271"/>
      <c r="AW103" s="271"/>
      <c r="AX103" s="271"/>
      <c r="AY103" s="271"/>
      <c r="AZ103" s="271"/>
      <c r="BA103" s="271"/>
      <c r="BB103" s="271"/>
      <c r="BC103" s="271"/>
      <c r="BD103" s="271"/>
      <c r="BE103" s="271"/>
      <c r="BF103" s="271"/>
      <c r="BG103" s="271"/>
      <c r="BH103" s="271"/>
      <c r="BI103" s="271"/>
      <c r="BJ103" s="271"/>
      <c r="BK103" s="271"/>
      <c r="BL103" s="271"/>
      <c r="BM103" s="271"/>
      <c r="BN103" s="272"/>
      <c r="BO103" s="257"/>
      <c r="BP103" s="257"/>
      <c r="BQ103" s="103"/>
      <c r="BR103" s="104"/>
    </row>
    <row r="104" spans="1:219" ht="20.25" customHeight="1" x14ac:dyDescent="0.25">
      <c r="A104" s="257"/>
      <c r="B104" s="257"/>
      <c r="C104" s="257"/>
      <c r="D104" s="257"/>
      <c r="E104" s="262" t="s">
        <v>319</v>
      </c>
      <c r="F104" s="262"/>
      <c r="G104" s="262"/>
      <c r="H104" s="262"/>
      <c r="I104" s="262"/>
      <c r="J104" s="262"/>
      <c r="K104" s="262"/>
      <c r="L104" s="262"/>
      <c r="M104" s="262" t="s">
        <v>210</v>
      </c>
      <c r="N104" s="263"/>
      <c r="O104" s="100"/>
      <c r="P104" s="100"/>
      <c r="Q104" s="100"/>
      <c r="R104" s="255"/>
      <c r="S104" s="255"/>
      <c r="T104" s="257"/>
      <c r="U104" s="117"/>
      <c r="V104" s="255" t="str">
        <f>E104</f>
        <v xml:space="preserve">                                                         Código: PE01-PR03-F01</v>
      </c>
      <c r="W104" s="255"/>
      <c r="X104" s="255"/>
      <c r="Y104" s="255"/>
      <c r="Z104" s="255"/>
      <c r="AA104" s="255"/>
      <c r="AB104" s="255" t="str">
        <f>M104</f>
        <v xml:space="preserve">Versión: 1.0 </v>
      </c>
      <c r="AC104" s="255"/>
      <c r="AD104" s="255"/>
      <c r="AE104" s="255" t="s">
        <v>181</v>
      </c>
      <c r="AF104" s="255"/>
      <c r="AG104" s="100"/>
      <c r="AH104" s="100"/>
      <c r="AI104" s="100"/>
      <c r="AJ104" s="255"/>
      <c r="AK104" s="255"/>
      <c r="AL104" s="100"/>
      <c r="AM104" s="100"/>
      <c r="AN104" s="255"/>
      <c r="AO104" s="255"/>
      <c r="AP104" s="255"/>
      <c r="AQ104" s="255"/>
      <c r="AR104" s="255"/>
      <c r="AS104" s="255"/>
      <c r="AT104" s="255"/>
      <c r="AU104" s="255" t="str">
        <f>E104</f>
        <v xml:space="preserve">                                                         Código: PE01-PR03-F01</v>
      </c>
      <c r="AV104" s="255"/>
      <c r="AW104" s="255"/>
      <c r="AX104" s="255"/>
      <c r="AY104" s="255"/>
      <c r="AZ104" s="255"/>
      <c r="BA104" s="255"/>
      <c r="BB104" s="255"/>
      <c r="BC104" s="255"/>
      <c r="BD104" s="255"/>
      <c r="BE104" s="255"/>
      <c r="BF104" s="255"/>
      <c r="BG104" s="255"/>
      <c r="BH104" s="255"/>
      <c r="BI104" s="255"/>
      <c r="BJ104" s="255"/>
      <c r="BK104" s="270" t="str">
        <f>M104</f>
        <v xml:space="preserve">Versión: 1.0 </v>
      </c>
      <c r="BL104" s="271"/>
      <c r="BM104" s="271"/>
      <c r="BN104" s="272"/>
      <c r="BO104" s="257"/>
      <c r="BP104" s="257"/>
      <c r="BQ104" s="103"/>
      <c r="BR104" s="104"/>
      <c r="CJ104" s="25" t="s">
        <v>248</v>
      </c>
    </row>
    <row r="105" spans="1:219" ht="20.25" customHeight="1" x14ac:dyDescent="0.25">
      <c r="A105" s="257"/>
      <c r="B105" s="257"/>
      <c r="C105" s="257"/>
      <c r="D105" s="257"/>
      <c r="E105" s="330" t="s">
        <v>407</v>
      </c>
      <c r="F105" s="330"/>
      <c r="G105" s="330"/>
      <c r="H105" s="330"/>
      <c r="I105" s="330"/>
      <c r="J105" s="330"/>
      <c r="K105" s="330"/>
      <c r="L105" s="330"/>
      <c r="M105" s="330" t="s">
        <v>408</v>
      </c>
      <c r="N105" s="330"/>
      <c r="O105" s="101"/>
      <c r="P105" s="101"/>
      <c r="Q105" s="101"/>
      <c r="R105" s="255"/>
      <c r="S105" s="255"/>
      <c r="T105" s="257"/>
      <c r="U105" s="117"/>
      <c r="V105" s="330" t="str">
        <f>E105</f>
        <v>Versión de actualización: 1.0</v>
      </c>
      <c r="W105" s="330"/>
      <c r="X105" s="330"/>
      <c r="Y105" s="330"/>
      <c r="Z105" s="330"/>
      <c r="AA105" s="330"/>
      <c r="AB105" s="330" t="str">
        <f>M105</f>
        <v>Fecha: septiembre 2018</v>
      </c>
      <c r="AC105" s="330"/>
      <c r="AD105" s="330"/>
      <c r="AE105" s="84"/>
      <c r="AF105" s="84"/>
      <c r="AG105" s="100"/>
      <c r="AH105" s="100"/>
      <c r="AI105" s="100"/>
      <c r="AJ105" s="84"/>
      <c r="AK105" s="84"/>
      <c r="AL105" s="100"/>
      <c r="AM105" s="100"/>
      <c r="AN105" s="255"/>
      <c r="AO105" s="255"/>
      <c r="AP105" s="255"/>
      <c r="AQ105" s="255"/>
      <c r="AR105" s="255"/>
      <c r="AS105" s="255"/>
      <c r="AT105" s="255"/>
      <c r="AU105" s="255" t="str">
        <f>E105</f>
        <v>Versión de actualización: 1.0</v>
      </c>
      <c r="AV105" s="255"/>
      <c r="AW105" s="255"/>
      <c r="AX105" s="255"/>
      <c r="AY105" s="255"/>
      <c r="AZ105" s="255"/>
      <c r="BA105" s="255"/>
      <c r="BB105" s="255"/>
      <c r="BC105" s="255"/>
      <c r="BD105" s="255"/>
      <c r="BE105" s="255"/>
      <c r="BF105" s="255"/>
      <c r="BG105" s="255"/>
      <c r="BH105" s="255"/>
      <c r="BI105" s="255"/>
      <c r="BJ105" s="255"/>
      <c r="BK105" s="270" t="str">
        <f>M105</f>
        <v>Fecha: septiembre 2018</v>
      </c>
      <c r="BL105" s="271"/>
      <c r="BM105" s="271"/>
      <c r="BN105" s="272"/>
      <c r="BO105" s="257"/>
      <c r="BP105" s="257"/>
      <c r="BQ105" s="157"/>
      <c r="BR105" s="155"/>
      <c r="CJ105" s="25" t="s">
        <v>249</v>
      </c>
    </row>
    <row r="106" spans="1:219" ht="20.25" customHeight="1" thickBot="1" x14ac:dyDescent="0.3">
      <c r="A106" s="102"/>
      <c r="B106" s="103"/>
      <c r="C106" s="103"/>
      <c r="D106" s="103"/>
      <c r="E106" s="98"/>
      <c r="F106" s="98"/>
      <c r="G106" s="98"/>
      <c r="H106" s="98"/>
      <c r="I106" s="98"/>
      <c r="J106" s="98"/>
      <c r="K106" s="98"/>
      <c r="L106" s="98"/>
      <c r="M106" s="98"/>
      <c r="N106" s="98"/>
      <c r="O106" s="99"/>
      <c r="P106" s="99"/>
      <c r="Q106" s="99"/>
      <c r="R106" s="86"/>
      <c r="S106" s="87"/>
      <c r="T106" s="102"/>
      <c r="U106" s="103"/>
      <c r="V106" s="86"/>
      <c r="W106" s="86"/>
      <c r="X106" s="86"/>
      <c r="Y106" s="86"/>
      <c r="Z106" s="86"/>
      <c r="AA106" s="86"/>
      <c r="AB106" s="86"/>
      <c r="AC106" s="86"/>
      <c r="AD106" s="86"/>
      <c r="AE106" s="86"/>
      <c r="AF106" s="86"/>
      <c r="AG106" s="97"/>
      <c r="AH106" s="97"/>
      <c r="AI106" s="97"/>
      <c r="AJ106" s="86"/>
      <c r="AK106" s="86"/>
      <c r="AL106" s="97"/>
      <c r="AM106" s="97"/>
      <c r="AN106" s="85"/>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104"/>
      <c r="BO106" s="103"/>
      <c r="BP106" s="103"/>
      <c r="BQ106" s="103"/>
      <c r="BR106" s="103"/>
    </row>
    <row r="107" spans="1:219" ht="20.25" customHeight="1" thickBot="1" x14ac:dyDescent="0.3">
      <c r="A107" s="367" t="s">
        <v>10</v>
      </c>
      <c r="B107" s="390" t="s">
        <v>11</v>
      </c>
      <c r="C107" s="168"/>
      <c r="D107" s="376" t="s">
        <v>16</v>
      </c>
      <c r="E107" s="393" t="s">
        <v>0</v>
      </c>
      <c r="F107" s="394"/>
      <c r="G107" s="395"/>
      <c r="H107" s="379" t="s">
        <v>149</v>
      </c>
      <c r="I107" s="364" t="s">
        <v>106</v>
      </c>
      <c r="J107" s="365"/>
      <c r="K107" s="365"/>
      <c r="L107" s="366"/>
      <c r="M107" s="370" t="s">
        <v>117</v>
      </c>
      <c r="N107" s="371"/>
      <c r="O107" s="371"/>
      <c r="P107" s="371"/>
      <c r="Q107" s="371"/>
      <c r="R107" s="371"/>
      <c r="S107" s="372"/>
      <c r="T107" s="423" t="s">
        <v>261</v>
      </c>
      <c r="U107" s="424"/>
      <c r="V107" s="424"/>
      <c r="W107" s="424"/>
      <c r="X107" s="424"/>
      <c r="Y107" s="424"/>
      <c r="Z107" s="424"/>
      <c r="AA107" s="424"/>
      <c r="AB107" s="424"/>
      <c r="AC107" s="424"/>
      <c r="AD107" s="425"/>
      <c r="AE107" s="105"/>
      <c r="AF107" s="105"/>
      <c r="AG107" s="105"/>
      <c r="AH107" s="105"/>
      <c r="AI107" s="105"/>
      <c r="AJ107" s="105"/>
      <c r="AK107" s="105"/>
      <c r="AL107" s="105"/>
      <c r="AM107" s="105"/>
      <c r="AN107" s="358" t="s">
        <v>139</v>
      </c>
      <c r="AO107" s="359"/>
      <c r="AP107" s="359"/>
      <c r="AQ107" s="360"/>
      <c r="AR107" s="408" t="s">
        <v>138</v>
      </c>
      <c r="AS107" s="409"/>
      <c r="AT107" s="409"/>
      <c r="AU107" s="410"/>
      <c r="AV107" s="342" t="s">
        <v>194</v>
      </c>
      <c r="AW107" s="343"/>
      <c r="AX107" s="334" t="s">
        <v>190</v>
      </c>
      <c r="AY107" s="335"/>
      <c r="AZ107" s="335"/>
      <c r="BA107" s="335"/>
      <c r="BB107" s="335"/>
      <c r="BC107" s="336"/>
      <c r="BD107" s="334" t="s">
        <v>191</v>
      </c>
      <c r="BE107" s="335"/>
      <c r="BF107" s="335"/>
      <c r="BG107" s="335"/>
      <c r="BH107" s="335"/>
      <c r="BI107" s="336"/>
      <c r="BJ107" s="334" t="s">
        <v>192</v>
      </c>
      <c r="BK107" s="335"/>
      <c r="BL107" s="335"/>
      <c r="BM107" s="335"/>
      <c r="BN107" s="335"/>
      <c r="BO107" s="336"/>
      <c r="BP107" s="173"/>
      <c r="BQ107" s="173"/>
      <c r="BR107" s="173"/>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68"/>
      <c r="B108" s="391"/>
      <c r="C108" s="169"/>
      <c r="D108" s="377"/>
      <c r="E108" s="396"/>
      <c r="F108" s="397"/>
      <c r="G108" s="398"/>
      <c r="H108" s="380"/>
      <c r="I108" s="390" t="s">
        <v>298</v>
      </c>
      <c r="J108" s="406" t="s">
        <v>102</v>
      </c>
      <c r="K108" s="388" t="s">
        <v>9</v>
      </c>
      <c r="L108" s="388" t="s">
        <v>179</v>
      </c>
      <c r="M108" s="373"/>
      <c r="N108" s="374"/>
      <c r="O108" s="374"/>
      <c r="P108" s="374"/>
      <c r="Q108" s="374"/>
      <c r="R108" s="374"/>
      <c r="S108" s="375"/>
      <c r="T108" s="401" t="s">
        <v>269</v>
      </c>
      <c r="U108" s="402"/>
      <c r="V108" s="402"/>
      <c r="W108" s="402"/>
      <c r="X108" s="402"/>
      <c r="Y108" s="402"/>
      <c r="Z108" s="402"/>
      <c r="AA108" s="402"/>
      <c r="AB108" s="402"/>
      <c r="AC108" s="402"/>
      <c r="AD108" s="402"/>
      <c r="AE108" s="106"/>
      <c r="AF108" s="107"/>
      <c r="AG108" s="107"/>
      <c r="AH108" s="107"/>
      <c r="AI108" s="107"/>
      <c r="AJ108" s="107"/>
      <c r="AK108" s="108"/>
      <c r="AL108" s="108"/>
      <c r="AM108" s="108"/>
      <c r="AN108" s="361"/>
      <c r="AO108" s="362"/>
      <c r="AP108" s="362"/>
      <c r="AQ108" s="363"/>
      <c r="AR108" s="411"/>
      <c r="AS108" s="412"/>
      <c r="AT108" s="412"/>
      <c r="AU108" s="413"/>
      <c r="AV108" s="344"/>
      <c r="AW108" s="345"/>
      <c r="AX108" s="337"/>
      <c r="AY108" s="338"/>
      <c r="AZ108" s="338"/>
      <c r="BA108" s="338"/>
      <c r="BB108" s="338"/>
      <c r="BC108" s="339"/>
      <c r="BD108" s="337"/>
      <c r="BE108" s="338"/>
      <c r="BF108" s="338"/>
      <c r="BG108" s="338"/>
      <c r="BH108" s="338"/>
      <c r="BI108" s="339"/>
      <c r="BJ108" s="337"/>
      <c r="BK108" s="338"/>
      <c r="BL108" s="338"/>
      <c r="BM108" s="338"/>
      <c r="BN108" s="338"/>
      <c r="BO108" s="339"/>
      <c r="BP108" s="174"/>
      <c r="BQ108" s="174"/>
      <c r="BR108" s="174"/>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68"/>
      <c r="B109" s="391"/>
      <c r="C109" s="169"/>
      <c r="D109" s="377"/>
      <c r="E109" s="446" t="s">
        <v>1</v>
      </c>
      <c r="F109" s="448" t="s">
        <v>2</v>
      </c>
      <c r="G109" s="426" t="s">
        <v>221</v>
      </c>
      <c r="H109" s="380"/>
      <c r="I109" s="392"/>
      <c r="J109" s="407"/>
      <c r="K109" s="389"/>
      <c r="L109" s="389"/>
      <c r="M109" s="382" t="s">
        <v>18</v>
      </c>
      <c r="N109" s="383"/>
      <c r="O109" s="384" t="s">
        <v>19</v>
      </c>
      <c r="P109" s="385"/>
      <c r="Q109" s="385"/>
      <c r="R109" s="386"/>
      <c r="S109" s="387"/>
      <c r="T109" s="109" t="s">
        <v>244</v>
      </c>
      <c r="U109" s="109" t="s">
        <v>246</v>
      </c>
      <c r="V109" s="346" t="s">
        <v>250</v>
      </c>
      <c r="W109" s="347"/>
      <c r="X109" s="348"/>
      <c r="Y109" s="418" t="s">
        <v>252</v>
      </c>
      <c r="Z109" s="419"/>
      <c r="AA109" s="419"/>
      <c r="AB109" s="419"/>
      <c r="AC109" s="419"/>
      <c r="AD109" s="420"/>
      <c r="AE109" s="416" t="s">
        <v>67</v>
      </c>
      <c r="AF109" s="417"/>
      <c r="AG109" s="399" t="s">
        <v>120</v>
      </c>
      <c r="AH109" s="110"/>
      <c r="AI109" s="110"/>
      <c r="AJ109" s="110"/>
      <c r="AK109" s="111"/>
      <c r="AL109" s="111"/>
      <c r="AM109" s="111"/>
      <c r="AN109" s="421" t="s">
        <v>18</v>
      </c>
      <c r="AO109" s="422"/>
      <c r="AP109" s="403" t="s">
        <v>19</v>
      </c>
      <c r="AQ109" s="404"/>
      <c r="AR109" s="354" t="s">
        <v>69</v>
      </c>
      <c r="AS109" s="354" t="s">
        <v>270</v>
      </c>
      <c r="AT109" s="354" t="s">
        <v>271</v>
      </c>
      <c r="AU109" s="414" t="s">
        <v>104</v>
      </c>
      <c r="AV109" s="356" t="s">
        <v>108</v>
      </c>
      <c r="AW109" s="356" t="s">
        <v>136</v>
      </c>
      <c r="AX109" s="340" t="s">
        <v>38</v>
      </c>
      <c r="AY109" s="340" t="s">
        <v>140</v>
      </c>
      <c r="AZ109" s="340" t="s">
        <v>141</v>
      </c>
      <c r="BA109" s="273" t="s">
        <v>142</v>
      </c>
      <c r="BB109" s="273" t="s">
        <v>137</v>
      </c>
      <c r="BC109" s="273" t="s">
        <v>195</v>
      </c>
      <c r="BD109" s="340" t="s">
        <v>38</v>
      </c>
      <c r="BE109" s="340" t="s">
        <v>140</v>
      </c>
      <c r="BF109" s="340" t="s">
        <v>141</v>
      </c>
      <c r="BG109" s="273" t="s">
        <v>142</v>
      </c>
      <c r="BH109" s="273" t="s">
        <v>137</v>
      </c>
      <c r="BI109" s="273" t="s">
        <v>195</v>
      </c>
      <c r="BJ109" s="340" t="s">
        <v>38</v>
      </c>
      <c r="BK109" s="340" t="s">
        <v>140</v>
      </c>
      <c r="BL109" s="340" t="s">
        <v>141</v>
      </c>
      <c r="BM109" s="273" t="s">
        <v>142</v>
      </c>
      <c r="BN109" s="273" t="s">
        <v>137</v>
      </c>
      <c r="BO109" s="273" t="s">
        <v>195</v>
      </c>
      <c r="BP109" s="175" t="s">
        <v>266</v>
      </c>
      <c r="BQ109" s="175" t="s">
        <v>267</v>
      </c>
      <c r="BR109" s="175" t="s">
        <v>268</v>
      </c>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69"/>
      <c r="B110" s="392"/>
      <c r="C110" s="170"/>
      <c r="D110" s="378"/>
      <c r="E110" s="447"/>
      <c r="F110" s="449"/>
      <c r="G110" s="427"/>
      <c r="H110" s="381"/>
      <c r="I110" s="171" t="s">
        <v>297</v>
      </c>
      <c r="J110" s="172" t="s">
        <v>150</v>
      </c>
      <c r="K110" s="231" t="s">
        <v>17</v>
      </c>
      <c r="L110" s="172" t="s">
        <v>107</v>
      </c>
      <c r="M110" s="180" t="s">
        <v>12</v>
      </c>
      <c r="N110" s="180" t="s">
        <v>13</v>
      </c>
      <c r="O110" s="181"/>
      <c r="P110" s="182"/>
      <c r="Q110" s="183" t="s">
        <v>14</v>
      </c>
      <c r="R110" s="184" t="s">
        <v>118</v>
      </c>
      <c r="S110" s="185" t="s">
        <v>116</v>
      </c>
      <c r="T110" s="114" t="s">
        <v>245</v>
      </c>
      <c r="U110" s="194" t="s">
        <v>247</v>
      </c>
      <c r="V110" s="349" t="s">
        <v>251</v>
      </c>
      <c r="W110" s="350"/>
      <c r="X110" s="350"/>
      <c r="Y110" s="351" t="s">
        <v>265</v>
      </c>
      <c r="Z110" s="352"/>
      <c r="AA110" s="352"/>
      <c r="AB110" s="352"/>
      <c r="AC110" s="352"/>
      <c r="AD110" s="353"/>
      <c r="AE110" s="129" t="s">
        <v>12</v>
      </c>
      <c r="AF110" s="115" t="s">
        <v>13</v>
      </c>
      <c r="AG110" s="400"/>
      <c r="AH110" s="115" t="s">
        <v>121</v>
      </c>
      <c r="AI110" s="115" t="s">
        <v>101</v>
      </c>
      <c r="AJ110" s="115" t="s">
        <v>100</v>
      </c>
      <c r="AK110" s="116" t="s">
        <v>98</v>
      </c>
      <c r="AL110" s="116" t="s">
        <v>99</v>
      </c>
      <c r="AM110" s="116" t="s">
        <v>70</v>
      </c>
      <c r="AN110" s="112" t="s">
        <v>12</v>
      </c>
      <c r="AO110" s="112" t="s">
        <v>13</v>
      </c>
      <c r="AP110" s="112" t="s">
        <v>15</v>
      </c>
      <c r="AQ110" s="113" t="s">
        <v>116</v>
      </c>
      <c r="AR110" s="355"/>
      <c r="AS110" s="355"/>
      <c r="AT110" s="355"/>
      <c r="AU110" s="415"/>
      <c r="AV110" s="357"/>
      <c r="AW110" s="357"/>
      <c r="AX110" s="341"/>
      <c r="AY110" s="341"/>
      <c r="AZ110" s="341"/>
      <c r="BA110" s="274"/>
      <c r="BB110" s="274"/>
      <c r="BC110" s="274"/>
      <c r="BD110" s="341"/>
      <c r="BE110" s="341"/>
      <c r="BF110" s="341"/>
      <c r="BG110" s="274"/>
      <c r="BH110" s="274"/>
      <c r="BI110" s="274"/>
      <c r="BJ110" s="341"/>
      <c r="BK110" s="341"/>
      <c r="BL110" s="341"/>
      <c r="BM110" s="274"/>
      <c r="BN110" s="274"/>
      <c r="BO110" s="274"/>
      <c r="BP110" s="176"/>
      <c r="BQ110" s="176"/>
      <c r="BR110" s="176"/>
      <c r="BS110" s="32"/>
      <c r="BT110" s="32"/>
      <c r="BU110" s="32"/>
      <c r="BV110" s="32"/>
      <c r="BW110" s="32"/>
      <c r="BX110" s="32"/>
      <c r="BY110" s="32"/>
      <c r="BZ110" s="32"/>
      <c r="CA110" s="32"/>
      <c r="CB110" s="32"/>
      <c r="CC110" s="32"/>
      <c r="CD110" s="32" t="s">
        <v>198</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8" customFormat="1" ht="78.75" customHeight="1" thickBot="1" x14ac:dyDescent="0.3">
      <c r="A111" s="314"/>
      <c r="B111" s="450" t="s">
        <v>384</v>
      </c>
      <c r="C111" s="33"/>
      <c r="D111" s="311">
        <v>1</v>
      </c>
      <c r="E111" s="88" t="s">
        <v>212</v>
      </c>
      <c r="F111" s="89" t="s">
        <v>103</v>
      </c>
      <c r="G111" s="90" t="s">
        <v>203</v>
      </c>
      <c r="H111" s="93" t="s">
        <v>5</v>
      </c>
      <c r="I111" s="436"/>
      <c r="J111" s="215" t="s">
        <v>321</v>
      </c>
      <c r="K111" s="428" t="s">
        <v>320</v>
      </c>
      <c r="L111" s="227" t="s">
        <v>326</v>
      </c>
      <c r="M111" s="429" t="s">
        <v>33</v>
      </c>
      <c r="N111" s="429" t="s">
        <v>36</v>
      </c>
      <c r="O111" s="323">
        <f>VLOOKUP(M111,'MATRIZ CALIFICACIÓN'!$B$10:$C$24,2,FALSE)</f>
        <v>4</v>
      </c>
      <c r="P111" s="320">
        <f>HLOOKUP(N111,'MATRIZ CALIFICACIÓN'!$D$8:$H$9,2,FALSE)</f>
        <v>4</v>
      </c>
      <c r="Q111" s="317">
        <f>VALUE(CONCATENATE(O111,P111))</f>
        <v>44</v>
      </c>
      <c r="R111" s="277" t="str">
        <f>VLOOKUP(Q111,'MATRIZ CALIFICACIÓN'!$D$58:$E$82,2,FALSE)</f>
        <v>EXTREMA</v>
      </c>
      <c r="S111" s="442" t="s">
        <v>65</v>
      </c>
      <c r="T111" s="93" t="s">
        <v>329</v>
      </c>
      <c r="U111" s="125" t="s">
        <v>248</v>
      </c>
      <c r="V111" s="267" t="s">
        <v>336</v>
      </c>
      <c r="W111" s="268"/>
      <c r="X111" s="269"/>
      <c r="Y111" s="293" t="s">
        <v>252</v>
      </c>
      <c r="Z111" s="294"/>
      <c r="AA111" s="294"/>
      <c r="AB111" s="294"/>
      <c r="AC111" s="295"/>
      <c r="AD111"/>
      <c r="AE111" s="34" t="str">
        <f>IF(AD111="","",IF(AD111="PROBABILIDAD",SUM(W111+Y111+AC111),0))</f>
        <v/>
      </c>
      <c r="AF111" s="35" t="str">
        <f>IF(AD111="","",IF(AD111="IMPACTO",SUM(W111+Y111+AC111),0))</f>
        <v/>
      </c>
      <c r="AG111" s="281">
        <f>IF(SUM(AE111:AE116),AVERAGEIF(AE111:AE116,"&gt;0",AE111:AE116),1)</f>
        <v>1</v>
      </c>
      <c r="AH111" s="281">
        <f>IF(SUM(AF111:AF116),AVERAGEIF(AF111:AF116,"&gt;0",AF111:AF116),1)</f>
        <v>1</v>
      </c>
      <c r="AI111" s="281">
        <f>IF(AND(AG111&gt;=0,AG111&lt;=50),0,IF(AND(AG111&gt;50,AG111&lt;76),1,2))</f>
        <v>0</v>
      </c>
      <c r="AJ111" s="281">
        <f>IF(AND(AH111&gt;=0,AH111&lt;=50),0,IF(AND(AH111&gt;50,AH111&lt;76),1,2))</f>
        <v>0</v>
      </c>
      <c r="AK111" s="281">
        <f>IF(AI111&lt;O111,O111-AI111,O111)</f>
        <v>4</v>
      </c>
      <c r="AL111" s="281">
        <f>IF(AJ111&lt;P111,P111-AJ111,P111)</f>
        <v>4</v>
      </c>
      <c r="AM111" s="281">
        <f>VALUE(CONCATENATE(AK58:AK111,AL111))</f>
        <v>44</v>
      </c>
      <c r="AN111" s="277" t="s">
        <v>237</v>
      </c>
      <c r="AO111" s="277" t="s">
        <v>59</v>
      </c>
      <c r="AP111" s="277" t="s">
        <v>262</v>
      </c>
      <c r="AQ111" s="326" t="s">
        <v>65</v>
      </c>
      <c r="AR111" s="210" t="s">
        <v>338</v>
      </c>
      <c r="AS111" s="249">
        <v>43344</v>
      </c>
      <c r="AT111" s="249">
        <v>43435</v>
      </c>
      <c r="AU111" s="210" t="s">
        <v>364</v>
      </c>
      <c r="AV111" s="205" t="s">
        <v>339</v>
      </c>
      <c r="AW111" s="93" t="s">
        <v>340</v>
      </c>
      <c r="BD111" s="93"/>
      <c r="BE111" s="93"/>
      <c r="BF111" s="93"/>
      <c r="BG111" s="93"/>
      <c r="BH111" s="93"/>
      <c r="BI111" s="93"/>
      <c r="BJ111" s="93" t="s">
        <v>385</v>
      </c>
      <c r="BK111" s="93" t="s">
        <v>388</v>
      </c>
      <c r="BL111" s="93" t="s">
        <v>89</v>
      </c>
      <c r="BM111" s="93" t="s">
        <v>85</v>
      </c>
      <c r="BN111" s="93" t="s">
        <v>44</v>
      </c>
      <c r="BO111" s="93" t="s">
        <v>44</v>
      </c>
      <c r="BP111" s="450"/>
      <c r="BQ111" s="450"/>
      <c r="BR111" s="450" t="s">
        <v>406</v>
      </c>
      <c r="BS111" s="32"/>
      <c r="BT111" s="32"/>
      <c r="BU111" s="32"/>
      <c r="BV111" s="32"/>
      <c r="BW111" s="32"/>
      <c r="BX111" s="32"/>
      <c r="BY111" s="32"/>
      <c r="BZ111" s="32" t="s">
        <v>103</v>
      </c>
      <c r="CA111" s="32" t="s">
        <v>103</v>
      </c>
      <c r="CB111" s="32"/>
      <c r="CC111" s="32"/>
      <c r="CD111" s="32" t="s">
        <v>199</v>
      </c>
      <c r="CE111" s="32"/>
      <c r="CF111" s="32"/>
      <c r="CG111" s="32"/>
      <c r="CH111" s="32"/>
      <c r="CI111" s="32"/>
      <c r="CJ111" s="32" t="s">
        <v>64</v>
      </c>
      <c r="CK111" s="32"/>
      <c r="CL111" s="32" t="s">
        <v>211</v>
      </c>
      <c r="CM111" s="32"/>
      <c r="CN111" s="32" t="s">
        <v>216</v>
      </c>
      <c r="CO111" s="32"/>
      <c r="CP111" s="32"/>
      <c r="CQ111" s="32"/>
      <c r="CR111" s="59" t="s">
        <v>237</v>
      </c>
      <c r="CS111" s="32"/>
      <c r="CT111" s="62" t="s">
        <v>57</v>
      </c>
      <c r="CU111" s="32"/>
      <c r="CV111" s="32"/>
      <c r="CW111" s="130" t="s">
        <v>24</v>
      </c>
      <c r="CX111" s="131"/>
      <c r="CY111" s="132"/>
      <c r="CZ111" s="32"/>
      <c r="DA111" s="32"/>
      <c r="DB111" s="130" t="s">
        <v>24</v>
      </c>
      <c r="DC111" s="32"/>
      <c r="DD111" s="32"/>
      <c r="DE111" s="32"/>
      <c r="DF111" s="32"/>
      <c r="DG111" s="32"/>
      <c r="DH111" s="32"/>
      <c r="DI111" s="32" t="s">
        <v>220</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6"/>
      <c r="HF111" s="37"/>
      <c r="HG111" s="37"/>
      <c r="HH111" s="37"/>
      <c r="HI111" s="37"/>
      <c r="HJ111" s="37"/>
      <c r="HK111" s="37"/>
    </row>
    <row r="112" spans="1:219" s="38" customFormat="1" ht="69" customHeight="1" thickBot="1" x14ac:dyDescent="0.3">
      <c r="A112" s="315"/>
      <c r="B112" s="451"/>
      <c r="C112" s="39"/>
      <c r="D112" s="312"/>
      <c r="E112" s="88"/>
      <c r="F112" s="89" t="s">
        <v>184</v>
      </c>
      <c r="G112" s="91" t="s">
        <v>199</v>
      </c>
      <c r="H112" s="93" t="s">
        <v>235</v>
      </c>
      <c r="I112" s="437"/>
      <c r="J112" s="216" t="s">
        <v>322</v>
      </c>
      <c r="K112" s="428"/>
      <c r="L112" s="228" t="s">
        <v>327</v>
      </c>
      <c r="M112" s="430"/>
      <c r="N112" s="430"/>
      <c r="O112" s="324"/>
      <c r="P112" s="321"/>
      <c r="Q112" s="318"/>
      <c r="R112" s="278"/>
      <c r="S112" s="443"/>
      <c r="T112" s="94" t="s">
        <v>330</v>
      </c>
      <c r="U112" s="125" t="s">
        <v>248</v>
      </c>
      <c r="V112" s="267" t="s">
        <v>333</v>
      </c>
      <c r="W112" s="268"/>
      <c r="X112" s="269"/>
      <c r="Y112" s="296"/>
      <c r="Z112" s="297"/>
      <c r="AA112" s="297"/>
      <c r="AB112" s="297"/>
      <c r="AC112" s="298"/>
      <c r="AD112"/>
      <c r="AE112" s="34" t="str">
        <f>IF(AD112="","",IF(AD112="PROBABILIDAD",SUM(W112+Y112+AC112),0))</f>
        <v/>
      </c>
      <c r="AF112" s="35" t="str">
        <f>IF(AD112="","",IF(AD112="IMPACTO",SUM(W112+Y112+AC112),0))</f>
        <v/>
      </c>
      <c r="AG112" s="282"/>
      <c r="AH112" s="282"/>
      <c r="AI112" s="282"/>
      <c r="AJ112" s="282"/>
      <c r="AK112" s="282"/>
      <c r="AL112" s="282"/>
      <c r="AM112" s="282"/>
      <c r="AN112" s="278"/>
      <c r="AO112" s="278"/>
      <c r="AP112" s="278"/>
      <c r="AQ112" s="327"/>
      <c r="AR112" s="210"/>
      <c r="AS112" s="210"/>
      <c r="AT112" s="210"/>
      <c r="AU112" s="210"/>
      <c r="AV112" s="206"/>
      <c r="AW112" s="94"/>
      <c r="BD112" s="94"/>
      <c r="BE112" s="94"/>
      <c r="BF112" s="94"/>
      <c r="BG112" s="94"/>
      <c r="BH112" s="94"/>
      <c r="BI112" s="94"/>
      <c r="BJ112" s="94" t="s">
        <v>386</v>
      </c>
      <c r="BK112" s="94"/>
      <c r="BL112" s="94"/>
      <c r="BM112" s="94"/>
      <c r="BN112" s="94"/>
      <c r="BO112" s="94"/>
      <c r="BP112" s="451"/>
      <c r="BQ112" s="451"/>
      <c r="BR112" s="451"/>
      <c r="BS112" s="32"/>
      <c r="BT112" s="32"/>
      <c r="BU112" s="32"/>
      <c r="BV112" s="32"/>
      <c r="BW112" s="32"/>
      <c r="BX112" s="32"/>
      <c r="BY112" s="32"/>
      <c r="BZ112" s="32" t="s">
        <v>68</v>
      </c>
      <c r="CA112" s="32" t="s">
        <v>68</v>
      </c>
      <c r="CB112" s="32"/>
      <c r="CC112" s="32"/>
      <c r="CD112" s="32" t="s">
        <v>200</v>
      </c>
      <c r="CE112" s="32"/>
      <c r="CF112" s="32"/>
      <c r="CG112" s="32"/>
      <c r="CH112" s="32"/>
      <c r="CI112" s="32"/>
      <c r="CJ112" s="32" t="s">
        <v>65</v>
      </c>
      <c r="CK112" s="32"/>
      <c r="CL112" s="32" t="s">
        <v>212</v>
      </c>
      <c r="CM112" s="32"/>
      <c r="CN112" s="32" t="s">
        <v>184</v>
      </c>
      <c r="CO112" s="32"/>
      <c r="CP112" s="32"/>
      <c r="CQ112" s="32"/>
      <c r="CR112" s="60" t="s">
        <v>49</v>
      </c>
      <c r="CS112" s="32"/>
      <c r="CT112" s="63" t="s">
        <v>58</v>
      </c>
      <c r="CU112" s="32"/>
      <c r="CV112" s="32"/>
      <c r="CW112" s="133"/>
      <c r="CX112" s="134"/>
      <c r="CY112" s="135"/>
      <c r="CZ112" s="32"/>
      <c r="DA112" s="32"/>
      <c r="DB112" s="136" t="s">
        <v>262</v>
      </c>
      <c r="DC112" s="32"/>
      <c r="DD112" s="32"/>
      <c r="DE112" s="32"/>
      <c r="DF112" s="32"/>
      <c r="DG112" s="32"/>
      <c r="DH112" s="32"/>
      <c r="DI112" s="32" t="s">
        <v>317</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6"/>
      <c r="HF112" s="37"/>
      <c r="HG112" s="37"/>
      <c r="HH112" s="37"/>
      <c r="HI112" s="37"/>
      <c r="HJ112" s="37"/>
      <c r="HK112" s="37"/>
    </row>
    <row r="113" spans="1:219" s="38" customFormat="1" ht="139.5" customHeight="1" thickBot="1" x14ac:dyDescent="0.3">
      <c r="A113" s="315"/>
      <c r="B113" s="451"/>
      <c r="C113" s="39"/>
      <c r="D113" s="312"/>
      <c r="E113" s="88"/>
      <c r="F113" s="89"/>
      <c r="G113" s="91"/>
      <c r="H113" s="93"/>
      <c r="I113" s="437"/>
      <c r="J113" s="217" t="s">
        <v>323</v>
      </c>
      <c r="K113" s="428"/>
      <c r="L113" s="233" t="s">
        <v>328</v>
      </c>
      <c r="M113" s="430"/>
      <c r="N113" s="430"/>
      <c r="O113" s="324"/>
      <c r="P113" s="321"/>
      <c r="Q113" s="318"/>
      <c r="R113" s="278"/>
      <c r="S113" s="443"/>
      <c r="T113" s="95" t="s">
        <v>331</v>
      </c>
      <c r="U113" s="125" t="s">
        <v>248</v>
      </c>
      <c r="V113" s="331" t="s">
        <v>334</v>
      </c>
      <c r="W113" s="332"/>
      <c r="X113" s="333"/>
      <c r="Y113" s="296"/>
      <c r="Z113" s="297"/>
      <c r="AA113" s="297"/>
      <c r="AB113" s="297"/>
      <c r="AC113" s="298"/>
      <c r="AD113"/>
      <c r="AE113" s="281" t="str">
        <f>IF(AD113="","",IF(AD113="PROBABILIDAD",SUM(W113+Z113+AC113),0))</f>
        <v/>
      </c>
      <c r="AF113" s="275" t="str">
        <f>IF(AD113="","",IF(AD113="IMPACTO",SUM(W113+Z113+AC113),0))</f>
        <v/>
      </c>
      <c r="AG113" s="282"/>
      <c r="AH113" s="282"/>
      <c r="AI113" s="282"/>
      <c r="AJ113" s="282"/>
      <c r="AK113" s="282"/>
      <c r="AL113" s="282"/>
      <c r="AM113" s="282"/>
      <c r="AN113" s="278"/>
      <c r="AO113" s="278"/>
      <c r="AP113" s="278"/>
      <c r="AQ113" s="327"/>
      <c r="AR113" s="210"/>
      <c r="AS113" s="210"/>
      <c r="AT113" s="210"/>
      <c r="AU113" s="210"/>
      <c r="AV113" s="207"/>
      <c r="AW113" s="95"/>
      <c r="BD113" s="95"/>
      <c r="BE113" s="95"/>
      <c r="BF113" s="95"/>
      <c r="BG113" s="95"/>
      <c r="BH113" s="95"/>
      <c r="BI113" s="95"/>
      <c r="BJ113" s="95" t="s">
        <v>387</v>
      </c>
      <c r="BK113" s="95"/>
      <c r="BL113" s="95"/>
      <c r="BM113" s="95"/>
      <c r="BN113" s="95"/>
      <c r="BO113" s="95"/>
      <c r="BP113" s="451"/>
      <c r="BQ113" s="451"/>
      <c r="BR113" s="451"/>
      <c r="BS113" s="32"/>
      <c r="BT113" s="32"/>
      <c r="BU113" s="32"/>
      <c r="BV113" s="32"/>
      <c r="BW113" s="32"/>
      <c r="BX113" s="32"/>
      <c r="BY113" s="32"/>
      <c r="BZ113" s="32" t="s">
        <v>5</v>
      </c>
      <c r="CA113" s="32" t="s">
        <v>5</v>
      </c>
      <c r="CB113" s="32"/>
      <c r="CC113" s="32"/>
      <c r="CD113" s="32" t="s">
        <v>201</v>
      </c>
      <c r="CE113" s="32"/>
      <c r="CF113" s="32"/>
      <c r="CG113" s="32"/>
      <c r="CH113" s="32"/>
      <c r="CI113" s="32"/>
      <c r="CJ113" s="32" t="s">
        <v>119</v>
      </c>
      <c r="CK113" s="32"/>
      <c r="CL113" s="32" t="s">
        <v>183</v>
      </c>
      <c r="CM113" s="32"/>
      <c r="CN113" s="32" t="s">
        <v>78</v>
      </c>
      <c r="CO113" s="32"/>
      <c r="CP113" s="32"/>
      <c r="CQ113" s="32"/>
      <c r="CR113" s="60" t="s">
        <v>50</v>
      </c>
      <c r="CS113" s="32"/>
      <c r="CT113" s="63" t="s">
        <v>21</v>
      </c>
      <c r="CU113" s="32"/>
      <c r="CV113" s="32"/>
      <c r="CW113" s="136" t="s">
        <v>41</v>
      </c>
      <c r="CX113" s="137"/>
      <c r="CY113" s="138"/>
      <c r="CZ113" s="32"/>
      <c r="DA113" s="32"/>
      <c r="DB113" s="142" t="s">
        <v>263</v>
      </c>
      <c r="DC113" s="32"/>
      <c r="DD113" s="32"/>
      <c r="DE113" s="32"/>
      <c r="DF113" s="32"/>
      <c r="DG113" s="32"/>
      <c r="DH113" s="32"/>
      <c r="DI113" s="32" t="s">
        <v>318</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6"/>
      <c r="HF113" s="37"/>
      <c r="HG113" s="37"/>
      <c r="HH113" s="37"/>
      <c r="HI113" s="37"/>
      <c r="HJ113" s="37"/>
      <c r="HK113" s="37"/>
    </row>
    <row r="114" spans="1:219" s="38" customFormat="1" ht="94.5" customHeight="1" thickBot="1" x14ac:dyDescent="0.3">
      <c r="A114" s="315"/>
      <c r="B114" s="451"/>
      <c r="C114" s="39"/>
      <c r="D114" s="312"/>
      <c r="E114" s="88"/>
      <c r="F114" s="89"/>
      <c r="G114" s="91"/>
      <c r="H114" s="93"/>
      <c r="I114" s="437"/>
      <c r="J114" s="217" t="s">
        <v>324</v>
      </c>
      <c r="K114" s="428"/>
      <c r="L114" s="233"/>
      <c r="M114" s="431"/>
      <c r="N114" s="431"/>
      <c r="O114" s="324"/>
      <c r="P114" s="321"/>
      <c r="Q114" s="318"/>
      <c r="R114" s="279"/>
      <c r="S114" s="444"/>
      <c r="T114" s="95" t="s">
        <v>332</v>
      </c>
      <c r="U114" s="125" t="s">
        <v>248</v>
      </c>
      <c r="V114" s="331" t="s">
        <v>335</v>
      </c>
      <c r="W114" s="332"/>
      <c r="X114" s="333"/>
      <c r="Y114" s="296"/>
      <c r="Z114" s="297"/>
      <c r="AA114" s="297"/>
      <c r="AB114" s="297"/>
      <c r="AC114" s="298"/>
      <c r="AD114"/>
      <c r="AE114" s="283"/>
      <c r="AF114" s="276"/>
      <c r="AG114" s="282"/>
      <c r="AH114" s="282"/>
      <c r="AI114" s="282"/>
      <c r="AJ114" s="282"/>
      <c r="AK114" s="282"/>
      <c r="AL114" s="282"/>
      <c r="AM114" s="282"/>
      <c r="AN114" s="279"/>
      <c r="AO114" s="279"/>
      <c r="AP114" s="279"/>
      <c r="AQ114" s="328"/>
      <c r="AR114" s="210"/>
      <c r="AS114" s="210"/>
      <c r="AT114" s="210"/>
      <c r="AU114" s="210"/>
      <c r="AV114" s="207"/>
      <c r="AW114" s="95"/>
      <c r="BD114" s="95"/>
      <c r="BE114" s="95"/>
      <c r="BF114" s="95"/>
      <c r="BG114" s="95"/>
      <c r="BH114" s="95"/>
      <c r="BI114" s="95"/>
      <c r="BJ114" s="95" t="s">
        <v>390</v>
      </c>
      <c r="BK114" s="95"/>
      <c r="BL114" s="95"/>
      <c r="BM114" s="95"/>
      <c r="BN114" s="95"/>
      <c r="BO114" s="95"/>
      <c r="BP114" s="451"/>
      <c r="BQ114" s="451"/>
      <c r="BR114" s="451"/>
      <c r="BS114" s="32"/>
      <c r="BT114" s="32"/>
      <c r="BU114" s="32"/>
      <c r="BV114" s="32"/>
      <c r="BW114" s="32"/>
      <c r="BX114" s="32"/>
      <c r="BY114" s="32"/>
      <c r="BZ114" s="32" t="s">
        <v>6</v>
      </c>
      <c r="CA114" s="32" t="s">
        <v>6</v>
      </c>
      <c r="CB114" s="32"/>
      <c r="CC114" s="32"/>
      <c r="CD114" s="32" t="s">
        <v>202</v>
      </c>
      <c r="CE114" s="32"/>
      <c r="CF114" s="32"/>
      <c r="CG114" s="32"/>
      <c r="CH114" s="32"/>
      <c r="CI114" s="32"/>
      <c r="CJ114" s="32" t="s">
        <v>66</v>
      </c>
      <c r="CK114" s="32"/>
      <c r="CL114" s="32" t="s">
        <v>213</v>
      </c>
      <c r="CM114" s="32"/>
      <c r="CN114" s="32" t="s">
        <v>8</v>
      </c>
      <c r="CO114" s="32"/>
      <c r="CP114" s="32"/>
      <c r="CQ114" s="32"/>
      <c r="CR114" s="60" t="s">
        <v>51</v>
      </c>
      <c r="CS114" s="32"/>
      <c r="CT114" s="63" t="s">
        <v>59</v>
      </c>
      <c r="CU114" s="32"/>
      <c r="CV114" s="32"/>
      <c r="CW114" s="139"/>
      <c r="CX114" s="140"/>
      <c r="CY114" s="141"/>
      <c r="CZ114" s="32"/>
      <c r="DA114" s="32"/>
      <c r="DB114" s="148" t="s">
        <v>264</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6"/>
      <c r="HF114" s="37"/>
      <c r="HG114" s="37"/>
      <c r="HH114" s="37"/>
      <c r="HI114" s="37"/>
      <c r="HJ114" s="37"/>
      <c r="HK114" s="37"/>
    </row>
    <row r="115" spans="1:219" s="38" customFormat="1" ht="105.75" customHeight="1" thickBot="1" x14ac:dyDescent="0.3">
      <c r="A115" s="315"/>
      <c r="B115" s="451"/>
      <c r="C115" s="39"/>
      <c r="D115" s="312"/>
      <c r="E115" s="88"/>
      <c r="F115" s="89"/>
      <c r="G115" s="218"/>
      <c r="H115" s="93"/>
      <c r="I115" s="437"/>
      <c r="J115" s="232" t="s">
        <v>325</v>
      </c>
      <c r="K115" s="428"/>
      <c r="L115" s="234"/>
      <c r="M115" s="431"/>
      <c r="N115" s="431"/>
      <c r="O115" s="324"/>
      <c r="P115" s="321"/>
      <c r="Q115" s="318"/>
      <c r="R115" s="279"/>
      <c r="S115" s="444"/>
      <c r="T115" s="219"/>
      <c r="U115" s="125"/>
      <c r="V115" s="331"/>
      <c r="W115" s="332"/>
      <c r="X115" s="333"/>
      <c r="Y115" s="296"/>
      <c r="Z115" s="297"/>
      <c r="AA115" s="297"/>
      <c r="AB115" s="297"/>
      <c r="AC115" s="298"/>
      <c r="AD115"/>
      <c r="AE115" s="213"/>
      <c r="AF115" s="214"/>
      <c r="AG115" s="282"/>
      <c r="AH115" s="282"/>
      <c r="AI115" s="282"/>
      <c r="AJ115" s="282"/>
      <c r="AK115" s="282"/>
      <c r="AL115" s="282"/>
      <c r="AM115" s="282"/>
      <c r="AN115" s="279"/>
      <c r="AO115" s="279"/>
      <c r="AP115" s="279"/>
      <c r="AQ115" s="328"/>
      <c r="AR115" s="210"/>
      <c r="AS115" s="210"/>
      <c r="AT115" s="210"/>
      <c r="AU115" s="210"/>
      <c r="AV115" s="220"/>
      <c r="AW115" s="219"/>
      <c r="AX115" s="219"/>
      <c r="AY115" s="219"/>
      <c r="AZ115" s="219"/>
      <c r="BA115" s="219"/>
      <c r="BB115" s="219"/>
      <c r="BC115" s="219"/>
      <c r="BD115" s="219"/>
      <c r="BE115" s="219"/>
      <c r="BF115" s="219"/>
      <c r="BG115" s="219"/>
      <c r="BH115" s="219"/>
      <c r="BI115" s="219"/>
      <c r="BJ115" s="219" t="s">
        <v>389</v>
      </c>
      <c r="BK115" s="219"/>
      <c r="BL115" s="219"/>
      <c r="BM115" s="219"/>
      <c r="BN115" s="219"/>
      <c r="BO115" s="219"/>
      <c r="BP115" s="451"/>
      <c r="BQ115" s="451"/>
      <c r="BR115" s="451"/>
      <c r="BS115" s="32"/>
      <c r="BT115" s="32"/>
      <c r="BU115" s="32"/>
      <c r="BV115" s="32"/>
      <c r="BW115" s="32"/>
      <c r="BX115" s="32"/>
      <c r="BY115" s="32"/>
      <c r="BZ115" s="32"/>
      <c r="CA115" s="32"/>
      <c r="CB115" s="32"/>
      <c r="CC115" s="32"/>
      <c r="CD115" s="32"/>
      <c r="CE115" s="32"/>
      <c r="CF115" s="32"/>
      <c r="CG115" s="32"/>
      <c r="CH115" s="32"/>
      <c r="CI115" s="32"/>
      <c r="CJ115" s="32"/>
      <c r="CK115" s="32"/>
      <c r="CL115" s="32"/>
      <c r="CM115" s="32"/>
      <c r="CN115" s="32"/>
      <c r="CO115" s="32"/>
      <c r="CP115" s="32"/>
      <c r="CQ115" s="32"/>
      <c r="CR115" s="221"/>
      <c r="CS115" s="32"/>
      <c r="CT115" s="222"/>
      <c r="CU115" s="32"/>
      <c r="CV115" s="32"/>
      <c r="CW115" s="223"/>
      <c r="CX115" s="224"/>
      <c r="CY115" s="225"/>
      <c r="CZ115" s="32"/>
      <c r="DA115" s="32"/>
      <c r="DB115" s="226"/>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6"/>
      <c r="HF115" s="37"/>
      <c r="HG115" s="37"/>
      <c r="HH115" s="37"/>
      <c r="HI115" s="37"/>
      <c r="HJ115" s="37"/>
      <c r="HK115" s="37"/>
    </row>
    <row r="116" spans="1:219" s="38" customFormat="1" ht="106.5" customHeight="1" thickBot="1" x14ac:dyDescent="0.3">
      <c r="A116" s="316"/>
      <c r="B116" s="451"/>
      <c r="C116" s="40"/>
      <c r="D116" s="313"/>
      <c r="E116" s="88"/>
      <c r="F116" s="89"/>
      <c r="G116" s="92"/>
      <c r="H116" s="93"/>
      <c r="I116" s="438"/>
      <c r="J116" s="236"/>
      <c r="K116" s="428"/>
      <c r="L116" s="242"/>
      <c r="M116" s="432"/>
      <c r="N116" s="432"/>
      <c r="O116" s="325"/>
      <c r="P116" s="322"/>
      <c r="Q116" s="319"/>
      <c r="R116" s="280"/>
      <c r="S116" s="445"/>
      <c r="T116" s="96"/>
      <c r="U116" s="125"/>
      <c r="V116" s="439"/>
      <c r="W116" s="440"/>
      <c r="X116" s="441"/>
      <c r="Y116" s="299"/>
      <c r="Z116" s="300"/>
      <c r="AA116" s="300"/>
      <c r="AB116" s="300"/>
      <c r="AC116" s="301"/>
      <c r="AD116"/>
      <c r="AE116" s="34" t="str">
        <f>IF(AD116="","",IF(AD116="PROBABILIDAD",SUM(W116+Z116+AC116),0))</f>
        <v/>
      </c>
      <c r="AF116" s="49" t="str">
        <f>IF(AD116="","",IF(AD116="IMPACTO",SUM(W116+Z116+AC116),0))</f>
        <v/>
      </c>
      <c r="AG116" s="283"/>
      <c r="AH116" s="283"/>
      <c r="AI116" s="283"/>
      <c r="AJ116" s="283"/>
      <c r="AK116" s="283"/>
      <c r="AL116" s="283"/>
      <c r="AM116" s="283"/>
      <c r="AN116" s="280"/>
      <c r="AO116" s="280"/>
      <c r="AP116" s="280"/>
      <c r="AQ116" s="329"/>
      <c r="AR116" s="210"/>
      <c r="AS116" s="210"/>
      <c r="AT116" s="210"/>
      <c r="AU116" s="210"/>
      <c r="AV116" s="208"/>
      <c r="AW116" s="96"/>
      <c r="AX116" s="96"/>
      <c r="AY116" s="96"/>
      <c r="AZ116" s="96"/>
      <c r="BA116" s="96"/>
      <c r="BB116" s="96"/>
      <c r="BC116" s="96"/>
      <c r="BD116" s="96"/>
      <c r="BE116" s="96"/>
      <c r="BF116" s="96"/>
      <c r="BG116" s="96"/>
      <c r="BH116" s="96"/>
      <c r="BI116" s="96"/>
      <c r="BJ116" s="96" t="s">
        <v>391</v>
      </c>
      <c r="BK116" s="96"/>
      <c r="BL116" s="96"/>
      <c r="BM116" s="96"/>
      <c r="BN116" s="96"/>
      <c r="BO116" s="96"/>
      <c r="BP116" s="452"/>
      <c r="BQ116" s="452"/>
      <c r="BR116" s="452"/>
      <c r="BS116" s="32"/>
      <c r="BT116" s="32"/>
      <c r="BU116" s="32"/>
      <c r="BV116" s="32"/>
      <c r="BW116" s="32"/>
      <c r="BX116" s="32"/>
      <c r="BY116" s="32"/>
      <c r="BZ116" s="32" t="s">
        <v>235</v>
      </c>
      <c r="CA116" s="32" t="s">
        <v>235</v>
      </c>
      <c r="CB116" s="32"/>
      <c r="CC116" s="32"/>
      <c r="CD116" s="32" t="s">
        <v>203</v>
      </c>
      <c r="CE116" s="32"/>
      <c r="CF116" s="32"/>
      <c r="CG116" s="32"/>
      <c r="CH116" s="32"/>
      <c r="CI116" s="32"/>
      <c r="CJ116" s="32"/>
      <c r="CK116" s="32"/>
      <c r="CL116" s="32" t="s">
        <v>214</v>
      </c>
      <c r="CM116" s="32"/>
      <c r="CN116" s="32" t="s">
        <v>103</v>
      </c>
      <c r="CO116" s="32"/>
      <c r="CP116" s="32"/>
      <c r="CQ116" s="32"/>
      <c r="CR116" s="61" t="s">
        <v>52</v>
      </c>
      <c r="CS116" s="32"/>
      <c r="CT116" s="64" t="s">
        <v>60</v>
      </c>
      <c r="CU116" s="32"/>
      <c r="CV116" s="32"/>
      <c r="CW116" s="142" t="s">
        <v>42</v>
      </c>
      <c r="CX116" s="143"/>
      <c r="CY116" s="144"/>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6"/>
      <c r="HF116" s="37"/>
      <c r="HG116" s="37"/>
      <c r="HH116" s="37"/>
      <c r="HI116" s="37"/>
      <c r="HJ116" s="37"/>
      <c r="HK116" s="37"/>
    </row>
    <row r="117" spans="1:219" s="38" customFormat="1" ht="103.5" customHeight="1" thickBot="1" x14ac:dyDescent="0.25">
      <c r="A117" s="314"/>
      <c r="B117" s="451"/>
      <c r="C117" s="33"/>
      <c r="D117" s="311">
        <v>2</v>
      </c>
      <c r="E117" s="88" t="s">
        <v>212</v>
      </c>
      <c r="F117" s="89" t="s">
        <v>184</v>
      </c>
      <c r="G117" s="90" t="s">
        <v>199</v>
      </c>
      <c r="H117" s="93" t="s">
        <v>5</v>
      </c>
      <c r="I117" s="433"/>
      <c r="J117" s="215" t="s">
        <v>346</v>
      </c>
      <c r="K117" s="428" t="s">
        <v>342</v>
      </c>
      <c r="L117" s="227" t="s">
        <v>348</v>
      </c>
      <c r="M117" s="429" t="s">
        <v>33</v>
      </c>
      <c r="N117" s="429" t="s">
        <v>36</v>
      </c>
      <c r="O117" s="323">
        <f>VLOOKUP(M117,'MATRIZ CALIFICACIÓN'!$B$10:$C$24,2,FALSE)</f>
        <v>4</v>
      </c>
      <c r="P117" s="320">
        <f>HLOOKUP(N117,'MATRIZ CALIFICACIÓN'!$D$8:$H$9,2,FALSE)</f>
        <v>4</v>
      </c>
      <c r="Q117" s="317">
        <f>VALUE(CONCATENATE(O117,P117))</f>
        <v>44</v>
      </c>
      <c r="R117" s="277" t="str">
        <f>VLOOKUP(Q117,'MATRIZ CALIFICACIÓN'!$D$58:$E$82,2,FALSE)</f>
        <v>EXTREMA</v>
      </c>
      <c r="S117" s="442" t="s">
        <v>65</v>
      </c>
      <c r="T117" s="192" t="s">
        <v>330</v>
      </c>
      <c r="U117" s="125" t="s">
        <v>248</v>
      </c>
      <c r="V117" s="267" t="s">
        <v>333</v>
      </c>
      <c r="W117" s="268"/>
      <c r="X117" s="269"/>
      <c r="Y117" s="293" t="s">
        <v>252</v>
      </c>
      <c r="Z117" s="294"/>
      <c r="AA117" s="294"/>
      <c r="AB117" s="294"/>
      <c r="AC117" s="295"/>
      <c r="AD117" s="177"/>
      <c r="AE117" s="34" t="str">
        <f>IF(AD117="","",IF(AD117="PROBABILIDAD",SUM(W117+Z117+AC117),0))</f>
        <v/>
      </c>
      <c r="AF117" s="35" t="str">
        <f>IF(AD117="","",IF(AD117="IMPACTO",SUM(W117+Z117+AC117),0))</f>
        <v/>
      </c>
      <c r="AG117" s="281">
        <f>IF(SUM(AE117:AE121),AVERAGEIF(AE117:AE121,"&gt;0",AE117:AE121),1)</f>
        <v>1</v>
      </c>
      <c r="AH117" s="281">
        <f>IF(SUM(AF117:AF121),AVERAGEIF(AF117:AF121,"&gt;0",AF117:AF121),1)</f>
        <v>1</v>
      </c>
      <c r="AI117" s="281">
        <f>IF(AND(AG117&gt;=0,AG117&lt;=50),0,IF(AND(AG117&gt;50,AG117&lt;76),1,2))</f>
        <v>0</v>
      </c>
      <c r="AJ117" s="281">
        <f>IF(AND(AH117&gt;=0,AH117&lt;=50),0,IF(AND(AH117&gt;50,AH117&lt;76),1,2))</f>
        <v>0</v>
      </c>
      <c r="AK117" s="281">
        <f>IF(AI117&lt;O117,O117-AI117,O117)</f>
        <v>4</v>
      </c>
      <c r="AL117" s="281">
        <f>IF(AJ117&lt;P117,P117-AJ117,P117)</f>
        <v>4</v>
      </c>
      <c r="AM117" s="281">
        <f>VALUE(CONCATENATE(AK63:AK117,AL117))</f>
        <v>44</v>
      </c>
      <c r="AN117" s="277" t="s">
        <v>237</v>
      </c>
      <c r="AO117" s="277" t="s">
        <v>58</v>
      </c>
      <c r="AP117" s="277" t="s">
        <v>262</v>
      </c>
      <c r="AQ117" s="326" t="s">
        <v>65</v>
      </c>
      <c r="AR117" s="209" t="s">
        <v>363</v>
      </c>
      <c r="AS117" s="249">
        <v>43344</v>
      </c>
      <c r="AT117" s="249">
        <v>43435</v>
      </c>
      <c r="AU117" s="209" t="s">
        <v>364</v>
      </c>
      <c r="AV117" s="93" t="s">
        <v>339</v>
      </c>
      <c r="AW117" s="93" t="s">
        <v>340</v>
      </c>
      <c r="AX117" s="93"/>
      <c r="AY117" s="93"/>
      <c r="AZ117" s="93"/>
      <c r="BA117" s="93"/>
      <c r="BB117" s="93"/>
      <c r="BC117" s="93"/>
      <c r="BD117" s="93"/>
      <c r="BE117" s="93"/>
      <c r="BF117" s="93"/>
      <c r="BG117" s="93"/>
      <c r="BH117" s="93"/>
      <c r="BI117" s="93"/>
      <c r="BJ117" s="93" t="s">
        <v>392</v>
      </c>
      <c r="BK117" s="93" t="s">
        <v>394</v>
      </c>
      <c r="BL117" s="93" t="s">
        <v>89</v>
      </c>
      <c r="BM117" s="93" t="s">
        <v>85</v>
      </c>
      <c r="BN117" s="93"/>
      <c r="BO117" s="93"/>
      <c r="BP117" s="450"/>
      <c r="BQ117" s="450"/>
      <c r="BR117" s="450" t="s">
        <v>395</v>
      </c>
      <c r="BS117" s="32"/>
      <c r="BT117" s="32"/>
      <c r="BU117" s="32"/>
      <c r="BV117" s="32"/>
      <c r="BW117" s="32"/>
      <c r="BX117" s="32"/>
      <c r="BY117" s="32"/>
      <c r="BZ117" s="32" t="s">
        <v>93</v>
      </c>
      <c r="CA117" s="32" t="s">
        <v>93</v>
      </c>
      <c r="CB117" s="32"/>
      <c r="CC117" s="32"/>
      <c r="CD117" s="32"/>
      <c r="CE117" s="32"/>
      <c r="CF117" s="32"/>
      <c r="CG117" s="32"/>
      <c r="CH117" s="32"/>
      <c r="CI117" s="32"/>
      <c r="CJ117" s="32" t="s">
        <v>64</v>
      </c>
      <c r="CK117" s="32"/>
      <c r="CL117" s="32" t="s">
        <v>215</v>
      </c>
      <c r="CM117" s="32"/>
      <c r="CN117" s="32" t="s">
        <v>80</v>
      </c>
      <c r="CO117" s="32"/>
      <c r="CP117" s="32"/>
      <c r="CQ117" s="32"/>
      <c r="CR117" s="32"/>
      <c r="CS117" s="32"/>
      <c r="CT117" s="32"/>
      <c r="CU117" s="32"/>
      <c r="CV117" s="32"/>
      <c r="CW117" s="145"/>
      <c r="CX117" s="146"/>
      <c r="CY117" s="147"/>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6"/>
      <c r="HF117" s="37"/>
      <c r="HG117" s="37"/>
      <c r="HH117" s="37"/>
      <c r="HI117" s="37"/>
      <c r="HJ117" s="37"/>
      <c r="HK117" s="37"/>
    </row>
    <row r="118" spans="1:219" s="38" customFormat="1" ht="142.5" customHeight="1" thickBot="1" x14ac:dyDescent="0.25">
      <c r="A118" s="315"/>
      <c r="B118" s="451"/>
      <c r="C118" s="39"/>
      <c r="D118" s="312"/>
      <c r="E118" s="88"/>
      <c r="F118" s="89" t="s">
        <v>217</v>
      </c>
      <c r="G118" s="91" t="s">
        <v>202</v>
      </c>
      <c r="H118" s="93" t="s">
        <v>235</v>
      </c>
      <c r="I118" s="434"/>
      <c r="J118" s="216" t="s">
        <v>345</v>
      </c>
      <c r="K118" s="428"/>
      <c r="L118" s="228" t="s">
        <v>326</v>
      </c>
      <c r="M118" s="430"/>
      <c r="N118" s="430"/>
      <c r="O118" s="324"/>
      <c r="P118" s="321"/>
      <c r="Q118" s="318"/>
      <c r="R118" s="278"/>
      <c r="S118" s="443"/>
      <c r="T118" s="192" t="s">
        <v>351</v>
      </c>
      <c r="U118" s="125" t="s">
        <v>248</v>
      </c>
      <c r="V118" s="331" t="s">
        <v>334</v>
      </c>
      <c r="W118" s="332"/>
      <c r="X118" s="333"/>
      <c r="Y118" s="296"/>
      <c r="Z118" s="297"/>
      <c r="AA118" s="297"/>
      <c r="AB118" s="297"/>
      <c r="AC118" s="298"/>
      <c r="AD118" s="178"/>
      <c r="AE118" s="34" t="str">
        <f>IF(AD118="","",IF(AD118="PROBABILIDAD",SUM(W118+Z118+AC118),0))</f>
        <v/>
      </c>
      <c r="AF118" s="35" t="str">
        <f>IF(AD118="","",IF(AD118="IMPACTO",SUM(W118+Z118+AC118),0))</f>
        <v/>
      </c>
      <c r="AG118" s="282"/>
      <c r="AH118" s="282"/>
      <c r="AI118" s="282"/>
      <c r="AJ118" s="282"/>
      <c r="AK118" s="282"/>
      <c r="AL118" s="282"/>
      <c r="AM118" s="282"/>
      <c r="AN118" s="278"/>
      <c r="AO118" s="278"/>
      <c r="AP118" s="278"/>
      <c r="AQ118" s="327"/>
      <c r="AR118" s="94" t="s">
        <v>365</v>
      </c>
      <c r="AS118" s="249">
        <v>43344</v>
      </c>
      <c r="AT118" s="249">
        <v>43435</v>
      </c>
      <c r="AU118" s="94" t="s">
        <v>364</v>
      </c>
      <c r="AV118" s="94"/>
      <c r="AW118" s="94"/>
      <c r="AX118" s="94"/>
      <c r="AY118" s="94"/>
      <c r="AZ118" s="94"/>
      <c r="BA118" s="94"/>
      <c r="BB118" s="94"/>
      <c r="BC118" s="94"/>
      <c r="BD118" s="94"/>
      <c r="BE118" s="94"/>
      <c r="BF118" s="94"/>
      <c r="BG118" s="94"/>
      <c r="BH118" s="94"/>
      <c r="BI118" s="94"/>
      <c r="BJ118" s="94" t="s">
        <v>393</v>
      </c>
      <c r="BK118" s="94"/>
      <c r="BL118" s="94"/>
      <c r="BM118" s="94"/>
      <c r="BN118" s="94"/>
      <c r="BO118" s="94"/>
      <c r="BP118" s="451"/>
      <c r="BQ118" s="451"/>
      <c r="BR118" s="451"/>
      <c r="BS118" s="32"/>
      <c r="BT118" s="32"/>
      <c r="BU118" s="32"/>
      <c r="BV118" s="32"/>
      <c r="BW118" s="32"/>
      <c r="BX118" s="32"/>
      <c r="BY118" s="32"/>
      <c r="BZ118" s="32" t="s">
        <v>304</v>
      </c>
      <c r="CA118" s="32" t="s">
        <v>68</v>
      </c>
      <c r="CB118" s="32"/>
      <c r="CC118" s="32"/>
      <c r="CD118" s="32"/>
      <c r="CE118" s="32"/>
      <c r="CF118" s="32"/>
      <c r="CG118" s="32"/>
      <c r="CH118" s="32"/>
      <c r="CI118" s="32"/>
      <c r="CJ118" s="32" t="s">
        <v>65</v>
      </c>
      <c r="CK118" s="32"/>
      <c r="CL118" s="32"/>
      <c r="CM118" s="32"/>
      <c r="CN118" s="32" t="s">
        <v>217</v>
      </c>
      <c r="CO118" s="32"/>
      <c r="CP118" s="32"/>
      <c r="CQ118" s="32"/>
      <c r="CR118" s="32"/>
      <c r="CS118" s="32"/>
      <c r="CT118" s="32"/>
      <c r="CU118" s="32"/>
      <c r="CV118" s="32"/>
      <c r="CW118" s="148" t="s">
        <v>43</v>
      </c>
      <c r="CX118" s="149"/>
      <c r="CY118" s="150"/>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6"/>
      <c r="HF118" s="37"/>
      <c r="HG118" s="37"/>
      <c r="HH118" s="37"/>
      <c r="HI118" s="37"/>
      <c r="HJ118" s="37"/>
      <c r="HK118" s="37"/>
    </row>
    <row r="119" spans="1:219" s="38" customFormat="1" ht="41.25" customHeight="1" thickBot="1" x14ac:dyDescent="0.25">
      <c r="A119" s="315"/>
      <c r="B119" s="451"/>
      <c r="C119" s="39"/>
      <c r="D119" s="312"/>
      <c r="E119" s="88"/>
      <c r="F119" s="89" t="s">
        <v>8</v>
      </c>
      <c r="G119" s="91" t="s">
        <v>203</v>
      </c>
      <c r="H119" s="93"/>
      <c r="I119" s="434"/>
      <c r="J119" s="216" t="s">
        <v>347</v>
      </c>
      <c r="K119" s="428"/>
      <c r="L119" s="228" t="s">
        <v>349</v>
      </c>
      <c r="M119" s="430"/>
      <c r="N119" s="430"/>
      <c r="O119" s="324"/>
      <c r="P119" s="321"/>
      <c r="Q119" s="318"/>
      <c r="R119" s="278"/>
      <c r="S119" s="443"/>
      <c r="T119" s="193" t="s">
        <v>350</v>
      </c>
      <c r="U119" s="125" t="s">
        <v>248</v>
      </c>
      <c r="V119" s="331" t="s">
        <v>334</v>
      </c>
      <c r="W119" s="332"/>
      <c r="X119" s="333"/>
      <c r="Y119" s="296"/>
      <c r="Z119" s="297"/>
      <c r="AA119" s="297"/>
      <c r="AB119" s="297"/>
      <c r="AC119" s="298"/>
      <c r="AD119" s="178"/>
      <c r="AE119" s="281" t="str">
        <f>IF(AD119="","",IF(AD119="PROBABILIDAD",SUM(W119+Z119+AC119),0))</f>
        <v/>
      </c>
      <c r="AF119" s="275" t="str">
        <f>IF(AD119="","",IF(AD119="IMPACTO",SUM(W119+Z119+AC119),0))</f>
        <v/>
      </c>
      <c r="AG119" s="282"/>
      <c r="AH119" s="282"/>
      <c r="AI119" s="282"/>
      <c r="AJ119" s="282"/>
      <c r="AK119" s="282"/>
      <c r="AL119" s="282"/>
      <c r="AM119" s="282"/>
      <c r="AN119" s="278"/>
      <c r="AO119" s="278"/>
      <c r="AP119" s="278"/>
      <c r="AQ119" s="327"/>
      <c r="AR119" s="95"/>
      <c r="AS119" s="95"/>
      <c r="AT119" s="95"/>
      <c r="AU119" s="95"/>
      <c r="AV119" s="95"/>
      <c r="AW119" s="95"/>
      <c r="AX119" s="95"/>
      <c r="AY119" s="95"/>
      <c r="AZ119" s="95"/>
      <c r="BA119" s="95"/>
      <c r="BB119" s="95"/>
      <c r="BC119" s="95"/>
      <c r="BD119" s="95"/>
      <c r="BE119" s="95"/>
      <c r="BF119" s="95"/>
      <c r="BG119" s="95"/>
      <c r="BH119" s="95"/>
      <c r="BI119" s="95"/>
      <c r="BJ119" s="95"/>
      <c r="BK119" s="95"/>
      <c r="BL119" s="95"/>
      <c r="BM119" s="95"/>
      <c r="BN119" s="95"/>
      <c r="BO119" s="95"/>
      <c r="BP119" s="451"/>
      <c r="BQ119" s="451"/>
      <c r="BR119" s="451"/>
      <c r="BS119" s="32"/>
      <c r="BT119" s="32"/>
      <c r="BU119" s="32"/>
      <c r="BV119" s="32"/>
      <c r="BW119" s="32"/>
      <c r="BX119" s="32"/>
      <c r="BY119" s="32"/>
      <c r="BZ119" s="32" t="s">
        <v>305</v>
      </c>
      <c r="CA119" s="32" t="s">
        <v>5</v>
      </c>
      <c r="CB119" s="32"/>
      <c r="CC119" s="32"/>
      <c r="CD119" s="32"/>
      <c r="CE119" s="32"/>
      <c r="CF119" s="32"/>
      <c r="CG119" s="32"/>
      <c r="CH119" s="32"/>
      <c r="CI119" s="32"/>
      <c r="CJ119" s="32" t="s">
        <v>119</v>
      </c>
      <c r="CK119" s="32"/>
      <c r="CL119" s="32"/>
      <c r="CM119" s="32"/>
      <c r="CN119" s="32"/>
      <c r="CO119" s="32"/>
      <c r="CP119" s="32"/>
      <c r="CQ119" s="32"/>
      <c r="CR119" s="32"/>
      <c r="CS119" s="32"/>
      <c r="CT119" s="32"/>
      <c r="CU119" s="32"/>
      <c r="CV119" s="32"/>
      <c r="CW119" s="151"/>
      <c r="CX119" s="152"/>
      <c r="CY119" s="153"/>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6"/>
      <c r="HF119" s="37"/>
      <c r="HG119" s="37"/>
      <c r="HH119" s="37"/>
      <c r="HI119" s="37"/>
      <c r="HJ119" s="37"/>
      <c r="HK119" s="37"/>
    </row>
    <row r="120" spans="1:219" s="38" customFormat="1" ht="64.5" customHeight="1" thickBot="1" x14ac:dyDescent="0.25">
      <c r="A120" s="315"/>
      <c r="B120" s="451"/>
      <c r="C120" s="39"/>
      <c r="D120" s="312"/>
      <c r="E120" s="88"/>
      <c r="F120" s="89"/>
      <c r="G120" s="91"/>
      <c r="H120" s="93"/>
      <c r="I120" s="434"/>
      <c r="J120" s="217"/>
      <c r="K120" s="428"/>
      <c r="L120" s="228"/>
      <c r="M120" s="431"/>
      <c r="N120" s="431"/>
      <c r="O120" s="324"/>
      <c r="P120" s="321"/>
      <c r="Q120" s="318"/>
      <c r="R120" s="279"/>
      <c r="S120" s="444"/>
      <c r="T120" s="192"/>
      <c r="U120" s="125"/>
      <c r="V120" s="331"/>
      <c r="W120" s="332"/>
      <c r="X120" s="333"/>
      <c r="Y120" s="296"/>
      <c r="Z120" s="297"/>
      <c r="AA120" s="297"/>
      <c r="AB120" s="297"/>
      <c r="AC120" s="298"/>
      <c r="AD120" s="178"/>
      <c r="AE120" s="283"/>
      <c r="AF120" s="276"/>
      <c r="AG120" s="282"/>
      <c r="AH120" s="282"/>
      <c r="AI120" s="282"/>
      <c r="AJ120" s="282"/>
      <c r="AK120" s="282"/>
      <c r="AL120" s="282"/>
      <c r="AM120" s="282"/>
      <c r="AN120" s="279"/>
      <c r="AO120" s="279"/>
      <c r="AP120" s="279"/>
      <c r="AQ120" s="328"/>
      <c r="AR120" s="95"/>
      <c r="AS120" s="95"/>
      <c r="AT120" s="95"/>
      <c r="AU120" s="95"/>
      <c r="AV120" s="95"/>
      <c r="AW120" s="95"/>
      <c r="AX120" s="95"/>
      <c r="AY120" s="95"/>
      <c r="AZ120" s="95"/>
      <c r="BA120" s="95"/>
      <c r="BB120" s="95"/>
      <c r="BC120" s="95"/>
      <c r="BD120" s="95"/>
      <c r="BE120" s="95"/>
      <c r="BF120" s="95"/>
      <c r="BG120" s="95"/>
      <c r="BH120" s="95"/>
      <c r="BI120" s="95"/>
      <c r="BJ120" s="95"/>
      <c r="BK120" s="95"/>
      <c r="BL120" s="95"/>
      <c r="BM120" s="95"/>
      <c r="BN120" s="95"/>
      <c r="BO120" s="95"/>
      <c r="BP120" s="451"/>
      <c r="BQ120" s="451"/>
      <c r="BR120" s="451"/>
      <c r="BS120" s="32"/>
      <c r="BT120" s="32"/>
      <c r="BU120" s="32"/>
      <c r="BV120" s="32"/>
      <c r="BW120" s="32"/>
      <c r="BX120" s="32"/>
      <c r="BY120" s="32"/>
      <c r="BZ120" s="32" t="s">
        <v>306</v>
      </c>
      <c r="CA120" s="32" t="s">
        <v>6</v>
      </c>
      <c r="CB120" s="32"/>
      <c r="CC120" s="32"/>
      <c r="CD120" s="32"/>
      <c r="CE120" s="32"/>
      <c r="CF120" s="32"/>
      <c r="CG120" s="32"/>
      <c r="CH120" s="32"/>
      <c r="CI120" s="32"/>
      <c r="CJ120" s="32" t="s">
        <v>66</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6"/>
      <c r="HF120" s="37"/>
      <c r="HG120" s="37"/>
      <c r="HH120" s="37"/>
      <c r="HI120" s="37"/>
      <c r="HJ120" s="37"/>
      <c r="HK120" s="37"/>
    </row>
    <row r="121" spans="1:219" s="38" customFormat="1" ht="41.25" customHeight="1" thickBot="1" x14ac:dyDescent="0.25">
      <c r="A121" s="316"/>
      <c r="B121" s="451"/>
      <c r="C121" s="40"/>
      <c r="D121" s="313"/>
      <c r="E121" s="88"/>
      <c r="F121" s="89"/>
      <c r="G121" s="92"/>
      <c r="H121" s="93"/>
      <c r="I121" s="435"/>
      <c r="J121" s="216"/>
      <c r="K121" s="428"/>
      <c r="L121" s="243"/>
      <c r="M121" s="432"/>
      <c r="N121" s="432"/>
      <c r="O121" s="325"/>
      <c r="P121" s="322"/>
      <c r="Q121" s="319"/>
      <c r="R121" s="280"/>
      <c r="S121" s="445"/>
      <c r="T121" s="96"/>
      <c r="U121" s="125"/>
      <c r="V121" s="439"/>
      <c r="W121" s="440"/>
      <c r="X121" s="441"/>
      <c r="Y121" s="299"/>
      <c r="Z121" s="300"/>
      <c r="AA121" s="300"/>
      <c r="AB121" s="300"/>
      <c r="AC121" s="301"/>
      <c r="AD121" s="179"/>
      <c r="AE121" s="34" t="str">
        <f>IF(AD121="","",IF(AD121="PROBABILIDAD",SUM(W121+Z121+AC121),0))</f>
        <v/>
      </c>
      <c r="AF121" s="49" t="str">
        <f>IF(AD121="","",IF(AD121="IMPACTO",SUM(W121+Z121+AC121),0))</f>
        <v/>
      </c>
      <c r="AG121" s="283"/>
      <c r="AH121" s="283"/>
      <c r="AI121" s="283"/>
      <c r="AJ121" s="283"/>
      <c r="AK121" s="283"/>
      <c r="AL121" s="283"/>
      <c r="AM121" s="283"/>
      <c r="AN121" s="280"/>
      <c r="AO121" s="280"/>
      <c r="AP121" s="280"/>
      <c r="AQ121" s="329"/>
      <c r="AR121" s="96"/>
      <c r="AS121" s="96"/>
      <c r="AT121" s="96"/>
      <c r="AU121" s="96"/>
      <c r="AV121" s="96"/>
      <c r="AW121" s="96"/>
      <c r="AX121" s="96"/>
      <c r="AY121" s="96"/>
      <c r="AZ121" s="96"/>
      <c r="BA121" s="96"/>
      <c r="BB121" s="96"/>
      <c r="BC121" s="96"/>
      <c r="BD121" s="96"/>
      <c r="BE121" s="96"/>
      <c r="BF121" s="96"/>
      <c r="BG121" s="96"/>
      <c r="BH121" s="96"/>
      <c r="BI121" s="96"/>
      <c r="BJ121" s="96"/>
      <c r="BK121" s="96"/>
      <c r="BL121" s="96"/>
      <c r="BM121" s="96"/>
      <c r="BN121" s="96"/>
      <c r="BO121" s="96"/>
      <c r="BP121" s="452"/>
      <c r="BQ121" s="452"/>
      <c r="BR121" s="452"/>
      <c r="BS121" s="32"/>
      <c r="BT121" s="32"/>
      <c r="BU121" s="32"/>
      <c r="BV121" s="32"/>
      <c r="BW121" s="32"/>
      <c r="BX121" s="32"/>
      <c r="BY121" s="32"/>
      <c r="BZ121" s="32"/>
      <c r="CA121" s="32" t="s">
        <v>7</v>
      </c>
      <c r="CB121" s="32"/>
      <c r="CC121" s="32"/>
      <c r="CD121" s="32"/>
      <c r="CE121" s="32"/>
      <c r="CF121" s="32"/>
      <c r="CG121" s="32"/>
      <c r="CH121" s="32"/>
      <c r="CI121" s="32"/>
      <c r="CJ121" s="32"/>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6"/>
      <c r="HF121" s="37"/>
      <c r="HG121" s="37"/>
      <c r="HH121" s="37"/>
      <c r="HI121" s="37"/>
      <c r="HJ121" s="37"/>
      <c r="HK121" s="37"/>
    </row>
    <row r="122" spans="1:219" s="38" customFormat="1" ht="84.75" customHeight="1" thickBot="1" x14ac:dyDescent="0.25">
      <c r="A122" s="314"/>
      <c r="B122" s="451"/>
      <c r="C122" s="33"/>
      <c r="D122" s="311">
        <v>3</v>
      </c>
      <c r="E122" s="88" t="s">
        <v>213</v>
      </c>
      <c r="F122" s="89" t="s">
        <v>184</v>
      </c>
      <c r="G122" s="90" t="s">
        <v>202</v>
      </c>
      <c r="H122" s="93" t="s">
        <v>5</v>
      </c>
      <c r="I122" s="436"/>
      <c r="J122" s="217" t="s">
        <v>355</v>
      </c>
      <c r="K122" s="428" t="s">
        <v>343</v>
      </c>
      <c r="L122" s="244" t="s">
        <v>357</v>
      </c>
      <c r="M122" s="429" t="s">
        <v>33</v>
      </c>
      <c r="N122" s="429" t="s">
        <v>36</v>
      </c>
      <c r="O122" s="323">
        <f>VLOOKUP(M122,'MATRIZ CALIFICACIÓN'!$B$10:$C$24,2,FALSE)</f>
        <v>4</v>
      </c>
      <c r="P122" s="320">
        <f>HLOOKUP(N122,'MATRIZ CALIFICACIÓN'!$D$8:$H$9,2,FALSE)</f>
        <v>4</v>
      </c>
      <c r="Q122" s="317">
        <f>VALUE(CONCATENATE(O122,P122))</f>
        <v>44</v>
      </c>
      <c r="R122" s="277" t="str">
        <f>VLOOKUP(Q122,'MATRIZ CALIFICACIÓN'!$D$58:$E$82,2,FALSE)</f>
        <v>EXTREMA</v>
      </c>
      <c r="S122" s="442" t="s">
        <v>65</v>
      </c>
      <c r="T122" s="93" t="s">
        <v>361</v>
      </c>
      <c r="U122" s="125" t="s">
        <v>248</v>
      </c>
      <c r="V122" s="267" t="s">
        <v>333</v>
      </c>
      <c r="W122" s="268"/>
      <c r="X122" s="269"/>
      <c r="Y122" s="293" t="s">
        <v>252</v>
      </c>
      <c r="Z122" s="294"/>
      <c r="AA122" s="294"/>
      <c r="AB122" s="294"/>
      <c r="AC122" s="295"/>
      <c r="AD122" s="177"/>
      <c r="AE122" s="34" t="str">
        <f>IF(AD122="","",IF(AD122="PROBABILIDAD",SUM(W122+Z122+AC122),0))</f>
        <v/>
      </c>
      <c r="AF122" s="35" t="str">
        <f>IF(AD122="","",IF(AD122="IMPACTO",SUM(W122+Z122+AC122),0))</f>
        <v/>
      </c>
      <c r="AG122" s="281">
        <f>IF(SUM(AE122:AE126),AVERAGEIF(AE122:AE126,"&gt;0",AE122:AE126),1)</f>
        <v>1</v>
      </c>
      <c r="AH122" s="281">
        <f>IF(SUM(AF122:AF126),AVERAGEIF(AF122:AF126,"&gt;0",AF122:AF126),1)</f>
        <v>1</v>
      </c>
      <c r="AI122" s="281">
        <f>IF(AND(AG122&gt;=0,AG122&lt;=50),0,IF(AND(AG122&gt;50,AG122&lt;76),1,2))</f>
        <v>0</v>
      </c>
      <c r="AJ122" s="281">
        <f>IF(AND(AH122&gt;=0,AH122&lt;=50),0,IF(AND(AH122&gt;50,AH122&lt;76),1,2))</f>
        <v>0</v>
      </c>
      <c r="AK122" s="281">
        <f>IF(AI122&lt;O122,O122-AI122,O122)</f>
        <v>4</v>
      </c>
      <c r="AL122" s="281">
        <f>IF(AJ122&lt;P122,P122-AJ122,P122)</f>
        <v>4</v>
      </c>
      <c r="AM122" s="281">
        <f>VALUE(CONCATENATE(AK68:AK122,AL122))</f>
        <v>44</v>
      </c>
      <c r="AN122" s="277" t="s">
        <v>237</v>
      </c>
      <c r="AO122" s="277" t="s">
        <v>58</v>
      </c>
      <c r="AP122" s="277" t="s">
        <v>262</v>
      </c>
      <c r="AQ122" s="326" t="s">
        <v>65</v>
      </c>
      <c r="AR122" s="93" t="s">
        <v>366</v>
      </c>
      <c r="AS122" s="249">
        <v>43344</v>
      </c>
      <c r="AT122" s="249">
        <v>43435</v>
      </c>
      <c r="AU122" s="209" t="s">
        <v>367</v>
      </c>
      <c r="AV122" s="93" t="s">
        <v>339</v>
      </c>
      <c r="AW122" s="93" t="s">
        <v>340</v>
      </c>
      <c r="AX122" s="93"/>
      <c r="AY122" s="93"/>
      <c r="AZ122" s="93"/>
      <c r="BA122" s="93"/>
      <c r="BB122" s="93"/>
      <c r="BC122" s="93"/>
      <c r="BD122" s="93"/>
      <c r="BE122" s="93"/>
      <c r="BF122" s="93"/>
      <c r="BG122" s="93"/>
      <c r="BH122" s="93"/>
      <c r="BI122" s="93"/>
      <c r="BJ122" s="93" t="s">
        <v>396</v>
      </c>
      <c r="BK122" s="93" t="s">
        <v>398</v>
      </c>
      <c r="BL122" s="93" t="s">
        <v>89</v>
      </c>
      <c r="BM122" s="93" t="s">
        <v>85</v>
      </c>
      <c r="BN122" s="93"/>
      <c r="BO122" s="93"/>
      <c r="BP122" s="450"/>
      <c r="BQ122" s="450"/>
      <c r="BR122" s="450" t="s">
        <v>401</v>
      </c>
      <c r="BS122" s="32"/>
      <c r="BT122" s="32"/>
      <c r="BU122" s="32"/>
      <c r="BV122" s="32"/>
      <c r="BW122" s="32"/>
      <c r="BX122" s="32"/>
      <c r="BY122" s="32"/>
      <c r="BZ122" s="32"/>
      <c r="CA122" s="32" t="s">
        <v>103</v>
      </c>
      <c r="CB122" s="32"/>
      <c r="CC122" s="32"/>
      <c r="CD122" s="32"/>
      <c r="CE122" s="32"/>
      <c r="CF122" s="32"/>
      <c r="CG122" s="32"/>
      <c r="CH122" s="32"/>
      <c r="CI122" s="32"/>
      <c r="CJ122" s="32" t="s">
        <v>64</v>
      </c>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6"/>
      <c r="HF122" s="37"/>
      <c r="HG122" s="37"/>
      <c r="HH122" s="37"/>
      <c r="HI122" s="37"/>
      <c r="HJ122" s="37"/>
      <c r="HK122" s="37"/>
    </row>
    <row r="123" spans="1:219" s="38" customFormat="1" ht="96" customHeight="1" thickBot="1" x14ac:dyDescent="0.25">
      <c r="A123" s="315"/>
      <c r="B123" s="451"/>
      <c r="C123" s="39"/>
      <c r="D123" s="312"/>
      <c r="E123" s="88"/>
      <c r="F123" s="89" t="s">
        <v>78</v>
      </c>
      <c r="G123" s="91" t="s">
        <v>203</v>
      </c>
      <c r="H123" s="93" t="s">
        <v>235</v>
      </c>
      <c r="I123" s="437"/>
      <c r="J123" s="217" t="s">
        <v>356</v>
      </c>
      <c r="K123" s="428"/>
      <c r="L123" s="245" t="s">
        <v>358</v>
      </c>
      <c r="M123" s="430"/>
      <c r="N123" s="430"/>
      <c r="O123" s="324"/>
      <c r="P123" s="321"/>
      <c r="Q123" s="318"/>
      <c r="R123" s="278"/>
      <c r="S123" s="443"/>
      <c r="T123" s="94" t="s">
        <v>360</v>
      </c>
      <c r="U123" s="125" t="s">
        <v>248</v>
      </c>
      <c r="V123" s="331" t="s">
        <v>362</v>
      </c>
      <c r="W123" s="332"/>
      <c r="X123" s="333"/>
      <c r="Y123" s="296"/>
      <c r="Z123" s="297"/>
      <c r="AA123" s="297"/>
      <c r="AB123" s="297"/>
      <c r="AC123" s="298"/>
      <c r="AD123" s="178"/>
      <c r="AE123" s="34" t="str">
        <f>IF(AD123="","",IF(AD123="PROBABILIDAD",SUM(W123+Z123+AC123),0))</f>
        <v/>
      </c>
      <c r="AF123" s="35" t="str">
        <f>IF(AD123="","",IF(AD123="IMPACTO",SUM(W123+Z123+AC123),0))</f>
        <v/>
      </c>
      <c r="AG123" s="282"/>
      <c r="AH123" s="282"/>
      <c r="AI123" s="282"/>
      <c r="AJ123" s="282"/>
      <c r="AK123" s="282"/>
      <c r="AL123" s="282"/>
      <c r="AM123" s="282"/>
      <c r="AN123" s="278"/>
      <c r="AO123" s="278"/>
      <c r="AP123" s="278"/>
      <c r="AQ123" s="327"/>
      <c r="AR123" s="94"/>
      <c r="AS123" s="94"/>
      <c r="AT123" s="94"/>
      <c r="AU123" s="94"/>
      <c r="AV123" s="94"/>
      <c r="AW123" s="94"/>
      <c r="AX123" s="94"/>
      <c r="AY123" s="94"/>
      <c r="AZ123" s="94"/>
      <c r="BA123" s="94"/>
      <c r="BB123" s="94"/>
      <c r="BC123" s="94"/>
      <c r="BD123" s="94"/>
      <c r="BE123" s="94"/>
      <c r="BF123" s="94"/>
      <c r="BG123" s="94"/>
      <c r="BH123" s="94"/>
      <c r="BI123" s="94"/>
      <c r="BJ123" s="94" t="s">
        <v>397</v>
      </c>
      <c r="BK123" s="94"/>
      <c r="BL123" s="94"/>
      <c r="BM123" s="94"/>
      <c r="BN123" s="94"/>
      <c r="BO123" s="94"/>
      <c r="BP123" s="451"/>
      <c r="BQ123" s="451"/>
      <c r="BR123" s="451"/>
      <c r="BS123" s="32"/>
      <c r="BT123" s="32"/>
      <c r="BU123" s="32"/>
      <c r="BV123" s="32"/>
      <c r="BW123" s="32"/>
      <c r="BX123" s="32"/>
      <c r="BY123" s="32"/>
      <c r="BZ123" s="32"/>
      <c r="CA123" s="32" t="s">
        <v>68</v>
      </c>
      <c r="CB123" s="32"/>
      <c r="CC123" s="32"/>
      <c r="CD123" s="32"/>
      <c r="CE123" s="32"/>
      <c r="CF123" s="32"/>
      <c r="CG123" s="32"/>
      <c r="CH123" s="32"/>
      <c r="CI123" s="32"/>
      <c r="CJ123" s="32" t="s">
        <v>65</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6"/>
      <c r="HF123" s="37"/>
      <c r="HG123" s="37"/>
      <c r="HH123" s="37"/>
      <c r="HI123" s="37"/>
      <c r="HJ123" s="37"/>
      <c r="HK123" s="37"/>
    </row>
    <row r="124" spans="1:219" s="38" customFormat="1" ht="36.75" customHeight="1" thickBot="1" x14ac:dyDescent="0.25">
      <c r="A124" s="315"/>
      <c r="B124" s="451"/>
      <c r="C124" s="39"/>
      <c r="D124" s="312"/>
      <c r="E124" s="88"/>
      <c r="F124" s="89" t="s">
        <v>8</v>
      </c>
      <c r="G124" s="91"/>
      <c r="H124" s="93"/>
      <c r="I124" s="437"/>
      <c r="J124" s="235"/>
      <c r="K124" s="428"/>
      <c r="L124" s="244" t="s">
        <v>359</v>
      </c>
      <c r="M124" s="430"/>
      <c r="N124" s="430"/>
      <c r="O124" s="324"/>
      <c r="P124" s="321"/>
      <c r="Q124" s="318"/>
      <c r="R124" s="278"/>
      <c r="S124" s="443"/>
      <c r="T124" s="95"/>
      <c r="U124" s="125"/>
      <c r="V124" s="331"/>
      <c r="W124" s="332"/>
      <c r="X124" s="333"/>
      <c r="Y124" s="296"/>
      <c r="Z124" s="297"/>
      <c r="AA124" s="297"/>
      <c r="AB124" s="297"/>
      <c r="AC124" s="298"/>
      <c r="AD124" s="178"/>
      <c r="AE124" s="281" t="str">
        <f>IF(AD124="","",IF(AD124="PROBABILIDAD",SUM(W124+Z124+AC124),0))</f>
        <v/>
      </c>
      <c r="AF124" s="275" t="str">
        <f>IF(AD124="","",IF(AD124="IMPACTO",SUM(W124+Z124+AC124),0))</f>
        <v/>
      </c>
      <c r="AG124" s="282"/>
      <c r="AH124" s="282"/>
      <c r="AI124" s="282"/>
      <c r="AJ124" s="282"/>
      <c r="AK124" s="282"/>
      <c r="AL124" s="282"/>
      <c r="AM124" s="282"/>
      <c r="AN124" s="278"/>
      <c r="AO124" s="278"/>
      <c r="AP124" s="278"/>
      <c r="AQ124" s="327"/>
      <c r="AR124" s="95"/>
      <c r="AS124" s="95"/>
      <c r="AT124" s="95"/>
      <c r="AU124" s="95"/>
      <c r="AV124" s="95"/>
      <c r="AW124" s="95"/>
      <c r="AX124" s="95"/>
      <c r="AY124" s="95"/>
      <c r="AZ124" s="95"/>
      <c r="BA124" s="95"/>
      <c r="BB124" s="95"/>
      <c r="BC124" s="95"/>
      <c r="BD124" s="95"/>
      <c r="BE124" s="95"/>
      <c r="BF124" s="95"/>
      <c r="BG124" s="95"/>
      <c r="BH124" s="95"/>
      <c r="BI124" s="95"/>
      <c r="BJ124" s="95" t="s">
        <v>399</v>
      </c>
      <c r="BK124" s="95"/>
      <c r="BL124" s="95"/>
      <c r="BM124" s="95"/>
      <c r="BN124" s="95"/>
      <c r="BO124" s="95"/>
      <c r="BP124" s="451"/>
      <c r="BQ124" s="451"/>
      <c r="BR124" s="451"/>
      <c r="BS124" s="32"/>
      <c r="BT124" s="32"/>
      <c r="BU124" s="32"/>
      <c r="BV124" s="32"/>
      <c r="BW124" s="32"/>
      <c r="BX124" s="32"/>
      <c r="BY124" s="32"/>
      <c r="BZ124" s="32"/>
      <c r="CA124" s="32" t="s">
        <v>5</v>
      </c>
      <c r="CB124" s="32"/>
      <c r="CC124" s="32"/>
      <c r="CD124" s="32"/>
      <c r="CE124" s="32"/>
      <c r="CF124" s="32"/>
      <c r="CG124" s="32"/>
      <c r="CH124" s="32"/>
      <c r="CI124" s="32"/>
      <c r="CJ124" s="32" t="s">
        <v>119</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6"/>
      <c r="HF124" s="37"/>
      <c r="HG124" s="37"/>
      <c r="HH124" s="37"/>
      <c r="HI124" s="37"/>
      <c r="HJ124" s="37"/>
      <c r="HK124" s="37"/>
    </row>
    <row r="125" spans="1:219" s="38" customFormat="1" ht="41.25" customHeight="1" thickBot="1" x14ac:dyDescent="0.25">
      <c r="A125" s="315"/>
      <c r="B125" s="451"/>
      <c r="C125" s="39"/>
      <c r="D125" s="312"/>
      <c r="E125" s="88"/>
      <c r="F125" s="89" t="s">
        <v>217</v>
      </c>
      <c r="G125" s="91"/>
      <c r="H125" s="93"/>
      <c r="I125" s="437"/>
      <c r="J125" s="235"/>
      <c r="K125" s="428"/>
      <c r="L125" s="244"/>
      <c r="M125" s="431"/>
      <c r="N125" s="431"/>
      <c r="O125" s="324"/>
      <c r="P125" s="321"/>
      <c r="Q125" s="318"/>
      <c r="R125" s="279"/>
      <c r="S125" s="444"/>
      <c r="T125" s="95"/>
      <c r="U125" s="125"/>
      <c r="V125" s="331"/>
      <c r="W125" s="332"/>
      <c r="X125" s="333"/>
      <c r="Y125" s="296"/>
      <c r="Z125" s="297"/>
      <c r="AA125" s="297"/>
      <c r="AB125" s="297"/>
      <c r="AC125" s="298"/>
      <c r="AD125" s="178"/>
      <c r="AE125" s="283"/>
      <c r="AF125" s="276"/>
      <c r="AG125" s="282"/>
      <c r="AH125" s="282"/>
      <c r="AI125" s="282"/>
      <c r="AJ125" s="282"/>
      <c r="AK125" s="282"/>
      <c r="AL125" s="282"/>
      <c r="AM125" s="282"/>
      <c r="AN125" s="279"/>
      <c r="AO125" s="279"/>
      <c r="AP125" s="279"/>
      <c r="AQ125" s="328"/>
      <c r="AR125" s="95"/>
      <c r="AS125" s="95"/>
      <c r="AT125" s="95"/>
      <c r="AU125" s="95"/>
      <c r="AV125" s="95"/>
      <c r="AW125" s="95"/>
      <c r="AX125" s="95"/>
      <c r="AY125" s="95"/>
      <c r="AZ125" s="95"/>
      <c r="BA125" s="95"/>
      <c r="BB125" s="95"/>
      <c r="BC125" s="95"/>
      <c r="BD125" s="95"/>
      <c r="BE125" s="95"/>
      <c r="BF125" s="95"/>
      <c r="BG125" s="95"/>
      <c r="BH125" s="95"/>
      <c r="BI125" s="95"/>
      <c r="BJ125" s="95" t="s">
        <v>400</v>
      </c>
      <c r="BK125" s="95"/>
      <c r="BL125" s="95"/>
      <c r="BM125" s="95"/>
      <c r="BN125" s="95"/>
      <c r="BO125" s="95"/>
      <c r="BP125" s="451"/>
      <c r="BQ125" s="451"/>
      <c r="BR125" s="451"/>
      <c r="BS125" s="32"/>
      <c r="BT125" s="32"/>
      <c r="BU125" s="32"/>
      <c r="BV125" s="32"/>
      <c r="BW125" s="32"/>
      <c r="BX125" s="32"/>
      <c r="BY125" s="32"/>
      <c r="BZ125" s="32"/>
      <c r="CA125" s="32" t="s">
        <v>6</v>
      </c>
      <c r="CB125" s="32"/>
      <c r="CC125" s="32"/>
      <c r="CD125" s="32"/>
      <c r="CE125" s="32"/>
      <c r="CF125" s="32"/>
      <c r="CG125" s="32"/>
      <c r="CH125" s="32"/>
      <c r="CI125" s="32"/>
      <c r="CJ125" s="32" t="s">
        <v>66</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6"/>
      <c r="HF125" s="37"/>
      <c r="HG125" s="37"/>
      <c r="HH125" s="37"/>
      <c r="HI125" s="37"/>
      <c r="HJ125" s="37"/>
      <c r="HK125" s="37"/>
    </row>
    <row r="126" spans="1:219" s="38" customFormat="1" ht="41.25" customHeight="1" thickBot="1" x14ac:dyDescent="0.25">
      <c r="A126" s="316"/>
      <c r="B126" s="451"/>
      <c r="C126" s="40"/>
      <c r="D126" s="313"/>
      <c r="E126" s="88"/>
      <c r="F126" s="89"/>
      <c r="G126" s="92"/>
      <c r="H126" s="93"/>
      <c r="I126" s="438"/>
      <c r="J126" s="235"/>
      <c r="K126" s="428"/>
      <c r="L126" s="245"/>
      <c r="M126" s="432"/>
      <c r="N126" s="432"/>
      <c r="O126" s="325"/>
      <c r="P126" s="322"/>
      <c r="Q126" s="319"/>
      <c r="R126" s="280"/>
      <c r="S126" s="445"/>
      <c r="T126" s="96"/>
      <c r="U126" s="125"/>
      <c r="V126" s="439"/>
      <c r="W126" s="440"/>
      <c r="X126" s="441"/>
      <c r="Y126" s="299"/>
      <c r="Z126" s="300"/>
      <c r="AA126" s="300"/>
      <c r="AB126" s="300"/>
      <c r="AC126" s="301"/>
      <c r="AD126" s="179"/>
      <c r="AE126" s="34" t="str">
        <f>IF(AD126="","",IF(AD126="PROBABILIDAD",SUM(W126+Z126+AC126),0))</f>
        <v/>
      </c>
      <c r="AF126" s="49" t="str">
        <f>IF(AD126="","",IF(AD126="IMPACTO",SUM(W126+Z126+AC126),0))</f>
        <v/>
      </c>
      <c r="AG126" s="283"/>
      <c r="AH126" s="283"/>
      <c r="AI126" s="283"/>
      <c r="AJ126" s="283"/>
      <c r="AK126" s="283"/>
      <c r="AL126" s="283"/>
      <c r="AM126" s="283"/>
      <c r="AN126" s="280"/>
      <c r="AO126" s="280"/>
      <c r="AP126" s="280"/>
      <c r="AQ126" s="329"/>
      <c r="AR126" s="96"/>
      <c r="AS126" s="96"/>
      <c r="AT126" s="96"/>
      <c r="AU126" s="96"/>
      <c r="AV126" s="96"/>
      <c r="AW126" s="96"/>
      <c r="AX126" s="96"/>
      <c r="AY126" s="96"/>
      <c r="AZ126" s="96"/>
      <c r="BA126" s="96"/>
      <c r="BB126" s="96"/>
      <c r="BC126" s="96"/>
      <c r="BD126" s="96"/>
      <c r="BE126" s="96"/>
      <c r="BF126" s="96"/>
      <c r="BG126" s="96"/>
      <c r="BH126" s="96"/>
      <c r="BI126" s="96"/>
      <c r="BJ126" s="96"/>
      <c r="BK126" s="96"/>
      <c r="BL126" s="96"/>
      <c r="BM126" s="96"/>
      <c r="BN126" s="96"/>
      <c r="BO126" s="96"/>
      <c r="BP126" s="452"/>
      <c r="BQ126" s="452"/>
      <c r="BR126" s="452"/>
      <c r="BS126" s="32"/>
      <c r="BT126" s="32"/>
      <c r="BU126" s="32"/>
      <c r="BV126" s="32"/>
      <c r="BW126" s="32"/>
      <c r="BX126" s="32"/>
      <c r="BY126" s="32"/>
      <c r="BZ126" s="32"/>
      <c r="CA126" s="32" t="s">
        <v>7</v>
      </c>
      <c r="CB126" s="32"/>
      <c r="CC126" s="32"/>
      <c r="CD126" s="32"/>
      <c r="CE126" s="32"/>
      <c r="CF126" s="32"/>
      <c r="CG126" s="32"/>
      <c r="CH126" s="32"/>
      <c r="CI126" s="32"/>
      <c r="CJ126" s="32"/>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6"/>
      <c r="HF126" s="37"/>
      <c r="HG126" s="37"/>
      <c r="HH126" s="37"/>
      <c r="HI126" s="37"/>
      <c r="HJ126" s="37"/>
      <c r="HK126" s="37"/>
    </row>
    <row r="127" spans="1:219" s="38" customFormat="1" ht="65.25" customHeight="1" thickBot="1" x14ac:dyDescent="0.25">
      <c r="A127" s="314"/>
      <c r="B127" s="451"/>
      <c r="C127" s="33"/>
      <c r="D127" s="311">
        <v>4</v>
      </c>
      <c r="E127" s="88" t="s">
        <v>213</v>
      </c>
      <c r="F127" s="89" t="s">
        <v>184</v>
      </c>
      <c r="G127" s="90" t="s">
        <v>199</v>
      </c>
      <c r="H127" s="93" t="s">
        <v>235</v>
      </c>
      <c r="I127" s="436"/>
      <c r="J127" s="125" t="s">
        <v>370</v>
      </c>
      <c r="K127" s="428" t="s">
        <v>344</v>
      </c>
      <c r="L127" s="244" t="s">
        <v>357</v>
      </c>
      <c r="M127" s="429" t="s">
        <v>33</v>
      </c>
      <c r="N127" s="429" t="s">
        <v>37</v>
      </c>
      <c r="O127" s="323">
        <f>VLOOKUP(M127,'MATRIZ CALIFICACIÓN'!$B$10:$C$24,2,FALSE)</f>
        <v>4</v>
      </c>
      <c r="P127" s="320">
        <f>HLOOKUP(N127,'MATRIZ CALIFICACIÓN'!$D$8:$H$9,2,FALSE)</f>
        <v>5</v>
      </c>
      <c r="Q127" s="317">
        <f>VALUE(CONCATENATE(O127,P127))</f>
        <v>45</v>
      </c>
      <c r="R127" s="277" t="str">
        <f>VLOOKUP(Q127,'MATRIZ CALIFICACIÓN'!$D$58:$E$82,2,FALSE)</f>
        <v>EXTREMA</v>
      </c>
      <c r="S127" s="442" t="s">
        <v>65</v>
      </c>
      <c r="T127" s="93" t="s">
        <v>378</v>
      </c>
      <c r="U127" s="125" t="s">
        <v>248</v>
      </c>
      <c r="V127" s="267" t="s">
        <v>333</v>
      </c>
      <c r="W127" s="268"/>
      <c r="X127" s="269"/>
      <c r="Y127" s="293" t="s">
        <v>252</v>
      </c>
      <c r="Z127" s="294"/>
      <c r="AA127" s="294"/>
      <c r="AB127" s="294"/>
      <c r="AC127" s="295"/>
      <c r="AD127" s="177"/>
      <c r="AE127" s="34" t="str">
        <f>IF(AD127="","",IF(AD127="PROBABILIDAD",SUM(W127+Z127+AC127),0))</f>
        <v/>
      </c>
      <c r="AF127" s="35" t="str">
        <f>IF(AD127="","",IF(AD127="IMPACTO",SUM(W127+Z127+AC127),0))</f>
        <v/>
      </c>
      <c r="AG127" s="281">
        <f>IF(SUM(AE127:AE131),AVERAGEIF(AE127:AE131,"&gt;0",AE127:AE131),1)</f>
        <v>1</v>
      </c>
      <c r="AH127" s="281">
        <f>IF(SUM(AF127:AF131),AVERAGEIF(AF127:AF131,"&gt;0",AF127:AF131),1)</f>
        <v>1</v>
      </c>
      <c r="AI127" s="281">
        <f>IF(AND(AG127&gt;=0,AG127&lt;=50),0,IF(AND(AG127&gt;50,AG127&lt;76),1,2))</f>
        <v>0</v>
      </c>
      <c r="AJ127" s="281">
        <f>IF(AND(AH127&gt;=0,AH127&lt;=50),0,IF(AND(AH127&gt;50,AH127&lt;76),1,2))</f>
        <v>0</v>
      </c>
      <c r="AK127" s="281">
        <f>IF(AI127&lt;O127,O127-AI127,O127)</f>
        <v>4</v>
      </c>
      <c r="AL127" s="281">
        <f>IF(AJ127&lt;P127,P127-AJ127,P127)</f>
        <v>5</v>
      </c>
      <c r="AM127" s="281">
        <f>VALUE(CONCATENATE(AK73:AK127,AL127))</f>
        <v>45</v>
      </c>
      <c r="AN127" s="277" t="s">
        <v>237</v>
      </c>
      <c r="AO127" s="277" t="s">
        <v>58</v>
      </c>
      <c r="AP127" s="277" t="s">
        <v>262</v>
      </c>
      <c r="AQ127" s="326" t="s">
        <v>65</v>
      </c>
      <c r="AR127" s="93" t="s">
        <v>381</v>
      </c>
      <c r="AS127" s="249">
        <v>43344</v>
      </c>
      <c r="AT127" s="249">
        <v>43435</v>
      </c>
      <c r="AU127" s="209" t="s">
        <v>367</v>
      </c>
      <c r="AV127" s="205" t="s">
        <v>382</v>
      </c>
      <c r="AW127" s="93" t="s">
        <v>383</v>
      </c>
      <c r="AX127" s="93"/>
      <c r="AY127" s="93"/>
      <c r="AZ127" s="93"/>
      <c r="BA127" s="93"/>
      <c r="BB127" s="93"/>
      <c r="BC127" s="93"/>
      <c r="BD127" s="93"/>
      <c r="BE127" s="93"/>
      <c r="BF127" s="93"/>
      <c r="BG127" s="93"/>
      <c r="BH127" s="93"/>
      <c r="BI127" s="93"/>
      <c r="BJ127" s="93" t="s">
        <v>402</v>
      </c>
      <c r="BK127" s="93" t="s">
        <v>404</v>
      </c>
      <c r="BL127" s="93" t="s">
        <v>89</v>
      </c>
      <c r="BM127" s="93" t="s">
        <v>85</v>
      </c>
      <c r="BN127" s="93"/>
      <c r="BO127" s="93"/>
      <c r="BP127" s="450"/>
      <c r="BQ127" s="450"/>
      <c r="BR127" s="450" t="s">
        <v>405</v>
      </c>
      <c r="BS127" s="32"/>
      <c r="BT127" s="32"/>
      <c r="BU127" s="32"/>
      <c r="BV127" s="32"/>
      <c r="BW127" s="32"/>
      <c r="BX127" s="32"/>
      <c r="BY127" s="32"/>
      <c r="BZ127" s="32"/>
      <c r="CA127" s="32" t="s">
        <v>103</v>
      </c>
      <c r="CB127" s="32"/>
      <c r="CC127" s="32"/>
      <c r="CD127" s="32"/>
      <c r="CE127" s="32"/>
      <c r="CF127" s="32"/>
      <c r="CG127" s="32"/>
      <c r="CH127" s="32"/>
      <c r="CI127" s="32"/>
      <c r="CJ127" s="32" t="s">
        <v>64</v>
      </c>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6"/>
      <c r="HF127" s="37"/>
      <c r="HG127" s="37"/>
      <c r="HH127" s="37"/>
      <c r="HI127" s="37"/>
      <c r="HJ127" s="37"/>
      <c r="HK127" s="37"/>
    </row>
    <row r="128" spans="1:219" s="38" customFormat="1" ht="70.5" customHeight="1" thickBot="1" x14ac:dyDescent="0.25">
      <c r="A128" s="315"/>
      <c r="B128" s="451"/>
      <c r="C128" s="39"/>
      <c r="D128" s="312"/>
      <c r="E128" s="88" t="s">
        <v>215</v>
      </c>
      <c r="F128" s="89" t="s">
        <v>8</v>
      </c>
      <c r="G128" s="91" t="s">
        <v>203</v>
      </c>
      <c r="H128" s="93" t="s">
        <v>68</v>
      </c>
      <c r="I128" s="437"/>
      <c r="J128" s="237" t="s">
        <v>371</v>
      </c>
      <c r="K128" s="428"/>
      <c r="L128" s="245" t="s">
        <v>372</v>
      </c>
      <c r="M128" s="430"/>
      <c r="N128" s="430"/>
      <c r="O128" s="324"/>
      <c r="P128" s="321"/>
      <c r="Q128" s="318"/>
      <c r="R128" s="278"/>
      <c r="S128" s="443"/>
      <c r="T128" s="94" t="s">
        <v>373</v>
      </c>
      <c r="U128" s="125"/>
      <c r="V128" s="267" t="s">
        <v>376</v>
      </c>
      <c r="W128" s="268"/>
      <c r="X128" s="269"/>
      <c r="Y128" s="296"/>
      <c r="Z128" s="297"/>
      <c r="AA128" s="297"/>
      <c r="AB128" s="297"/>
      <c r="AC128" s="298"/>
      <c r="AD128" s="178"/>
      <c r="AE128" s="34" t="str">
        <f>IF(AD128="","",IF(AD128="PROBABILIDAD",SUM(W128+Z128+AC128),0))</f>
        <v/>
      </c>
      <c r="AF128" s="35" t="str">
        <f>IF(AD128="","",IF(AD128="IMPACTO",SUM(W128+Z128+AC128),0))</f>
        <v/>
      </c>
      <c r="AG128" s="282"/>
      <c r="AH128" s="282"/>
      <c r="AI128" s="282"/>
      <c r="AJ128" s="282"/>
      <c r="AK128" s="282"/>
      <c r="AL128" s="282"/>
      <c r="AM128" s="282"/>
      <c r="AN128" s="278"/>
      <c r="AO128" s="278"/>
      <c r="AP128" s="278"/>
      <c r="AQ128" s="327"/>
      <c r="AR128" s="94"/>
      <c r="AS128" s="94"/>
      <c r="AT128" s="94"/>
      <c r="AU128" s="94"/>
      <c r="AV128" s="94"/>
      <c r="AW128" s="94"/>
      <c r="AX128" s="94"/>
      <c r="AY128" s="94"/>
      <c r="AZ128" s="94"/>
      <c r="BA128" s="94"/>
      <c r="BB128" s="94"/>
      <c r="BC128" s="94"/>
      <c r="BD128" s="94"/>
      <c r="BE128" s="94"/>
      <c r="BF128" s="94"/>
      <c r="BG128" s="94"/>
      <c r="BH128" s="94"/>
      <c r="BI128" s="94"/>
      <c r="BJ128" s="94" t="s">
        <v>403</v>
      </c>
      <c r="BK128" s="94"/>
      <c r="BL128" s="94"/>
      <c r="BM128" s="94"/>
      <c r="BN128" s="94"/>
      <c r="BO128" s="94"/>
      <c r="BP128" s="451"/>
      <c r="BQ128" s="451"/>
      <c r="BR128" s="451"/>
      <c r="BS128" s="32"/>
      <c r="BT128" s="32"/>
      <c r="BU128" s="32"/>
      <c r="BV128" s="32"/>
      <c r="BW128" s="32"/>
      <c r="BX128" s="32"/>
      <c r="BY128" s="32"/>
      <c r="BZ128" s="32"/>
      <c r="CA128" s="32" t="s">
        <v>68</v>
      </c>
      <c r="CB128" s="32"/>
      <c r="CC128" s="32"/>
      <c r="CD128" s="32"/>
      <c r="CE128" s="32"/>
      <c r="CF128" s="32"/>
      <c r="CG128" s="32"/>
      <c r="CH128" s="32"/>
      <c r="CI128" s="32"/>
      <c r="CJ128" s="32" t="s">
        <v>65</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6"/>
      <c r="HF128" s="37"/>
      <c r="HG128" s="37"/>
      <c r="HH128" s="37"/>
      <c r="HI128" s="37"/>
      <c r="HJ128" s="37"/>
      <c r="HK128" s="37"/>
    </row>
    <row r="129" spans="1:219" s="38" customFormat="1" ht="41.25" customHeight="1" thickBot="1" x14ac:dyDescent="0.25">
      <c r="A129" s="315"/>
      <c r="B129" s="451"/>
      <c r="C129" s="39"/>
      <c r="D129" s="312"/>
      <c r="E129" s="88"/>
      <c r="F129" s="89" t="s">
        <v>103</v>
      </c>
      <c r="G129" s="91"/>
      <c r="H129" s="93"/>
      <c r="I129" s="437"/>
      <c r="J129" s="238"/>
      <c r="K129" s="428"/>
      <c r="L129" s="242"/>
      <c r="M129" s="430"/>
      <c r="N129" s="430"/>
      <c r="O129" s="324"/>
      <c r="P129" s="321"/>
      <c r="Q129" s="318"/>
      <c r="R129" s="278"/>
      <c r="S129" s="443"/>
      <c r="T129" s="95" t="s">
        <v>374</v>
      </c>
      <c r="U129" s="125" t="s">
        <v>248</v>
      </c>
      <c r="V129" s="267" t="s">
        <v>376</v>
      </c>
      <c r="W129" s="268"/>
      <c r="X129" s="269"/>
      <c r="Y129" s="296"/>
      <c r="Z129" s="297"/>
      <c r="AA129" s="297"/>
      <c r="AB129" s="297"/>
      <c r="AC129" s="298"/>
      <c r="AD129" s="178"/>
      <c r="AE129" s="281" t="str">
        <f>IF(AD129="","",IF(AD129="PROBABILIDAD",SUM(W129+Z129+AC129),0))</f>
        <v/>
      </c>
      <c r="AF129" s="275" t="str">
        <f>IF(AD129="","",IF(AD129="IMPACTO",SUM(W129+Z129+AC129),0))</f>
        <v/>
      </c>
      <c r="AG129" s="282"/>
      <c r="AH129" s="282"/>
      <c r="AI129" s="282"/>
      <c r="AJ129" s="282"/>
      <c r="AK129" s="282"/>
      <c r="AL129" s="282"/>
      <c r="AM129" s="282"/>
      <c r="AN129" s="278"/>
      <c r="AO129" s="278"/>
      <c r="AP129" s="278"/>
      <c r="AQ129" s="327"/>
      <c r="AR129" s="95"/>
      <c r="AS129" s="95"/>
      <c r="AT129" s="95"/>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451"/>
      <c r="BQ129" s="451"/>
      <c r="BR129" s="451"/>
      <c r="BS129" s="32"/>
      <c r="BT129" s="32"/>
      <c r="BU129" s="32"/>
      <c r="BV129" s="32"/>
      <c r="BW129" s="32"/>
      <c r="BX129" s="32"/>
      <c r="BY129" s="32"/>
      <c r="BZ129" s="32"/>
      <c r="CA129" s="32" t="s">
        <v>5</v>
      </c>
      <c r="CB129" s="32"/>
      <c r="CC129" s="32"/>
      <c r="CD129" s="32"/>
      <c r="CE129" s="32"/>
      <c r="CF129" s="32"/>
      <c r="CG129" s="32"/>
      <c r="CH129" s="32"/>
      <c r="CI129" s="32"/>
      <c r="CJ129" s="32" t="s">
        <v>119</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6"/>
      <c r="HF129" s="37"/>
      <c r="HG129" s="37"/>
      <c r="HH129" s="37"/>
      <c r="HI129" s="37"/>
      <c r="HJ129" s="37"/>
      <c r="HK129" s="37"/>
    </row>
    <row r="130" spans="1:219" s="38" customFormat="1" ht="41.25" customHeight="1" thickBot="1" x14ac:dyDescent="0.25">
      <c r="A130" s="315"/>
      <c r="B130" s="451"/>
      <c r="C130" s="39"/>
      <c r="D130" s="312"/>
      <c r="E130" s="88"/>
      <c r="F130" s="89" t="s">
        <v>217</v>
      </c>
      <c r="G130" s="91"/>
      <c r="H130" s="93"/>
      <c r="I130" s="437"/>
      <c r="J130" s="239"/>
      <c r="K130" s="428"/>
      <c r="L130" s="207"/>
      <c r="M130" s="431"/>
      <c r="N130" s="431"/>
      <c r="O130" s="324"/>
      <c r="P130" s="321"/>
      <c r="Q130" s="318"/>
      <c r="R130" s="279"/>
      <c r="S130" s="444"/>
      <c r="T130" s="95" t="s">
        <v>375</v>
      </c>
      <c r="U130" s="125" t="s">
        <v>248</v>
      </c>
      <c r="V130" s="267" t="s">
        <v>377</v>
      </c>
      <c r="W130" s="268"/>
      <c r="X130" s="269"/>
      <c r="Y130" s="296"/>
      <c r="Z130" s="297"/>
      <c r="AA130" s="297"/>
      <c r="AB130" s="297"/>
      <c r="AC130" s="298"/>
      <c r="AD130" s="178"/>
      <c r="AE130" s="283"/>
      <c r="AF130" s="276"/>
      <c r="AG130" s="282"/>
      <c r="AH130" s="282"/>
      <c r="AI130" s="282"/>
      <c r="AJ130" s="282"/>
      <c r="AK130" s="282"/>
      <c r="AL130" s="282"/>
      <c r="AM130" s="282"/>
      <c r="AN130" s="279"/>
      <c r="AO130" s="279"/>
      <c r="AP130" s="279"/>
      <c r="AQ130" s="328"/>
      <c r="AR130" s="95"/>
      <c r="AS130" s="95"/>
      <c r="AT130" s="95"/>
      <c r="AU130" s="95"/>
      <c r="AV130" s="95"/>
      <c r="AW130" s="95"/>
      <c r="AX130" s="95"/>
      <c r="AY130" s="95"/>
      <c r="AZ130" s="95"/>
      <c r="BA130" s="95"/>
      <c r="BB130" s="95"/>
      <c r="BC130" s="95"/>
      <c r="BD130" s="95"/>
      <c r="BE130" s="95"/>
      <c r="BF130" s="95"/>
      <c r="BG130" s="95"/>
      <c r="BH130" s="95"/>
      <c r="BI130" s="95"/>
      <c r="BJ130" s="95"/>
      <c r="BK130" s="95"/>
      <c r="BL130" s="95"/>
      <c r="BM130" s="95"/>
      <c r="BN130" s="95"/>
      <c r="BO130" s="95"/>
      <c r="BP130" s="451"/>
      <c r="BQ130" s="451"/>
      <c r="BR130" s="451"/>
      <c r="BS130" s="32"/>
      <c r="BT130" s="32"/>
      <c r="BU130" s="32"/>
      <c r="BV130" s="32"/>
      <c r="BW130" s="32"/>
      <c r="BX130" s="32"/>
      <c r="BY130" s="32"/>
      <c r="BZ130" s="32"/>
      <c r="CA130" s="32" t="s">
        <v>6</v>
      </c>
      <c r="CB130" s="32"/>
      <c r="CC130" s="32"/>
      <c r="CD130" s="32"/>
      <c r="CE130" s="32"/>
      <c r="CF130" s="32"/>
      <c r="CG130" s="32"/>
      <c r="CH130" s="32"/>
      <c r="CI130" s="32"/>
      <c r="CJ130" s="32" t="s">
        <v>66</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6"/>
      <c r="HF130" s="37"/>
      <c r="HG130" s="37"/>
      <c r="HH130" s="37"/>
      <c r="HI130" s="37"/>
      <c r="HJ130" s="37"/>
      <c r="HK130" s="37"/>
    </row>
    <row r="131" spans="1:219" s="38" customFormat="1" ht="41.25" customHeight="1" thickBot="1" x14ac:dyDescent="0.25">
      <c r="A131" s="316"/>
      <c r="B131" s="451"/>
      <c r="C131" s="40"/>
      <c r="D131" s="313"/>
      <c r="E131" s="88"/>
      <c r="F131" s="89"/>
      <c r="G131" s="92"/>
      <c r="H131" s="93"/>
      <c r="I131" s="438"/>
      <c r="J131" s="239"/>
      <c r="K131" s="428"/>
      <c r="L131" s="208"/>
      <c r="M131" s="432"/>
      <c r="N131" s="432"/>
      <c r="O131" s="325"/>
      <c r="P131" s="322"/>
      <c r="Q131" s="319"/>
      <c r="R131" s="280"/>
      <c r="S131" s="445"/>
      <c r="T131" s="96"/>
      <c r="U131" s="125"/>
      <c r="V131" s="439"/>
      <c r="W131" s="440"/>
      <c r="X131" s="441"/>
      <c r="Y131" s="299"/>
      <c r="Z131" s="300"/>
      <c r="AA131" s="300"/>
      <c r="AB131" s="300"/>
      <c r="AC131" s="301"/>
      <c r="AD131" s="179"/>
      <c r="AE131" s="34" t="str">
        <f>IF(AD131="","",IF(AD131="PROBABILIDAD",SUM(W131+Z131+AC131),0))</f>
        <v/>
      </c>
      <c r="AF131" s="49" t="str">
        <f>IF(AD131="","",IF(AD131="IMPACTO",SUM(W131+Z131+AC131),0))</f>
        <v/>
      </c>
      <c r="AG131" s="283"/>
      <c r="AH131" s="283"/>
      <c r="AI131" s="283"/>
      <c r="AJ131" s="283"/>
      <c r="AK131" s="283"/>
      <c r="AL131" s="283"/>
      <c r="AM131" s="283"/>
      <c r="AN131" s="280"/>
      <c r="AO131" s="280"/>
      <c r="AP131" s="280"/>
      <c r="AQ131" s="329"/>
      <c r="AR131" s="96"/>
      <c r="AS131" s="96"/>
      <c r="AT131" s="96"/>
      <c r="AU131" s="96"/>
      <c r="AV131" s="96"/>
      <c r="AW131" s="96"/>
      <c r="AX131" s="96"/>
      <c r="AY131" s="96"/>
      <c r="AZ131" s="96"/>
      <c r="BA131" s="96"/>
      <c r="BB131" s="96"/>
      <c r="BC131" s="96"/>
      <c r="BD131" s="96"/>
      <c r="BE131" s="96"/>
      <c r="BF131" s="96"/>
      <c r="BG131" s="96"/>
      <c r="BH131" s="96"/>
      <c r="BI131" s="96"/>
      <c r="BJ131" s="96"/>
      <c r="BK131" s="96"/>
      <c r="BL131" s="96"/>
      <c r="BM131" s="96"/>
      <c r="BN131" s="96"/>
      <c r="BO131" s="96"/>
      <c r="BP131" s="452"/>
      <c r="BQ131" s="452"/>
      <c r="BR131" s="452"/>
      <c r="BS131" s="32"/>
      <c r="BT131" s="32"/>
      <c r="BU131" s="32"/>
      <c r="BV131" s="32"/>
      <c r="BW131" s="32"/>
      <c r="BX131" s="32"/>
      <c r="BY131" s="32"/>
      <c r="BZ131" s="32"/>
      <c r="CA131" s="32" t="s">
        <v>7</v>
      </c>
      <c r="CB131" s="32"/>
      <c r="CC131" s="32"/>
      <c r="CD131" s="32"/>
      <c r="CE131" s="32"/>
      <c r="CF131" s="32"/>
      <c r="CG131" s="32"/>
      <c r="CH131" s="32"/>
      <c r="CI131" s="32"/>
      <c r="CJ131" s="32"/>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6"/>
      <c r="HF131" s="37"/>
      <c r="HG131" s="37"/>
      <c r="HH131" s="37"/>
      <c r="HI131" s="37"/>
      <c r="HJ131" s="37"/>
      <c r="HK131" s="37"/>
    </row>
    <row r="132" spans="1:219" s="38" customFormat="1" ht="52.5" customHeight="1" thickBot="1" x14ac:dyDescent="0.25">
      <c r="A132" s="314"/>
      <c r="B132" s="451"/>
      <c r="C132" s="33"/>
      <c r="D132" s="311">
        <v>5</v>
      </c>
      <c r="E132" s="88"/>
      <c r="F132" s="89"/>
      <c r="G132" s="90"/>
      <c r="H132" s="93"/>
      <c r="I132" s="436"/>
      <c r="J132" s="229"/>
      <c r="K132" s="428"/>
      <c r="L132" s="246"/>
      <c r="M132" s="429"/>
      <c r="N132" s="429"/>
      <c r="O132" s="323" t="e">
        <f>VLOOKUP(M132,'MATRIZ CALIFICACIÓN'!$B$10:$C$24,2,FALSE)</f>
        <v>#N/A</v>
      </c>
      <c r="P132" s="320" t="e">
        <f>HLOOKUP(N132,'MATRIZ CALIFICACIÓN'!$D$8:$H$9,2,FALSE)</f>
        <v>#N/A</v>
      </c>
      <c r="Q132" s="317" t="e">
        <f>VALUE(CONCATENATE(O132,P132))</f>
        <v>#N/A</v>
      </c>
      <c r="R132" s="277" t="e">
        <f>VLOOKUP(Q132,'MATRIZ CALIFICACIÓN'!$D$58:$E$82,2,FALSE)</f>
        <v>#N/A</v>
      </c>
      <c r="S132" s="442"/>
      <c r="T132" s="40"/>
      <c r="U132" s="125"/>
      <c r="V132" s="267"/>
      <c r="W132" s="268"/>
      <c r="X132" s="269"/>
      <c r="Y132" s="284" t="s">
        <v>252</v>
      </c>
      <c r="Z132" s="285"/>
      <c r="AA132" s="285"/>
      <c r="AB132" s="285"/>
      <c r="AC132" s="285"/>
      <c r="AD132" s="286"/>
      <c r="AE132" s="34" t="str">
        <f>IF(AD132="","",IF(AD132="PROBABILIDAD",SUM(W132+Z132+AC132),0))</f>
        <v/>
      </c>
      <c r="AF132" s="35" t="str">
        <f>IF(AD132="","",IF(AD132="IMPACTO",SUM(W132+Z132+AC132),0))</f>
        <v/>
      </c>
      <c r="AG132" s="281">
        <f>IF(SUM(AE132:AE136),AVERAGEIF(AE132:AE136,"&gt;0",AE132:AE136),1)</f>
        <v>1</v>
      </c>
      <c r="AH132" s="281">
        <f>IF(SUM(AF132:AF136),AVERAGEIF(AF132:AF136,"&gt;0",AF132:AF136),1)</f>
        <v>1</v>
      </c>
      <c r="AI132" s="281">
        <f>IF(AND(AG132&gt;=0,AG132&lt;=50),0,IF(AND(AG132&gt;50,AG132&lt;76),1,2))</f>
        <v>0</v>
      </c>
      <c r="AJ132" s="281">
        <f>IF(AND(AH132&gt;=0,AH132&lt;=50),0,IF(AND(AH132&gt;50,AH132&lt;76),1,2))</f>
        <v>0</v>
      </c>
      <c r="AK132" s="281" t="e">
        <f>IF(AI132&lt;O132,O132-AI132,O132)</f>
        <v>#N/A</v>
      </c>
      <c r="AL132" s="281" t="e">
        <f>IF(AJ132&lt;P132,P132-AJ132,P132)</f>
        <v>#N/A</v>
      </c>
      <c r="AM132" s="281" t="e">
        <f>VALUE(CONCATENATE(AK78:AK132,AL132))</f>
        <v>#N/A</v>
      </c>
      <c r="AN132" s="277"/>
      <c r="AO132" s="277"/>
      <c r="AP132" s="277"/>
      <c r="AQ132" s="326"/>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450"/>
      <c r="BQ132" s="450"/>
      <c r="BR132" s="450"/>
      <c r="BS132" s="32"/>
      <c r="BT132" s="32"/>
      <c r="BU132" s="32"/>
      <c r="BV132" s="32"/>
      <c r="BW132" s="32"/>
      <c r="BX132" s="32"/>
      <c r="BY132" s="32"/>
      <c r="BZ132" s="32"/>
      <c r="CA132" s="32" t="s">
        <v>103</v>
      </c>
      <c r="CB132" s="32"/>
      <c r="CC132" s="32"/>
      <c r="CD132" s="32"/>
      <c r="CE132" s="32"/>
      <c r="CF132" s="32"/>
      <c r="CG132" s="32"/>
      <c r="CH132" s="32"/>
      <c r="CI132" s="32"/>
      <c r="CJ132" s="32" t="s">
        <v>64</v>
      </c>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6"/>
      <c r="HF132" s="37"/>
      <c r="HG132" s="37"/>
      <c r="HH132" s="37"/>
      <c r="HI132" s="37"/>
      <c r="HJ132" s="37"/>
      <c r="HK132" s="37"/>
    </row>
    <row r="133" spans="1:219" s="38" customFormat="1" ht="48.75" customHeight="1" thickBot="1" x14ac:dyDescent="0.25">
      <c r="A133" s="315"/>
      <c r="B133" s="451"/>
      <c r="C133" s="39"/>
      <c r="D133" s="312"/>
      <c r="E133" s="88"/>
      <c r="F133" s="89"/>
      <c r="G133" s="91"/>
      <c r="H133" s="93"/>
      <c r="I133" s="437"/>
      <c r="J133" s="230"/>
      <c r="K133" s="428"/>
      <c r="L133" s="206"/>
      <c r="M133" s="430"/>
      <c r="N133" s="430"/>
      <c r="O133" s="324"/>
      <c r="P133" s="321"/>
      <c r="Q133" s="318"/>
      <c r="R133" s="278"/>
      <c r="S133" s="443"/>
      <c r="T133" s="192"/>
      <c r="U133" s="125"/>
      <c r="V133" s="331"/>
      <c r="W133" s="332"/>
      <c r="X133" s="333"/>
      <c r="Y133" s="287"/>
      <c r="Z133" s="288"/>
      <c r="AA133" s="288"/>
      <c r="AB133" s="288"/>
      <c r="AC133" s="288"/>
      <c r="AD133" s="289"/>
      <c r="AE133" s="34" t="str">
        <f>IF(AD133="","",IF(AD133="PROBABILIDAD",SUM(W133+Z133+AC133),0))</f>
        <v/>
      </c>
      <c r="AF133" s="35" t="str">
        <f>IF(AD133="","",IF(AD133="IMPACTO",SUM(W133+Z133+AC133),0))</f>
        <v/>
      </c>
      <c r="AG133" s="282"/>
      <c r="AH133" s="282"/>
      <c r="AI133" s="282"/>
      <c r="AJ133" s="282"/>
      <c r="AK133" s="282"/>
      <c r="AL133" s="282"/>
      <c r="AM133" s="282"/>
      <c r="AN133" s="278"/>
      <c r="AO133" s="278"/>
      <c r="AP133" s="278"/>
      <c r="AQ133" s="327"/>
      <c r="AR133" s="94"/>
      <c r="AS133" s="94"/>
      <c r="AT133" s="94"/>
      <c r="AU133" s="94"/>
      <c r="AV133" s="94"/>
      <c r="AW133" s="94"/>
      <c r="AX133" s="94"/>
      <c r="AY133" s="94"/>
      <c r="AZ133" s="94"/>
      <c r="BA133" s="94"/>
      <c r="BB133" s="94"/>
      <c r="BC133" s="94"/>
      <c r="BD133" s="94"/>
      <c r="BE133" s="94"/>
      <c r="BF133" s="94"/>
      <c r="BG133" s="94"/>
      <c r="BH133" s="94"/>
      <c r="BI133" s="94"/>
      <c r="BJ133" s="94"/>
      <c r="BK133" s="94"/>
      <c r="BL133" s="94"/>
      <c r="BM133" s="94"/>
      <c r="BN133" s="94"/>
      <c r="BO133" s="94"/>
      <c r="BP133" s="451"/>
      <c r="BQ133" s="451"/>
      <c r="BR133" s="451"/>
      <c r="BS133" s="32"/>
      <c r="BT133" s="32"/>
      <c r="BU133" s="32"/>
      <c r="BV133" s="32"/>
      <c r="BW133" s="32"/>
      <c r="BX133" s="32"/>
      <c r="BY133" s="32"/>
      <c r="BZ133" s="32"/>
      <c r="CA133" s="32" t="s">
        <v>68</v>
      </c>
      <c r="CB133" s="32"/>
      <c r="CC133" s="32"/>
      <c r="CD133" s="32"/>
      <c r="CE133" s="32"/>
      <c r="CF133" s="32"/>
      <c r="CG133" s="32"/>
      <c r="CH133" s="32"/>
      <c r="CI133" s="32"/>
      <c r="CJ133" s="32" t="s">
        <v>65</v>
      </c>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6"/>
      <c r="HF133" s="37"/>
      <c r="HG133" s="37"/>
      <c r="HH133" s="37"/>
      <c r="HI133" s="37"/>
      <c r="HJ133" s="37"/>
      <c r="HK133" s="37"/>
    </row>
    <row r="134" spans="1:219" s="38" customFormat="1" ht="41.25" customHeight="1" thickBot="1" x14ac:dyDescent="0.25">
      <c r="A134" s="315"/>
      <c r="B134" s="451"/>
      <c r="C134" s="39"/>
      <c r="D134" s="312"/>
      <c r="E134" s="88"/>
      <c r="F134" s="89"/>
      <c r="G134" s="91"/>
      <c r="H134" s="93"/>
      <c r="I134" s="437"/>
      <c r="J134" s="240"/>
      <c r="K134" s="428"/>
      <c r="L134" s="247"/>
      <c r="M134" s="430"/>
      <c r="N134" s="430"/>
      <c r="O134" s="324"/>
      <c r="P134" s="321"/>
      <c r="Q134" s="318"/>
      <c r="R134" s="278"/>
      <c r="S134" s="443"/>
      <c r="T134" s="95"/>
      <c r="U134" s="125"/>
      <c r="V134" s="331"/>
      <c r="W134" s="332"/>
      <c r="X134" s="333"/>
      <c r="Y134" s="287"/>
      <c r="Z134" s="288"/>
      <c r="AA134" s="288"/>
      <c r="AB134" s="288"/>
      <c r="AC134" s="288"/>
      <c r="AD134" s="289"/>
      <c r="AE134" s="281" t="str">
        <f>IF(AD134="","",IF(AD134="PROBABILIDAD",SUM(W134+Z134+AC134),0))</f>
        <v/>
      </c>
      <c r="AF134" s="275" t="str">
        <f>IF(AD134="","",IF(AD134="IMPACTO",SUM(W134+Z134+AC134),0))</f>
        <v/>
      </c>
      <c r="AG134" s="282"/>
      <c r="AH134" s="282"/>
      <c r="AI134" s="282"/>
      <c r="AJ134" s="282"/>
      <c r="AK134" s="282"/>
      <c r="AL134" s="282"/>
      <c r="AM134" s="282"/>
      <c r="AN134" s="278"/>
      <c r="AO134" s="278"/>
      <c r="AP134" s="278"/>
      <c r="AQ134" s="327"/>
      <c r="AR134" s="95"/>
      <c r="AS134" s="95"/>
      <c r="AT134" s="95"/>
      <c r="AU134" s="95"/>
      <c r="AV134" s="95"/>
      <c r="AW134" s="95"/>
      <c r="AX134" s="95"/>
      <c r="AY134" s="95"/>
      <c r="AZ134" s="95"/>
      <c r="BA134" s="95"/>
      <c r="BB134" s="95"/>
      <c r="BC134" s="95"/>
      <c r="BD134" s="95"/>
      <c r="BE134" s="95"/>
      <c r="BF134" s="95"/>
      <c r="BG134" s="95"/>
      <c r="BH134" s="95"/>
      <c r="BI134" s="95"/>
      <c r="BJ134" s="95"/>
      <c r="BK134" s="95"/>
      <c r="BL134" s="95"/>
      <c r="BM134" s="95"/>
      <c r="BN134" s="95"/>
      <c r="BO134" s="95"/>
      <c r="BP134" s="451"/>
      <c r="BQ134" s="451"/>
      <c r="BR134" s="451"/>
      <c r="BS134" s="32"/>
      <c r="BT134" s="32"/>
      <c r="BU134" s="32"/>
      <c r="BV134" s="32"/>
      <c r="BW134" s="32"/>
      <c r="BX134" s="32"/>
      <c r="BY134" s="32"/>
      <c r="BZ134" s="32"/>
      <c r="CA134" s="32" t="s">
        <v>5</v>
      </c>
      <c r="CB134" s="32"/>
      <c r="CC134" s="32"/>
      <c r="CD134" s="32"/>
      <c r="CE134" s="32"/>
      <c r="CF134" s="32"/>
      <c r="CG134" s="32"/>
      <c r="CH134" s="32"/>
      <c r="CI134" s="32"/>
      <c r="CJ134" s="32" t="s">
        <v>119</v>
      </c>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6"/>
      <c r="HF134" s="37"/>
      <c r="HG134" s="37"/>
      <c r="HH134" s="37"/>
      <c r="HI134" s="37"/>
      <c r="HJ134" s="37"/>
      <c r="HK134" s="37"/>
    </row>
    <row r="135" spans="1:219" s="38" customFormat="1" ht="41.25" customHeight="1" thickBot="1" x14ac:dyDescent="0.25">
      <c r="A135" s="315"/>
      <c r="B135" s="451"/>
      <c r="C135" s="39"/>
      <c r="D135" s="312"/>
      <c r="E135" s="88"/>
      <c r="F135" s="89"/>
      <c r="G135" s="91"/>
      <c r="H135" s="93"/>
      <c r="I135" s="437"/>
      <c r="J135" s="240"/>
      <c r="K135" s="428"/>
      <c r="L135" s="207"/>
      <c r="M135" s="431"/>
      <c r="N135" s="431"/>
      <c r="O135" s="324"/>
      <c r="P135" s="321"/>
      <c r="Q135" s="318"/>
      <c r="R135" s="279"/>
      <c r="S135" s="444"/>
      <c r="T135" s="95"/>
      <c r="U135" s="125"/>
      <c r="V135" s="331"/>
      <c r="W135" s="332"/>
      <c r="X135" s="333"/>
      <c r="Y135" s="287"/>
      <c r="Z135" s="288"/>
      <c r="AA135" s="288"/>
      <c r="AB135" s="288"/>
      <c r="AC135" s="288"/>
      <c r="AD135" s="289"/>
      <c r="AE135" s="283"/>
      <c r="AF135" s="276"/>
      <c r="AG135" s="282"/>
      <c r="AH135" s="282"/>
      <c r="AI135" s="282"/>
      <c r="AJ135" s="282"/>
      <c r="AK135" s="282"/>
      <c r="AL135" s="282"/>
      <c r="AM135" s="282"/>
      <c r="AN135" s="279"/>
      <c r="AO135" s="279"/>
      <c r="AP135" s="279"/>
      <c r="AQ135" s="328"/>
      <c r="AR135" s="95"/>
      <c r="AS135" s="95"/>
      <c r="AT135" s="95"/>
      <c r="AU135" s="95"/>
      <c r="AV135" s="95"/>
      <c r="AW135" s="95"/>
      <c r="AX135" s="95"/>
      <c r="AY135" s="95"/>
      <c r="AZ135" s="95"/>
      <c r="BA135" s="95"/>
      <c r="BB135" s="95"/>
      <c r="BC135" s="95"/>
      <c r="BD135" s="95"/>
      <c r="BE135" s="95"/>
      <c r="BF135" s="95"/>
      <c r="BG135" s="95"/>
      <c r="BH135" s="95"/>
      <c r="BI135" s="95"/>
      <c r="BJ135" s="95"/>
      <c r="BK135" s="95"/>
      <c r="BL135" s="95"/>
      <c r="BM135" s="95"/>
      <c r="BN135" s="95"/>
      <c r="BO135" s="95"/>
      <c r="BP135" s="451"/>
      <c r="BQ135" s="451"/>
      <c r="BR135" s="451"/>
      <c r="BS135" s="32"/>
      <c r="BT135" s="32"/>
      <c r="BU135" s="32"/>
      <c r="BV135" s="32"/>
      <c r="BW135" s="32"/>
      <c r="BX135" s="32"/>
      <c r="BY135" s="32"/>
      <c r="BZ135" s="32"/>
      <c r="CA135" s="32" t="s">
        <v>6</v>
      </c>
      <c r="CB135" s="32"/>
      <c r="CC135" s="32"/>
      <c r="CD135" s="32"/>
      <c r="CE135" s="32"/>
      <c r="CF135" s="32"/>
      <c r="CG135" s="32"/>
      <c r="CH135" s="32"/>
      <c r="CI135" s="32"/>
      <c r="CJ135" s="32" t="s">
        <v>66</v>
      </c>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6"/>
      <c r="HF135" s="37"/>
      <c r="HG135" s="37"/>
      <c r="HH135" s="37"/>
      <c r="HI135" s="37"/>
      <c r="HJ135" s="37"/>
      <c r="HK135" s="37"/>
    </row>
    <row r="136" spans="1:219" s="38" customFormat="1" ht="41.25" customHeight="1" thickBot="1" x14ac:dyDescent="0.25">
      <c r="A136" s="316"/>
      <c r="B136" s="451"/>
      <c r="C136" s="40"/>
      <c r="D136" s="313"/>
      <c r="E136" s="88"/>
      <c r="F136" s="89"/>
      <c r="G136" s="92"/>
      <c r="H136" s="93"/>
      <c r="I136" s="438"/>
      <c r="J136" s="241"/>
      <c r="K136" s="428"/>
      <c r="L136" s="208"/>
      <c r="M136" s="432"/>
      <c r="N136" s="432"/>
      <c r="O136" s="325"/>
      <c r="P136" s="322"/>
      <c r="Q136" s="319"/>
      <c r="R136" s="280"/>
      <c r="S136" s="445"/>
      <c r="T136" s="96"/>
      <c r="U136" s="125"/>
      <c r="V136" s="439"/>
      <c r="W136" s="440"/>
      <c r="X136" s="441"/>
      <c r="Y136" s="290"/>
      <c r="Z136" s="291"/>
      <c r="AA136" s="291"/>
      <c r="AB136" s="291"/>
      <c r="AC136" s="291"/>
      <c r="AD136" s="292"/>
      <c r="AE136" s="34" t="str">
        <f>IF(AD136="","",IF(AD136="PROBABILIDAD",SUM(W136+Z136+AC136),0))</f>
        <v/>
      </c>
      <c r="AF136" s="49" t="str">
        <f>IF(AD136="","",IF(AD136="IMPACTO",SUM(W136+Z136+AC136),0))</f>
        <v/>
      </c>
      <c r="AG136" s="283"/>
      <c r="AH136" s="283"/>
      <c r="AI136" s="283"/>
      <c r="AJ136" s="283"/>
      <c r="AK136" s="283"/>
      <c r="AL136" s="283"/>
      <c r="AM136" s="283"/>
      <c r="AN136" s="280"/>
      <c r="AO136" s="280"/>
      <c r="AP136" s="280"/>
      <c r="AQ136" s="329"/>
      <c r="AR136" s="96"/>
      <c r="AS136" s="96"/>
      <c r="AT136" s="96"/>
      <c r="AU136" s="96"/>
      <c r="AV136" s="96"/>
      <c r="AW136" s="96"/>
      <c r="AX136" s="96"/>
      <c r="AY136" s="96"/>
      <c r="AZ136" s="96"/>
      <c r="BA136" s="96"/>
      <c r="BB136" s="96"/>
      <c r="BC136" s="96"/>
      <c r="BD136" s="96"/>
      <c r="BE136" s="96"/>
      <c r="BF136" s="96"/>
      <c r="BG136" s="96"/>
      <c r="BH136" s="96"/>
      <c r="BI136" s="96"/>
      <c r="BJ136" s="96"/>
      <c r="BK136" s="96"/>
      <c r="BL136" s="96"/>
      <c r="BM136" s="96"/>
      <c r="BN136" s="96"/>
      <c r="BO136" s="96"/>
      <c r="BP136" s="452"/>
      <c r="BQ136" s="452"/>
      <c r="BR136" s="452"/>
      <c r="BS136" s="32"/>
      <c r="BT136" s="32"/>
      <c r="BU136" s="32"/>
      <c r="BV136" s="32"/>
      <c r="BW136" s="32"/>
      <c r="BX136" s="32"/>
      <c r="BY136" s="32"/>
      <c r="BZ136" s="32"/>
      <c r="CA136" s="32" t="s">
        <v>7</v>
      </c>
      <c r="CB136" s="32"/>
      <c r="CC136" s="32"/>
      <c r="CD136" s="32"/>
      <c r="CE136" s="32"/>
      <c r="CF136" s="32"/>
      <c r="CG136" s="32"/>
      <c r="CH136" s="32"/>
      <c r="CI136" s="32"/>
      <c r="CJ136" s="32"/>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6"/>
      <c r="HF136" s="37"/>
      <c r="HG136" s="37"/>
      <c r="HH136" s="37"/>
      <c r="HI136" s="37"/>
      <c r="HJ136" s="37"/>
      <c r="HK136" s="37"/>
    </row>
    <row r="137" spans="1:219" s="38" customFormat="1" ht="41.25" customHeight="1" thickBot="1" x14ac:dyDescent="0.25">
      <c r="A137" s="314"/>
      <c r="B137" s="451"/>
      <c r="C137" s="33"/>
      <c r="D137" s="311"/>
      <c r="E137" s="88"/>
      <c r="F137" s="89"/>
      <c r="G137" s="90"/>
      <c r="H137" s="93"/>
      <c r="I137" s="436"/>
      <c r="J137" s="93"/>
      <c r="K137" s="437"/>
      <c r="L137" s="93"/>
      <c r="M137" s="429"/>
      <c r="N137" s="429"/>
      <c r="O137" s="323" t="e">
        <f>VLOOKUP(M137,'MATRIZ CALIFICACIÓN'!$B$10:$C$24,2,FALSE)</f>
        <v>#N/A</v>
      </c>
      <c r="P137" s="320" t="e">
        <f>HLOOKUP(N137,'MATRIZ CALIFICACIÓN'!$D$8:$H$9,2,FALSE)</f>
        <v>#N/A</v>
      </c>
      <c r="Q137" s="317" t="e">
        <f>VALUE(CONCATENATE(O137,P137))</f>
        <v>#N/A</v>
      </c>
      <c r="R137" s="277" t="e">
        <f>VLOOKUP(Q137,'MATRIZ CALIFICACIÓN'!$D$58:$E$82,2,FALSE)</f>
        <v>#N/A</v>
      </c>
      <c r="S137" s="442"/>
      <c r="T137" s="93"/>
      <c r="U137" s="125"/>
      <c r="V137" s="267"/>
      <c r="W137" s="268"/>
      <c r="X137" s="269"/>
      <c r="Y137" s="284" t="s">
        <v>252</v>
      </c>
      <c r="Z137" s="285"/>
      <c r="AA137" s="285"/>
      <c r="AB137" s="285"/>
      <c r="AC137" s="285"/>
      <c r="AD137" s="286"/>
      <c r="AE137" s="34" t="str">
        <f>IF(AD137="","",IF(AD137="PROBABILIDAD",SUM(W137+Z137+AC137),0))</f>
        <v/>
      </c>
      <c r="AF137" s="35" t="str">
        <f>IF(AD137="","",IF(AD137="IMPACTO",SUM(W137+Z137+AC137),0))</f>
        <v/>
      </c>
      <c r="AG137" s="281">
        <f>IF(SUM(AE137:AE141),AVERAGEIF(AE137:AE141,"&gt;0",AE137:AE141),1)</f>
        <v>1</v>
      </c>
      <c r="AH137" s="281">
        <f>IF(SUM(AF137:AF141),AVERAGEIF(AF137:AF141,"&gt;0",AF137:AF141),1)</f>
        <v>1</v>
      </c>
      <c r="AI137" s="281">
        <f>IF(AND(AG137&gt;=0,AG137&lt;=50),0,IF(AND(AG137&gt;50,AG137&lt;76),1,2))</f>
        <v>0</v>
      </c>
      <c r="AJ137" s="281">
        <f>IF(AND(AH137&gt;=0,AH137&lt;=50),0,IF(AND(AH137&gt;50,AH137&lt;76),1,2))</f>
        <v>0</v>
      </c>
      <c r="AK137" s="281" t="e">
        <f>IF(AI137&lt;O137,O137-AI137,O137)</f>
        <v>#N/A</v>
      </c>
      <c r="AL137" s="281" t="e">
        <f>IF(AJ137&lt;P137,P137-AJ137,P137)</f>
        <v>#N/A</v>
      </c>
      <c r="AM137" s="281" t="e">
        <f>VALUE(CONCATENATE(AK83:AK137,AL137))</f>
        <v>#N/A</v>
      </c>
      <c r="AN137" s="277"/>
      <c r="AO137" s="277"/>
      <c r="AP137" s="277"/>
      <c r="AQ137" s="326"/>
      <c r="AR137" s="93"/>
      <c r="AS137" s="93"/>
      <c r="AT137" s="93"/>
      <c r="AU137" s="93"/>
      <c r="AV137" s="93"/>
      <c r="AW137" s="93"/>
      <c r="AX137" s="93"/>
      <c r="AY137" s="93"/>
      <c r="AZ137" s="93"/>
      <c r="BA137" s="93"/>
      <c r="BB137" s="93"/>
      <c r="BC137" s="93"/>
      <c r="BD137" s="93"/>
      <c r="BE137" s="93"/>
      <c r="BF137" s="93"/>
      <c r="BG137" s="93"/>
      <c r="BH137" s="93"/>
      <c r="BI137" s="93"/>
      <c r="BJ137" s="93"/>
      <c r="BK137" s="93"/>
      <c r="BL137" s="93"/>
      <c r="BM137" s="93"/>
      <c r="BN137" s="93"/>
      <c r="BO137" s="93"/>
      <c r="BP137" s="450"/>
      <c r="BQ137" s="450"/>
      <c r="BR137" s="450"/>
      <c r="BS137" s="32"/>
      <c r="BT137" s="32"/>
      <c r="BU137" s="32"/>
      <c r="BV137" s="32"/>
      <c r="BW137" s="32"/>
      <c r="BX137" s="32"/>
      <c r="BY137" s="32"/>
      <c r="BZ137" s="32"/>
      <c r="CA137" s="32" t="s">
        <v>103</v>
      </c>
      <c r="CB137" s="32"/>
      <c r="CC137" s="32"/>
      <c r="CD137" s="32"/>
      <c r="CE137" s="32"/>
      <c r="CF137" s="32"/>
      <c r="CG137" s="32"/>
      <c r="CH137" s="32"/>
      <c r="CI137" s="32"/>
      <c r="CJ137" s="32" t="s">
        <v>64</v>
      </c>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6"/>
      <c r="HF137" s="37"/>
      <c r="HG137" s="37"/>
      <c r="HH137" s="37"/>
      <c r="HI137" s="37"/>
      <c r="HJ137" s="37"/>
      <c r="HK137" s="37"/>
    </row>
    <row r="138" spans="1:219" s="38" customFormat="1" ht="41.25" customHeight="1" thickBot="1" x14ac:dyDescent="0.25">
      <c r="A138" s="315"/>
      <c r="B138" s="451"/>
      <c r="C138" s="39"/>
      <c r="D138" s="312"/>
      <c r="E138" s="88"/>
      <c r="F138" s="89"/>
      <c r="G138" s="91"/>
      <c r="H138" s="93"/>
      <c r="I138" s="437"/>
      <c r="J138" s="94"/>
      <c r="K138" s="437"/>
      <c r="L138" s="94"/>
      <c r="M138" s="430"/>
      <c r="N138" s="430"/>
      <c r="O138" s="324"/>
      <c r="P138" s="321"/>
      <c r="Q138" s="318"/>
      <c r="R138" s="278"/>
      <c r="S138" s="443"/>
      <c r="T138" s="94"/>
      <c r="U138" s="125"/>
      <c r="V138" s="331"/>
      <c r="W138" s="332"/>
      <c r="X138" s="333"/>
      <c r="Y138" s="287"/>
      <c r="Z138" s="288"/>
      <c r="AA138" s="288"/>
      <c r="AB138" s="288"/>
      <c r="AC138" s="288"/>
      <c r="AD138" s="289"/>
      <c r="AE138" s="34" t="str">
        <f>IF(AD138="","",IF(AD138="PROBABILIDAD",SUM(W138+Z138+AC138),0))</f>
        <v/>
      </c>
      <c r="AF138" s="35" t="str">
        <f>IF(AD138="","",IF(AD138="IMPACTO",SUM(W138+Z138+AC138),0))</f>
        <v/>
      </c>
      <c r="AG138" s="282"/>
      <c r="AH138" s="282"/>
      <c r="AI138" s="282"/>
      <c r="AJ138" s="282"/>
      <c r="AK138" s="282"/>
      <c r="AL138" s="282"/>
      <c r="AM138" s="282"/>
      <c r="AN138" s="278"/>
      <c r="AO138" s="278"/>
      <c r="AP138" s="278"/>
      <c r="AQ138" s="327"/>
      <c r="AR138" s="94"/>
      <c r="AS138" s="94"/>
      <c r="AT138" s="94"/>
      <c r="AU138" s="94"/>
      <c r="AV138" s="94"/>
      <c r="AW138" s="94"/>
      <c r="AX138" s="94"/>
      <c r="AY138" s="94"/>
      <c r="AZ138" s="94"/>
      <c r="BA138" s="94"/>
      <c r="BB138" s="94"/>
      <c r="BC138" s="94"/>
      <c r="BD138" s="94"/>
      <c r="BE138" s="94"/>
      <c r="BF138" s="94"/>
      <c r="BG138" s="94"/>
      <c r="BH138" s="94"/>
      <c r="BI138" s="94"/>
      <c r="BJ138" s="94"/>
      <c r="BK138" s="94"/>
      <c r="BL138" s="94"/>
      <c r="BM138" s="94"/>
      <c r="BN138" s="94"/>
      <c r="BO138" s="94"/>
      <c r="BP138" s="451"/>
      <c r="BQ138" s="451"/>
      <c r="BR138" s="451"/>
      <c r="BS138" s="32"/>
      <c r="BT138" s="32"/>
      <c r="BU138" s="32"/>
      <c r="BV138" s="32"/>
      <c r="BW138" s="32"/>
      <c r="BX138" s="32"/>
      <c r="BY138" s="32"/>
      <c r="BZ138" s="32"/>
      <c r="CA138" s="32" t="s">
        <v>68</v>
      </c>
      <c r="CB138" s="32"/>
      <c r="CC138" s="32"/>
      <c r="CD138" s="32"/>
      <c r="CE138" s="32"/>
      <c r="CF138" s="32"/>
      <c r="CG138" s="32"/>
      <c r="CH138" s="32"/>
      <c r="CI138" s="32"/>
      <c r="CJ138" s="32" t="s">
        <v>65</v>
      </c>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6"/>
      <c r="HF138" s="37"/>
      <c r="HG138" s="37"/>
      <c r="HH138" s="37"/>
      <c r="HI138" s="37"/>
      <c r="HJ138" s="37"/>
      <c r="HK138" s="37"/>
    </row>
    <row r="139" spans="1:219" s="38" customFormat="1" ht="41.25" customHeight="1" thickBot="1" x14ac:dyDescent="0.25">
      <c r="A139" s="315"/>
      <c r="B139" s="451"/>
      <c r="C139" s="39"/>
      <c r="D139" s="312"/>
      <c r="E139" s="88"/>
      <c r="F139" s="89"/>
      <c r="G139" s="91"/>
      <c r="H139" s="93"/>
      <c r="I139" s="437"/>
      <c r="J139" s="95"/>
      <c r="K139" s="437"/>
      <c r="L139" s="95"/>
      <c r="M139" s="430"/>
      <c r="N139" s="430"/>
      <c r="O139" s="324"/>
      <c r="P139" s="321"/>
      <c r="Q139" s="318"/>
      <c r="R139" s="278"/>
      <c r="S139" s="443"/>
      <c r="T139" s="95"/>
      <c r="U139" s="125"/>
      <c r="V139" s="331"/>
      <c r="W139" s="332"/>
      <c r="X139" s="333"/>
      <c r="Y139" s="287"/>
      <c r="Z139" s="288"/>
      <c r="AA139" s="288"/>
      <c r="AB139" s="288"/>
      <c r="AC139" s="288"/>
      <c r="AD139" s="289"/>
      <c r="AE139" s="281" t="str">
        <f>IF(AD139="","",IF(AD139="PROBABILIDAD",SUM(W139+Z139+AC139),0))</f>
        <v/>
      </c>
      <c r="AF139" s="275" t="str">
        <f>IF(AD139="","",IF(AD139="IMPACTO",SUM(W139+Z139+AC139),0))</f>
        <v/>
      </c>
      <c r="AG139" s="282"/>
      <c r="AH139" s="282"/>
      <c r="AI139" s="282"/>
      <c r="AJ139" s="282"/>
      <c r="AK139" s="282"/>
      <c r="AL139" s="282"/>
      <c r="AM139" s="282"/>
      <c r="AN139" s="278"/>
      <c r="AO139" s="278"/>
      <c r="AP139" s="278"/>
      <c r="AQ139" s="327"/>
      <c r="AR139" s="95"/>
      <c r="AS139" s="95"/>
      <c r="AT139" s="95"/>
      <c r="AU139" s="95"/>
      <c r="AV139" s="95"/>
      <c r="AW139" s="95"/>
      <c r="AX139" s="95"/>
      <c r="AY139" s="95"/>
      <c r="AZ139" s="95"/>
      <c r="BA139" s="95"/>
      <c r="BB139" s="95"/>
      <c r="BC139" s="95"/>
      <c r="BD139" s="95"/>
      <c r="BE139" s="95"/>
      <c r="BF139" s="95"/>
      <c r="BG139" s="95"/>
      <c r="BH139" s="95"/>
      <c r="BI139" s="95"/>
      <c r="BJ139" s="95"/>
      <c r="BK139" s="95"/>
      <c r="BL139" s="95"/>
      <c r="BM139" s="95"/>
      <c r="BN139" s="95"/>
      <c r="BO139" s="95"/>
      <c r="BP139" s="451"/>
      <c r="BQ139" s="451"/>
      <c r="BR139" s="451"/>
      <c r="BS139" s="32"/>
      <c r="BT139" s="32"/>
      <c r="BU139" s="32"/>
      <c r="BV139" s="32"/>
      <c r="BW139" s="32"/>
      <c r="BX139" s="32"/>
      <c r="BY139" s="32"/>
      <c r="BZ139" s="32"/>
      <c r="CA139" s="32" t="s">
        <v>5</v>
      </c>
      <c r="CB139" s="32"/>
      <c r="CC139" s="32"/>
      <c r="CD139" s="32"/>
      <c r="CE139" s="32"/>
      <c r="CF139" s="32"/>
      <c r="CG139" s="32"/>
      <c r="CH139" s="32"/>
      <c r="CI139" s="32"/>
      <c r="CJ139" s="32" t="s">
        <v>119</v>
      </c>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6"/>
      <c r="HF139" s="37"/>
      <c r="HG139" s="37"/>
      <c r="HH139" s="37"/>
      <c r="HI139" s="37"/>
      <c r="HJ139" s="37"/>
      <c r="HK139" s="37"/>
    </row>
    <row r="140" spans="1:219" s="38" customFormat="1" ht="41.25" customHeight="1" thickBot="1" x14ac:dyDescent="0.25">
      <c r="A140" s="315"/>
      <c r="B140" s="451"/>
      <c r="C140" s="39"/>
      <c r="D140" s="312"/>
      <c r="E140" s="88"/>
      <c r="F140" s="89"/>
      <c r="G140" s="91"/>
      <c r="H140" s="93"/>
      <c r="I140" s="437"/>
      <c r="J140" s="95"/>
      <c r="K140" s="437"/>
      <c r="L140" s="95"/>
      <c r="M140" s="431"/>
      <c r="N140" s="431"/>
      <c r="O140" s="324"/>
      <c r="P140" s="321"/>
      <c r="Q140" s="318"/>
      <c r="R140" s="279"/>
      <c r="S140" s="444"/>
      <c r="T140" s="95"/>
      <c r="U140" s="125"/>
      <c r="V140" s="331"/>
      <c r="W140" s="332"/>
      <c r="X140" s="333"/>
      <c r="Y140" s="287"/>
      <c r="Z140" s="288"/>
      <c r="AA140" s="288"/>
      <c r="AB140" s="288"/>
      <c r="AC140" s="288"/>
      <c r="AD140" s="289"/>
      <c r="AE140" s="283"/>
      <c r="AF140" s="276"/>
      <c r="AG140" s="282"/>
      <c r="AH140" s="282"/>
      <c r="AI140" s="282"/>
      <c r="AJ140" s="282"/>
      <c r="AK140" s="282"/>
      <c r="AL140" s="282"/>
      <c r="AM140" s="282"/>
      <c r="AN140" s="279"/>
      <c r="AO140" s="279"/>
      <c r="AP140" s="279"/>
      <c r="AQ140" s="328"/>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451"/>
      <c r="BQ140" s="451"/>
      <c r="BR140" s="451"/>
      <c r="BS140" s="32"/>
      <c r="BT140" s="32"/>
      <c r="BU140" s="32"/>
      <c r="BV140" s="32"/>
      <c r="BW140" s="32"/>
      <c r="BX140" s="32"/>
      <c r="BY140" s="32"/>
      <c r="BZ140" s="32"/>
      <c r="CA140" s="32" t="s">
        <v>6</v>
      </c>
      <c r="CB140" s="32"/>
      <c r="CC140" s="32"/>
      <c r="CD140" s="32"/>
      <c r="CE140" s="32"/>
      <c r="CF140" s="32"/>
      <c r="CG140" s="32"/>
      <c r="CH140" s="32"/>
      <c r="CI140" s="32"/>
      <c r="CJ140" s="32" t="s">
        <v>66</v>
      </c>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6"/>
      <c r="HF140" s="37"/>
      <c r="HG140" s="37"/>
      <c r="HH140" s="37"/>
      <c r="HI140" s="37"/>
      <c r="HJ140" s="37"/>
      <c r="HK140" s="37"/>
    </row>
    <row r="141" spans="1:219" s="38" customFormat="1" ht="41.25" customHeight="1" thickBot="1" x14ac:dyDescent="0.25">
      <c r="A141" s="316"/>
      <c r="B141" s="451"/>
      <c r="C141" s="40"/>
      <c r="D141" s="313"/>
      <c r="E141" s="88"/>
      <c r="F141" s="89"/>
      <c r="G141" s="92"/>
      <c r="H141" s="93"/>
      <c r="I141" s="438"/>
      <c r="J141" s="96"/>
      <c r="K141" s="438"/>
      <c r="L141" s="96"/>
      <c r="M141" s="432"/>
      <c r="N141" s="432"/>
      <c r="O141" s="325"/>
      <c r="P141" s="322"/>
      <c r="Q141" s="319"/>
      <c r="R141" s="280"/>
      <c r="S141" s="445"/>
      <c r="T141" s="96"/>
      <c r="U141" s="125"/>
      <c r="V141" s="439"/>
      <c r="W141" s="440"/>
      <c r="X141" s="441"/>
      <c r="Y141" s="290"/>
      <c r="Z141" s="291"/>
      <c r="AA141" s="291"/>
      <c r="AB141" s="291"/>
      <c r="AC141" s="291"/>
      <c r="AD141" s="292"/>
      <c r="AE141" s="34" t="str">
        <f>IF(AD141="","",IF(AD141="PROBABILIDAD",SUM(W141+Z141+AC141),0))</f>
        <v/>
      </c>
      <c r="AF141" s="49" t="str">
        <f>IF(AD141="","",IF(AD141="IMPACTO",SUM(W141+Z141+AC141),0))</f>
        <v/>
      </c>
      <c r="AG141" s="283"/>
      <c r="AH141" s="283"/>
      <c r="AI141" s="283"/>
      <c r="AJ141" s="283"/>
      <c r="AK141" s="283"/>
      <c r="AL141" s="283"/>
      <c r="AM141" s="283"/>
      <c r="AN141" s="280"/>
      <c r="AO141" s="280"/>
      <c r="AP141" s="280"/>
      <c r="AQ141" s="329"/>
      <c r="AR141" s="96"/>
      <c r="AS141" s="96"/>
      <c r="AT141" s="96"/>
      <c r="AU141" s="96"/>
      <c r="AV141" s="96"/>
      <c r="AW141" s="96"/>
      <c r="AX141" s="96"/>
      <c r="AY141" s="96"/>
      <c r="AZ141" s="96"/>
      <c r="BA141" s="96"/>
      <c r="BB141" s="96"/>
      <c r="BC141" s="96"/>
      <c r="BD141" s="96"/>
      <c r="BE141" s="96"/>
      <c r="BF141" s="96"/>
      <c r="BG141" s="96"/>
      <c r="BH141" s="96"/>
      <c r="BI141" s="96"/>
      <c r="BJ141" s="96"/>
      <c r="BK141" s="96"/>
      <c r="BL141" s="96"/>
      <c r="BM141" s="96"/>
      <c r="BN141" s="96"/>
      <c r="BO141" s="96"/>
      <c r="BP141" s="452"/>
      <c r="BQ141" s="452"/>
      <c r="BR141" s="452"/>
      <c r="BS141" s="32"/>
      <c r="BT141" s="32"/>
      <c r="BU141" s="32"/>
      <c r="BV141" s="32"/>
      <c r="BW141" s="32"/>
      <c r="BX141" s="32"/>
      <c r="BY141" s="32"/>
      <c r="BZ141" s="32"/>
      <c r="CA141" s="32" t="s">
        <v>7</v>
      </c>
      <c r="CB141" s="32"/>
      <c r="CC141" s="32"/>
      <c r="CD141" s="32"/>
      <c r="CE141" s="32"/>
      <c r="CF141" s="32"/>
      <c r="CG141" s="32"/>
      <c r="CH141" s="32"/>
      <c r="CI141" s="32"/>
      <c r="CJ141" s="32"/>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6"/>
      <c r="HF141" s="37"/>
      <c r="HG141" s="37"/>
      <c r="HH141" s="37"/>
      <c r="HI141" s="37"/>
      <c r="HJ141" s="37"/>
      <c r="HK141" s="37"/>
    </row>
    <row r="142" spans="1:219" s="38" customFormat="1" ht="41.25" customHeight="1" thickBot="1" x14ac:dyDescent="0.25">
      <c r="A142" s="314"/>
      <c r="B142" s="451"/>
      <c r="C142" s="33"/>
      <c r="D142" s="311"/>
      <c r="E142" s="88"/>
      <c r="F142" s="89"/>
      <c r="G142" s="90"/>
      <c r="H142" s="93"/>
      <c r="I142" s="436"/>
      <c r="J142" s="93"/>
      <c r="K142" s="436"/>
      <c r="L142" s="93"/>
      <c r="M142" s="429"/>
      <c r="N142" s="429"/>
      <c r="O142" s="323" t="e">
        <f>VLOOKUP(M142,'MATRIZ CALIFICACIÓN'!$B$10:$C$24,2,FALSE)</f>
        <v>#N/A</v>
      </c>
      <c r="P142" s="320" t="e">
        <f>HLOOKUP(N142,'MATRIZ CALIFICACIÓN'!$D$8:$H$9,2,FALSE)</f>
        <v>#N/A</v>
      </c>
      <c r="Q142" s="317" t="e">
        <f>VALUE(CONCATENATE(O142,P142))</f>
        <v>#N/A</v>
      </c>
      <c r="R142" s="277" t="e">
        <f>VLOOKUP(Q142,'MATRIZ CALIFICACIÓN'!$D$58:$E$82,2,FALSE)</f>
        <v>#N/A</v>
      </c>
      <c r="S142" s="442"/>
      <c r="T142" s="93"/>
      <c r="U142" s="125"/>
      <c r="V142" s="267"/>
      <c r="W142" s="268"/>
      <c r="X142" s="269"/>
      <c r="Y142" s="302" t="s">
        <v>252</v>
      </c>
      <c r="Z142" s="303"/>
      <c r="AA142" s="303"/>
      <c r="AB142" s="303"/>
      <c r="AC142" s="303"/>
      <c r="AD142" s="304"/>
      <c r="AE142" s="34" t="str">
        <f>IF(AD142="","",IF(AD142="PROBABILIDAD",SUM(W142+Z142+AC142),0))</f>
        <v/>
      </c>
      <c r="AF142" s="35" t="str">
        <f>IF(AD142="","",IF(AD142="IMPACTO",SUM(W142+Z142+AC142),0))</f>
        <v/>
      </c>
      <c r="AG142" s="281">
        <f>IF(SUM(AE142:AE146),AVERAGEIF(AE142:AE146,"&gt;0",AE142:AE146),1)</f>
        <v>1</v>
      </c>
      <c r="AH142" s="281">
        <f>IF(SUM(AF142:AF146),AVERAGEIF(AF142:AF146,"&gt;0",AF142:AF146),1)</f>
        <v>1</v>
      </c>
      <c r="AI142" s="281">
        <f>IF(AND(AG142&gt;=0,AG142&lt;=50),0,IF(AND(AG142&gt;50,AG142&lt;76),1,2))</f>
        <v>0</v>
      </c>
      <c r="AJ142" s="281">
        <f>IF(AND(AH142&gt;=0,AH142&lt;=50),0,IF(AND(AH142&gt;50,AH142&lt;76),1,2))</f>
        <v>0</v>
      </c>
      <c r="AK142" s="281" t="e">
        <f>IF(AI142&lt;O142,O142-AI142,O142)</f>
        <v>#N/A</v>
      </c>
      <c r="AL142" s="281" t="e">
        <f>IF(AJ142&lt;P142,P142-AJ142,P142)</f>
        <v>#N/A</v>
      </c>
      <c r="AM142" s="281" t="e">
        <f>VALUE(CONCATENATE(AK88:AK142,AL142))</f>
        <v>#N/A</v>
      </c>
      <c r="AN142" s="277"/>
      <c r="AO142" s="277"/>
      <c r="AP142" s="277"/>
      <c r="AQ142" s="326"/>
      <c r="AR142" s="93"/>
      <c r="AS142" s="93"/>
      <c r="AT142" s="93"/>
      <c r="AU142" s="93"/>
      <c r="AV142" s="93"/>
      <c r="AW142" s="93"/>
      <c r="AX142" s="93"/>
      <c r="AY142" s="93"/>
      <c r="AZ142" s="93"/>
      <c r="BA142" s="93"/>
      <c r="BB142" s="93"/>
      <c r="BC142" s="93"/>
      <c r="BD142" s="93"/>
      <c r="BE142" s="93"/>
      <c r="BF142" s="93"/>
      <c r="BG142" s="93"/>
      <c r="BH142" s="93"/>
      <c r="BI142" s="93"/>
      <c r="BJ142" s="93"/>
      <c r="BK142" s="93"/>
      <c r="BL142" s="93"/>
      <c r="BM142" s="93"/>
      <c r="BN142" s="93"/>
      <c r="BO142" s="93"/>
      <c r="BP142" s="450"/>
      <c r="BQ142" s="450"/>
      <c r="BR142" s="450"/>
      <c r="BS142" s="32"/>
      <c r="BT142" s="32"/>
      <c r="BU142" s="32"/>
      <c r="BV142" s="32"/>
      <c r="BW142" s="32"/>
      <c r="BX142" s="32"/>
      <c r="BY142" s="32"/>
      <c r="BZ142" s="32"/>
      <c r="CA142" s="32" t="s">
        <v>103</v>
      </c>
      <c r="CB142" s="32"/>
      <c r="CC142" s="32"/>
      <c r="CD142" s="32"/>
      <c r="CE142" s="32"/>
      <c r="CF142" s="32"/>
      <c r="CG142" s="32"/>
      <c r="CH142" s="32"/>
      <c r="CI142" s="32"/>
      <c r="CJ142" s="32" t="s">
        <v>64</v>
      </c>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6"/>
      <c r="HF142" s="37"/>
      <c r="HG142" s="37"/>
      <c r="HH142" s="37"/>
      <c r="HI142" s="37"/>
      <c r="HJ142" s="37"/>
      <c r="HK142" s="37"/>
    </row>
    <row r="143" spans="1:219" s="38" customFormat="1" ht="41.25" customHeight="1" thickBot="1" x14ac:dyDescent="0.25">
      <c r="A143" s="315"/>
      <c r="B143" s="451"/>
      <c r="C143" s="39"/>
      <c r="D143" s="312"/>
      <c r="E143" s="88"/>
      <c r="F143" s="89"/>
      <c r="G143" s="91"/>
      <c r="H143" s="93"/>
      <c r="I143" s="437"/>
      <c r="J143" s="94"/>
      <c r="K143" s="437"/>
      <c r="L143" s="94"/>
      <c r="M143" s="430"/>
      <c r="N143" s="430"/>
      <c r="O143" s="324"/>
      <c r="P143" s="321"/>
      <c r="Q143" s="318"/>
      <c r="R143" s="278"/>
      <c r="S143" s="443"/>
      <c r="T143" s="94"/>
      <c r="U143" s="125"/>
      <c r="V143" s="331"/>
      <c r="W143" s="332"/>
      <c r="X143" s="333"/>
      <c r="Y143" s="305"/>
      <c r="Z143" s="306"/>
      <c r="AA143" s="306"/>
      <c r="AB143" s="306"/>
      <c r="AC143" s="306"/>
      <c r="AD143" s="307"/>
      <c r="AE143" s="34" t="str">
        <f>IF(AD143="","",IF(AD143="PROBABILIDAD",SUM(W143+Z143+AC143),0))</f>
        <v/>
      </c>
      <c r="AF143" s="35" t="str">
        <f>IF(AD143="","",IF(AD143="IMPACTO",SUM(W143+Z143+AC143),0))</f>
        <v/>
      </c>
      <c r="AG143" s="282"/>
      <c r="AH143" s="282"/>
      <c r="AI143" s="282"/>
      <c r="AJ143" s="282"/>
      <c r="AK143" s="282"/>
      <c r="AL143" s="282"/>
      <c r="AM143" s="282"/>
      <c r="AN143" s="278"/>
      <c r="AO143" s="278"/>
      <c r="AP143" s="278"/>
      <c r="AQ143" s="327"/>
      <c r="AR143" s="94"/>
      <c r="AS143" s="94"/>
      <c r="AT143" s="94"/>
      <c r="AU143" s="94"/>
      <c r="AV143" s="94"/>
      <c r="AW143" s="94"/>
      <c r="AX143" s="94"/>
      <c r="AY143" s="94"/>
      <c r="AZ143" s="94"/>
      <c r="BA143" s="94"/>
      <c r="BB143" s="94"/>
      <c r="BC143" s="94"/>
      <c r="BD143" s="94"/>
      <c r="BE143" s="94"/>
      <c r="BF143" s="94"/>
      <c r="BG143" s="94"/>
      <c r="BH143" s="94"/>
      <c r="BI143" s="94"/>
      <c r="BJ143" s="94"/>
      <c r="BK143" s="94"/>
      <c r="BL143" s="94"/>
      <c r="BM143" s="94"/>
      <c r="BN143" s="94"/>
      <c r="BO143" s="94"/>
      <c r="BP143" s="451"/>
      <c r="BQ143" s="451"/>
      <c r="BR143" s="451"/>
      <c r="BS143" s="32"/>
      <c r="BT143" s="32"/>
      <c r="BU143" s="32"/>
      <c r="BV143" s="32"/>
      <c r="BW143" s="32"/>
      <c r="BX143" s="32"/>
      <c r="BY143" s="32"/>
      <c r="BZ143" s="32"/>
      <c r="CA143" s="32" t="s">
        <v>68</v>
      </c>
      <c r="CB143" s="32"/>
      <c r="CC143" s="32"/>
      <c r="CD143" s="32"/>
      <c r="CE143" s="32"/>
      <c r="CF143" s="32"/>
      <c r="CG143" s="32"/>
      <c r="CH143" s="32"/>
      <c r="CI143" s="32"/>
      <c r="CJ143" s="32" t="s">
        <v>65</v>
      </c>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6"/>
      <c r="HF143" s="37"/>
      <c r="HG143" s="37"/>
      <c r="HH143" s="37"/>
      <c r="HI143" s="37"/>
      <c r="HJ143" s="37"/>
      <c r="HK143" s="37"/>
    </row>
    <row r="144" spans="1:219" s="38" customFormat="1" ht="41.25" customHeight="1" thickBot="1" x14ac:dyDescent="0.25">
      <c r="A144" s="315"/>
      <c r="B144" s="451"/>
      <c r="C144" s="39"/>
      <c r="D144" s="312"/>
      <c r="E144" s="88"/>
      <c r="F144" s="89"/>
      <c r="G144" s="91"/>
      <c r="H144" s="93"/>
      <c r="I144" s="437"/>
      <c r="J144" s="95"/>
      <c r="K144" s="437"/>
      <c r="L144" s="95"/>
      <c r="M144" s="430"/>
      <c r="N144" s="430"/>
      <c r="O144" s="324"/>
      <c r="P144" s="321"/>
      <c r="Q144" s="318"/>
      <c r="R144" s="278"/>
      <c r="S144" s="443"/>
      <c r="T144" s="95"/>
      <c r="U144" s="125"/>
      <c r="V144" s="331"/>
      <c r="W144" s="332"/>
      <c r="X144" s="333"/>
      <c r="Y144" s="305"/>
      <c r="Z144" s="306"/>
      <c r="AA144" s="306"/>
      <c r="AB144" s="306"/>
      <c r="AC144" s="306"/>
      <c r="AD144" s="307"/>
      <c r="AE144" s="281" t="str">
        <f>IF(AD144="","",IF(AD144="PROBABILIDAD",SUM(W144+Z144+AC144),0))</f>
        <v/>
      </c>
      <c r="AF144" s="275" t="str">
        <f>IF(AD144="","",IF(AD144="IMPACTO",SUM(W144+Z144+AC144),0))</f>
        <v/>
      </c>
      <c r="AG144" s="282"/>
      <c r="AH144" s="282"/>
      <c r="AI144" s="282"/>
      <c r="AJ144" s="282"/>
      <c r="AK144" s="282"/>
      <c r="AL144" s="282"/>
      <c r="AM144" s="282"/>
      <c r="AN144" s="278"/>
      <c r="AO144" s="278"/>
      <c r="AP144" s="278"/>
      <c r="AQ144" s="327"/>
      <c r="AR144" s="95"/>
      <c r="AS144" s="95"/>
      <c r="AT144" s="95"/>
      <c r="AU144" s="95"/>
      <c r="AV144" s="95"/>
      <c r="AW144" s="95"/>
      <c r="AX144" s="95"/>
      <c r="AY144" s="95"/>
      <c r="AZ144" s="95"/>
      <c r="BA144" s="95"/>
      <c r="BB144" s="95"/>
      <c r="BC144" s="95"/>
      <c r="BD144" s="95"/>
      <c r="BE144" s="95"/>
      <c r="BF144" s="95"/>
      <c r="BG144" s="95"/>
      <c r="BH144" s="95"/>
      <c r="BI144" s="95"/>
      <c r="BJ144" s="95"/>
      <c r="BK144" s="95"/>
      <c r="BL144" s="95"/>
      <c r="BM144" s="95"/>
      <c r="BN144" s="95"/>
      <c r="BO144" s="95"/>
      <c r="BP144" s="451"/>
      <c r="BQ144" s="451"/>
      <c r="BR144" s="451"/>
      <c r="BS144" s="32"/>
      <c r="BT144" s="32"/>
      <c r="BU144" s="32"/>
      <c r="BV144" s="32"/>
      <c r="BW144" s="32"/>
      <c r="BX144" s="32"/>
      <c r="BY144" s="32"/>
      <c r="BZ144" s="32"/>
      <c r="CA144" s="32" t="s">
        <v>5</v>
      </c>
      <c r="CB144" s="32"/>
      <c r="CC144" s="32"/>
      <c r="CD144" s="32"/>
      <c r="CE144" s="32"/>
      <c r="CF144" s="32"/>
      <c r="CG144" s="32"/>
      <c r="CH144" s="32"/>
      <c r="CI144" s="32"/>
      <c r="CJ144" s="32" t="s">
        <v>119</v>
      </c>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6"/>
      <c r="HF144" s="37"/>
      <c r="HG144" s="37"/>
      <c r="HH144" s="37"/>
      <c r="HI144" s="37"/>
      <c r="HJ144" s="37"/>
      <c r="HK144" s="37"/>
    </row>
    <row r="145" spans="1:219" s="38" customFormat="1" ht="41.25" customHeight="1" thickBot="1" x14ac:dyDescent="0.25">
      <c r="A145" s="315"/>
      <c r="B145" s="451"/>
      <c r="C145" s="39"/>
      <c r="D145" s="312"/>
      <c r="E145" s="88"/>
      <c r="F145" s="89"/>
      <c r="G145" s="91"/>
      <c r="H145" s="93"/>
      <c r="I145" s="437"/>
      <c r="J145" s="95"/>
      <c r="K145" s="437"/>
      <c r="L145" s="95"/>
      <c r="M145" s="431"/>
      <c r="N145" s="431"/>
      <c r="O145" s="324"/>
      <c r="P145" s="321"/>
      <c r="Q145" s="318"/>
      <c r="R145" s="279"/>
      <c r="S145" s="444"/>
      <c r="T145" s="95"/>
      <c r="U145" s="125"/>
      <c r="V145" s="331"/>
      <c r="W145" s="332"/>
      <c r="X145" s="333"/>
      <c r="Y145" s="305"/>
      <c r="Z145" s="306"/>
      <c r="AA145" s="306"/>
      <c r="AB145" s="306"/>
      <c r="AC145" s="306"/>
      <c r="AD145" s="307"/>
      <c r="AE145" s="283"/>
      <c r="AF145" s="276"/>
      <c r="AG145" s="282"/>
      <c r="AH145" s="282"/>
      <c r="AI145" s="282"/>
      <c r="AJ145" s="282"/>
      <c r="AK145" s="282"/>
      <c r="AL145" s="282"/>
      <c r="AM145" s="282"/>
      <c r="AN145" s="279"/>
      <c r="AO145" s="279"/>
      <c r="AP145" s="279"/>
      <c r="AQ145" s="328"/>
      <c r="AR145" s="95"/>
      <c r="AS145" s="95"/>
      <c r="AT145" s="95"/>
      <c r="AU145" s="95"/>
      <c r="AV145" s="95"/>
      <c r="AW145" s="95"/>
      <c r="AX145" s="95"/>
      <c r="AY145" s="95"/>
      <c r="AZ145" s="95"/>
      <c r="BA145" s="95"/>
      <c r="BB145" s="95"/>
      <c r="BC145" s="95"/>
      <c r="BD145" s="95"/>
      <c r="BE145" s="95"/>
      <c r="BF145" s="95"/>
      <c r="BG145" s="95"/>
      <c r="BH145" s="95"/>
      <c r="BI145" s="95"/>
      <c r="BJ145" s="95"/>
      <c r="BK145" s="95"/>
      <c r="BL145" s="95"/>
      <c r="BM145" s="95"/>
      <c r="BN145" s="95"/>
      <c r="BO145" s="95"/>
      <c r="BP145" s="451"/>
      <c r="BQ145" s="451"/>
      <c r="BR145" s="451"/>
      <c r="BS145" s="32"/>
      <c r="BT145" s="32"/>
      <c r="BU145" s="32"/>
      <c r="BV145" s="32"/>
      <c r="BW145" s="32"/>
      <c r="BX145" s="32"/>
      <c r="BY145" s="32"/>
      <c r="BZ145" s="32"/>
      <c r="CA145" s="32" t="s">
        <v>6</v>
      </c>
      <c r="CB145" s="32"/>
      <c r="CC145" s="32"/>
      <c r="CD145" s="32"/>
      <c r="CE145" s="32"/>
      <c r="CF145" s="32"/>
      <c r="CG145" s="32"/>
      <c r="CH145" s="32"/>
      <c r="CI145" s="32"/>
      <c r="CJ145" s="32" t="s">
        <v>66</v>
      </c>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6"/>
      <c r="HF145" s="37"/>
      <c r="HG145" s="37"/>
      <c r="HH145" s="37"/>
      <c r="HI145" s="37"/>
      <c r="HJ145" s="37"/>
      <c r="HK145" s="37"/>
    </row>
    <row r="146" spans="1:219" s="38" customFormat="1" ht="41.25" customHeight="1" thickBot="1" x14ac:dyDescent="0.25">
      <c r="A146" s="316"/>
      <c r="B146" s="452"/>
      <c r="C146" s="40"/>
      <c r="D146" s="313"/>
      <c r="E146" s="88"/>
      <c r="F146" s="89"/>
      <c r="G146" s="92"/>
      <c r="H146" s="93"/>
      <c r="I146" s="438"/>
      <c r="J146" s="96"/>
      <c r="K146" s="438"/>
      <c r="L146" s="96"/>
      <c r="M146" s="432"/>
      <c r="N146" s="432"/>
      <c r="O146" s="325"/>
      <c r="P146" s="322"/>
      <c r="Q146" s="319"/>
      <c r="R146" s="280"/>
      <c r="S146" s="445"/>
      <c r="T146" s="96"/>
      <c r="U146" s="125"/>
      <c r="V146" s="439"/>
      <c r="W146" s="440"/>
      <c r="X146" s="441"/>
      <c r="Y146" s="308"/>
      <c r="Z146" s="309"/>
      <c r="AA146" s="309"/>
      <c r="AB146" s="309"/>
      <c r="AC146" s="309"/>
      <c r="AD146" s="310"/>
      <c r="AE146" s="34" t="str">
        <f>IF(AD146="","",IF(AD146="PROBABILIDAD",SUM(W146+Z146+AC146),0))</f>
        <v/>
      </c>
      <c r="AF146" s="49" t="str">
        <f>IF(AD146="","",IF(AD146="IMPACTO",SUM(W146+Z146+AC146),0))</f>
        <v/>
      </c>
      <c r="AG146" s="283"/>
      <c r="AH146" s="283"/>
      <c r="AI146" s="283"/>
      <c r="AJ146" s="283"/>
      <c r="AK146" s="283"/>
      <c r="AL146" s="283"/>
      <c r="AM146" s="283"/>
      <c r="AN146" s="280"/>
      <c r="AO146" s="280"/>
      <c r="AP146" s="280"/>
      <c r="AQ146" s="329"/>
      <c r="AR146" s="96"/>
      <c r="AS146" s="96"/>
      <c r="AT146" s="96"/>
      <c r="AU146" s="96"/>
      <c r="AV146" s="96"/>
      <c r="AW146" s="96"/>
      <c r="AX146" s="96"/>
      <c r="AY146" s="96"/>
      <c r="AZ146" s="96"/>
      <c r="BA146" s="96"/>
      <c r="BB146" s="96"/>
      <c r="BC146" s="96"/>
      <c r="BD146" s="96"/>
      <c r="BE146" s="96"/>
      <c r="BF146" s="96"/>
      <c r="BG146" s="96"/>
      <c r="BH146" s="96"/>
      <c r="BI146" s="96"/>
      <c r="BJ146" s="96"/>
      <c r="BK146" s="96"/>
      <c r="BL146" s="96"/>
      <c r="BM146" s="96"/>
      <c r="BN146" s="96"/>
      <c r="BO146" s="96"/>
      <c r="BP146" s="452"/>
      <c r="BQ146" s="452"/>
      <c r="BR146" s="452"/>
      <c r="BS146" s="32"/>
      <c r="BT146" s="32"/>
      <c r="BU146" s="32"/>
      <c r="BV146" s="32"/>
      <c r="BW146" s="32"/>
      <c r="BX146" s="32"/>
      <c r="BY146" s="32"/>
      <c r="BZ146" s="32"/>
      <c r="CA146" s="32" t="s">
        <v>7</v>
      </c>
      <c r="CB146" s="32"/>
      <c r="CC146" s="32"/>
      <c r="CD146" s="32"/>
      <c r="CE146" s="32"/>
      <c r="CF146" s="32"/>
      <c r="CG146" s="32"/>
      <c r="CH146" s="32"/>
      <c r="CI146" s="32"/>
      <c r="CJ146" s="32"/>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c r="EC146" s="32"/>
      <c r="ED146" s="32"/>
      <c r="EE146" s="32"/>
      <c r="EF146" s="32"/>
      <c r="EG146" s="32"/>
      <c r="EH146" s="32"/>
      <c r="EI146" s="32"/>
      <c r="EJ146" s="32"/>
      <c r="EK146" s="32"/>
      <c r="EL146" s="32"/>
      <c r="EM146" s="32"/>
      <c r="EN146" s="32"/>
      <c r="EO146" s="32"/>
      <c r="EP146" s="32"/>
      <c r="EQ146" s="32"/>
      <c r="ER146" s="32"/>
      <c r="ES146" s="32"/>
      <c r="ET146" s="32"/>
      <c r="EU146" s="32"/>
      <c r="EV146" s="32"/>
      <c r="EW146" s="32"/>
      <c r="EX146" s="32"/>
      <c r="EY146" s="32"/>
      <c r="EZ146" s="32"/>
      <c r="FA146" s="32"/>
      <c r="FB146" s="32"/>
      <c r="FC146" s="32"/>
      <c r="FD146" s="32"/>
      <c r="FE146" s="32"/>
      <c r="FF146" s="32"/>
      <c r="FG146" s="32"/>
      <c r="FH146" s="32"/>
      <c r="FI146" s="32"/>
      <c r="FJ146" s="32"/>
      <c r="FK146" s="32"/>
      <c r="FL146" s="32"/>
      <c r="FM146" s="32"/>
      <c r="FN146" s="32"/>
      <c r="FO146" s="32"/>
      <c r="FP146" s="32"/>
      <c r="FQ146" s="32"/>
      <c r="FR146" s="32"/>
      <c r="FS146" s="32"/>
      <c r="FT146" s="32"/>
      <c r="FU146" s="32"/>
      <c r="FV146" s="32"/>
      <c r="FW146" s="32"/>
      <c r="FX146" s="32"/>
      <c r="FY146" s="32"/>
      <c r="FZ146" s="32"/>
      <c r="GA146" s="32"/>
      <c r="GB146" s="32"/>
      <c r="GC146" s="32"/>
      <c r="GD146" s="32"/>
      <c r="GE146" s="32"/>
      <c r="GF146" s="32"/>
      <c r="GG146" s="32"/>
      <c r="GH146" s="32"/>
      <c r="GI146" s="32"/>
      <c r="GJ146" s="32"/>
      <c r="GK146" s="32"/>
      <c r="GL146" s="32"/>
      <c r="GM146" s="32"/>
      <c r="GN146" s="32"/>
      <c r="GO146" s="32"/>
      <c r="GP146" s="32"/>
      <c r="GQ146" s="32"/>
      <c r="GR146" s="32"/>
      <c r="GS146" s="32"/>
      <c r="GT146" s="32"/>
      <c r="GU146" s="32"/>
      <c r="GV146" s="32"/>
      <c r="GW146" s="32"/>
      <c r="GX146" s="32"/>
      <c r="GY146" s="32"/>
      <c r="GZ146" s="32"/>
      <c r="HA146" s="32"/>
      <c r="HB146" s="32"/>
      <c r="HC146" s="32"/>
      <c r="HD146" s="32"/>
      <c r="HE146" s="36"/>
      <c r="HF146" s="37"/>
      <c r="HG146" s="37"/>
      <c r="HH146" s="37"/>
      <c r="HI146" s="37"/>
      <c r="HJ146" s="37"/>
      <c r="HK146" s="37"/>
    </row>
  </sheetData>
  <sheetProtection formatCells="0" formatColumns="0" formatRows="0" insertRows="0" insertHyperlinks="0" sort="0" autoFilter="0" pivotTables="0"/>
  <autoFilter ref="A111:A146" xr:uid="{00000000-0009-0000-0000-000002000000}"/>
  <dataConsolidate/>
  <mergeCells count="319">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Q137:BQ141"/>
    <mergeCell ref="BP142:BP146"/>
    <mergeCell ref="BQ142:BQ146"/>
    <mergeCell ref="BR142:BR146"/>
    <mergeCell ref="BP127:BP131"/>
    <mergeCell ref="V140:X140"/>
    <mergeCell ref="V133:X133"/>
    <mergeCell ref="V136:X136"/>
    <mergeCell ref="V141:X141"/>
    <mergeCell ref="BP137:BP141"/>
    <mergeCell ref="BR111:BR116"/>
    <mergeCell ref="BP117:BP121"/>
    <mergeCell ref="BQ117:BQ121"/>
    <mergeCell ref="BR117:BR121"/>
    <mergeCell ref="BP122:BP126"/>
    <mergeCell ref="V119:X119"/>
    <mergeCell ref="AL117:AL121"/>
    <mergeCell ref="V121:X121"/>
    <mergeCell ref="AI117:AI121"/>
    <mergeCell ref="AN111:AN116"/>
    <mergeCell ref="BQ122:BQ126"/>
    <mergeCell ref="BR122:BR126"/>
    <mergeCell ref="AQ111:AQ116"/>
    <mergeCell ref="AP111:AP116"/>
    <mergeCell ref="AQ117:AQ121"/>
    <mergeCell ref="AO117:AO121"/>
    <mergeCell ref="BP111:BP116"/>
    <mergeCell ref="BQ111:BQ116"/>
    <mergeCell ref="AM117:AM121"/>
    <mergeCell ref="V114:X114"/>
    <mergeCell ref="V116:X116"/>
    <mergeCell ref="Y111:AC116"/>
    <mergeCell ref="V112:X112"/>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P142:P146"/>
    <mergeCell ref="Q142:Q146"/>
    <mergeCell ref="R142:R146"/>
    <mergeCell ref="S142:S146"/>
    <mergeCell ref="V146:X146"/>
    <mergeCell ref="V143:X143"/>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P132:P136"/>
    <mergeCell ref="Q132:Q136"/>
    <mergeCell ref="R132:R136"/>
    <mergeCell ref="AF134:AF135"/>
    <mergeCell ref="AH132:AH136"/>
    <mergeCell ref="V128:X128"/>
    <mergeCell ref="V131:X131"/>
    <mergeCell ref="V127:X127"/>
    <mergeCell ref="AE129:AE130"/>
    <mergeCell ref="V134:X134"/>
    <mergeCell ref="V135:X135"/>
    <mergeCell ref="S132:S136"/>
    <mergeCell ref="M132:M136"/>
    <mergeCell ref="N132:N136"/>
    <mergeCell ref="AN132:AN136"/>
    <mergeCell ref="Y132:AD136"/>
    <mergeCell ref="AJ137:AJ141"/>
    <mergeCell ref="S122:S126"/>
    <mergeCell ref="AK122:AK126"/>
    <mergeCell ref="AH122:AH126"/>
    <mergeCell ref="N122:N126"/>
    <mergeCell ref="AK127:AK131"/>
    <mergeCell ref="AL127:AL131"/>
    <mergeCell ref="AM127:AM131"/>
    <mergeCell ref="AN127:AN131"/>
    <mergeCell ref="AL122:AL126"/>
    <mergeCell ref="AK132:AK136"/>
    <mergeCell ref="AL132:AL136"/>
    <mergeCell ref="O127:O131"/>
    <mergeCell ref="P127:P131"/>
    <mergeCell ref="Q127:Q131"/>
    <mergeCell ref="AM122:AM126"/>
    <mergeCell ref="V122:X122"/>
    <mergeCell ref="V123:X123"/>
    <mergeCell ref="V130:X130"/>
    <mergeCell ref="AN137:AN141"/>
    <mergeCell ref="V129:X129"/>
    <mergeCell ref="AH127:AH131"/>
    <mergeCell ref="S117:S121"/>
    <mergeCell ref="AH117:AH121"/>
    <mergeCell ref="AG117:AG121"/>
    <mergeCell ref="A132:A136"/>
    <mergeCell ref="D132:D136"/>
    <mergeCell ref="I132:I136"/>
    <mergeCell ref="K132:K136"/>
    <mergeCell ref="E109:E110"/>
    <mergeCell ref="F109:F110"/>
    <mergeCell ref="R127:R131"/>
    <mergeCell ref="S127:S131"/>
    <mergeCell ref="A127:A131"/>
    <mergeCell ref="D127:D131"/>
    <mergeCell ref="I127:I131"/>
    <mergeCell ref="K127:K131"/>
    <mergeCell ref="M127:M131"/>
    <mergeCell ref="N127:N131"/>
    <mergeCell ref="B111:B146"/>
    <mergeCell ref="N111:N116"/>
    <mergeCell ref="Q111:Q116"/>
    <mergeCell ref="R111:R116"/>
    <mergeCell ref="S111:S116"/>
    <mergeCell ref="N117:N121"/>
    <mergeCell ref="A111:A116"/>
    <mergeCell ref="E105:L105"/>
    <mergeCell ref="M105:N105"/>
    <mergeCell ref="G109:G110"/>
    <mergeCell ref="O111:O116"/>
    <mergeCell ref="P111:P116"/>
    <mergeCell ref="V113:X113"/>
    <mergeCell ref="V124:X124"/>
    <mergeCell ref="K117:K121"/>
    <mergeCell ref="R122:R126"/>
    <mergeCell ref="K122:K126"/>
    <mergeCell ref="M122:M126"/>
    <mergeCell ref="Q117:Q121"/>
    <mergeCell ref="R117:R121"/>
    <mergeCell ref="K111:K116"/>
    <mergeCell ref="I117:I121"/>
    <mergeCell ref="O117:O121"/>
    <mergeCell ref="M117:M121"/>
    <mergeCell ref="I111:I116"/>
    <mergeCell ref="M111:M116"/>
    <mergeCell ref="V111:X111"/>
    <mergeCell ref="V117:X117"/>
    <mergeCell ref="I122:I126"/>
    <mergeCell ref="T101:T105"/>
    <mergeCell ref="V126:X126"/>
    <mergeCell ref="AT109:AT110"/>
    <mergeCell ref="AZ109:AZ110"/>
    <mergeCell ref="AM111:AM116"/>
    <mergeCell ref="AO111:AO116"/>
    <mergeCell ref="AP109:AQ109"/>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A101:D105"/>
    <mergeCell ref="BD107:BI108"/>
    <mergeCell ref="BD109:BD110"/>
    <mergeCell ref="BE109:BE110"/>
    <mergeCell ref="BF109:BF110"/>
    <mergeCell ref="BG109:BG110"/>
    <mergeCell ref="BH109:BH110"/>
    <mergeCell ref="AN107:AQ108"/>
    <mergeCell ref="BB109:BB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AG109:AG110"/>
    <mergeCell ref="AB104:AD104"/>
    <mergeCell ref="T108:AD108"/>
    <mergeCell ref="AR101:AT105"/>
    <mergeCell ref="V101:AF101"/>
    <mergeCell ref="AJ101:AK104"/>
    <mergeCell ref="BJ107:BO108"/>
    <mergeCell ref="BJ109:BJ110"/>
    <mergeCell ref="BK109:BK110"/>
    <mergeCell ref="BL109:BL110"/>
    <mergeCell ref="BM109:BM110"/>
    <mergeCell ref="AX107:BC108"/>
    <mergeCell ref="AX109:AX110"/>
    <mergeCell ref="AY109:AY110"/>
    <mergeCell ref="AV107:AW108"/>
    <mergeCell ref="BO109:BO110"/>
    <mergeCell ref="BN109:BN110"/>
    <mergeCell ref="V109:X109"/>
    <mergeCell ref="V110:X110"/>
    <mergeCell ref="Y110:AD110"/>
    <mergeCell ref="BO101:BP105"/>
    <mergeCell ref="AU101:BN101"/>
    <mergeCell ref="AU102:BN102"/>
    <mergeCell ref="AR109:AR110"/>
    <mergeCell ref="AV109:AV110"/>
    <mergeCell ref="BA109:BA110"/>
    <mergeCell ref="AS109:AS110"/>
    <mergeCell ref="AN142:AN146"/>
    <mergeCell ref="AN101:AQ105"/>
    <mergeCell ref="V105:AA105"/>
    <mergeCell ref="AB105:AD105"/>
    <mergeCell ref="AE119:AE120"/>
    <mergeCell ref="AE124:AE125"/>
    <mergeCell ref="Y117:AC121"/>
    <mergeCell ref="AK117:AK121"/>
    <mergeCell ref="V125:X125"/>
    <mergeCell ref="V120:X120"/>
    <mergeCell ref="V118:X118"/>
    <mergeCell ref="AF124:AF125"/>
    <mergeCell ref="V115:X115"/>
    <mergeCell ref="AG132:AG136"/>
    <mergeCell ref="AE134:AE135"/>
    <mergeCell ref="AP132:AP136"/>
    <mergeCell ref="AI132:AI136"/>
    <mergeCell ref="AM132:AM136"/>
    <mergeCell ref="AO132:AO136"/>
    <mergeCell ref="AQ137:AQ141"/>
    <mergeCell ref="AE139:AE140"/>
    <mergeCell ref="AF139:AF140"/>
    <mergeCell ref="AG137:AG141"/>
    <mergeCell ref="AG122:AG126"/>
    <mergeCell ref="AQ127:AQ131"/>
    <mergeCell ref="AP122:AP126"/>
    <mergeCell ref="AQ122:AQ126"/>
    <mergeCell ref="AN122:AN126"/>
    <mergeCell ref="AO127:AO131"/>
    <mergeCell ref="AP127:AP131"/>
    <mergeCell ref="AO122:AO126"/>
    <mergeCell ref="AJ117:AJ121"/>
    <mergeCell ref="AI111:AI116"/>
    <mergeCell ref="AI122:AI126"/>
    <mergeCell ref="AJ122:AJ126"/>
    <mergeCell ref="AI127:AI131"/>
    <mergeCell ref="AJ127:AJ131"/>
    <mergeCell ref="D122:D126"/>
    <mergeCell ref="A117:A121"/>
    <mergeCell ref="D117:D121"/>
    <mergeCell ref="D111:D116"/>
    <mergeCell ref="A122:A126"/>
    <mergeCell ref="Q122:Q126"/>
    <mergeCell ref="P117:P121"/>
    <mergeCell ref="O122:O126"/>
    <mergeCell ref="P122:P126"/>
    <mergeCell ref="V142:X142"/>
    <mergeCell ref="AU103:BN103"/>
    <mergeCell ref="BK104:BN104"/>
    <mergeCell ref="BK105:BN105"/>
    <mergeCell ref="BC109:BC110"/>
    <mergeCell ref="BI109:BI110"/>
    <mergeCell ref="AU105:BJ105"/>
    <mergeCell ref="AU104:BJ104"/>
    <mergeCell ref="AF119:AF120"/>
    <mergeCell ref="AP117:AP121"/>
    <mergeCell ref="AN117:AN121"/>
    <mergeCell ref="AL111:AL116"/>
    <mergeCell ref="AF113:AF114"/>
    <mergeCell ref="AK111:AK116"/>
    <mergeCell ref="AG111:AG116"/>
    <mergeCell ref="AH111:AH116"/>
    <mergeCell ref="AJ111:AJ116"/>
    <mergeCell ref="Y137:AD141"/>
    <mergeCell ref="AG127:AG131"/>
    <mergeCell ref="Y127:AC131"/>
    <mergeCell ref="AF129:AF130"/>
    <mergeCell ref="AE113:AE114"/>
    <mergeCell ref="Y142:AD146"/>
    <mergeCell ref="Y122:AC12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6 BL111:BL146 AZ115:AZ146" xr:uid="{00000000-0002-0000-0200-000003000000}">
      <formula1>$CJ$63:$CJ$67</formula1>
    </dataValidation>
    <dataValidation type="list" allowBlank="1" showInputMessage="1" showErrorMessage="1" sqref="BG111:BG146 BM111:BM146 BA115: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G10" sqref="G10"/>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53" t="s">
        <v>128</v>
      </c>
      <c r="C5" s="454"/>
    </row>
    <row r="6" spans="2:3" ht="36" customHeight="1" x14ac:dyDescent="0.25">
      <c r="B6" s="74" t="s">
        <v>103</v>
      </c>
      <c r="C6" s="187" t="s">
        <v>233</v>
      </c>
    </row>
    <row r="7" spans="2:3" ht="43.5" customHeight="1" x14ac:dyDescent="0.25">
      <c r="B7" s="65" t="s">
        <v>68</v>
      </c>
      <c r="C7" s="41" t="s">
        <v>234</v>
      </c>
    </row>
    <row r="8" spans="2:3" ht="52.5" customHeight="1" x14ac:dyDescent="0.25">
      <c r="B8" s="65" t="s">
        <v>5</v>
      </c>
      <c r="C8" s="41" t="s">
        <v>232</v>
      </c>
    </row>
    <row r="9" spans="2:3" ht="39.75" customHeight="1" x14ac:dyDescent="0.25">
      <c r="B9" s="65" t="s">
        <v>6</v>
      </c>
      <c r="C9" s="41" t="s">
        <v>231</v>
      </c>
    </row>
    <row r="10" spans="2:3" ht="39.75" customHeight="1" x14ac:dyDescent="0.25">
      <c r="B10" s="65" t="s">
        <v>235</v>
      </c>
      <c r="C10" s="41" t="s">
        <v>236</v>
      </c>
    </row>
    <row r="11" spans="2:3" ht="49.5" customHeight="1" x14ac:dyDescent="0.25">
      <c r="B11" s="65" t="s">
        <v>93</v>
      </c>
      <c r="C11" s="41" t="s">
        <v>299</v>
      </c>
    </row>
    <row r="12" spans="2:3" ht="51" hidden="1" customHeight="1" thickBot="1" x14ac:dyDescent="0.3">
      <c r="B12" s="188"/>
      <c r="C12" s="189"/>
    </row>
    <row r="13" spans="2:3" ht="46.5" customHeight="1" x14ac:dyDescent="0.25">
      <c r="B13" s="65" t="s">
        <v>304</v>
      </c>
      <c r="C13" s="122" t="s">
        <v>307</v>
      </c>
    </row>
    <row r="14" spans="2:3" ht="44.25" customHeight="1" x14ac:dyDescent="0.25">
      <c r="B14" s="65" t="s">
        <v>305</v>
      </c>
      <c r="C14" s="190" t="s">
        <v>308</v>
      </c>
    </row>
    <row r="15" spans="2:3" ht="43.5" customHeight="1" x14ac:dyDescent="0.25">
      <c r="B15" s="65" t="s">
        <v>306</v>
      </c>
      <c r="C15" s="190"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4" zoomScale="85" zoomScaleNormal="85" zoomScaleSheetLayoutView="100" workbookViewId="0">
      <selection activeCell="C15" sqref="C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2" t="s">
        <v>127</v>
      </c>
      <c r="C2" s="473"/>
      <c r="D2" s="473"/>
      <c r="E2" s="474"/>
    </row>
    <row r="3" spans="2:10" s="6" customFormat="1" ht="24" customHeight="1" thickBot="1" x14ac:dyDescent="0.3">
      <c r="B3" s="22" t="s">
        <v>45</v>
      </c>
      <c r="C3" s="22" t="s">
        <v>46</v>
      </c>
      <c r="D3" s="22" t="s">
        <v>109</v>
      </c>
      <c r="E3" s="22" t="s">
        <v>48</v>
      </c>
    </row>
    <row r="4" spans="2:10" s="6" customFormat="1" ht="29.25" customHeight="1" x14ac:dyDescent="0.25">
      <c r="B4" s="50">
        <v>1</v>
      </c>
      <c r="C4" s="59" t="s">
        <v>237</v>
      </c>
      <c r="D4" s="56" t="s">
        <v>238</v>
      </c>
      <c r="E4" s="53" t="s">
        <v>243</v>
      </c>
    </row>
    <row r="5" spans="2:10" s="6" customFormat="1" ht="28.5" customHeight="1" x14ac:dyDescent="0.25">
      <c r="B5" s="51">
        <v>2</v>
      </c>
      <c r="C5" s="60" t="s">
        <v>49</v>
      </c>
      <c r="D5" s="57" t="s">
        <v>239</v>
      </c>
      <c r="E5" s="54" t="s">
        <v>53</v>
      </c>
    </row>
    <row r="6" spans="2:10" s="6" customFormat="1" ht="32.25" customHeight="1" x14ac:dyDescent="0.25">
      <c r="B6" s="51">
        <v>3</v>
      </c>
      <c r="C6" s="60" t="s">
        <v>50</v>
      </c>
      <c r="D6" s="57" t="s">
        <v>240</v>
      </c>
      <c r="E6" s="54" t="s">
        <v>54</v>
      </c>
    </row>
    <row r="7" spans="2:10" s="6" customFormat="1" ht="30.75" customHeight="1" x14ac:dyDescent="0.25">
      <c r="B7" s="51">
        <v>4</v>
      </c>
      <c r="C7" s="60" t="s">
        <v>51</v>
      </c>
      <c r="D7" s="57" t="s">
        <v>241</v>
      </c>
      <c r="E7" s="54" t="s">
        <v>55</v>
      </c>
    </row>
    <row r="8" spans="2:10" s="6" customFormat="1" ht="34.5" customHeight="1" thickBot="1" x14ac:dyDescent="0.3">
      <c r="B8" s="52">
        <v>5</v>
      </c>
      <c r="C8" s="61" t="s">
        <v>52</v>
      </c>
      <c r="D8" s="58" t="s">
        <v>242</v>
      </c>
      <c r="E8" s="55" t="s">
        <v>56</v>
      </c>
    </row>
    <row r="9" spans="2:10" s="6" customFormat="1" ht="30.75" customHeight="1" thickBot="1" x14ac:dyDescent="0.3"/>
    <row r="10" spans="2:10" s="6" customFormat="1" ht="31.5" customHeight="1" thickBot="1" x14ac:dyDescent="0.35">
      <c r="B10" s="73" t="s">
        <v>146</v>
      </c>
      <c r="C10" s="479" t="s">
        <v>147</v>
      </c>
      <c r="D10" s="480"/>
      <c r="E10" s="480"/>
      <c r="F10" s="480"/>
      <c r="G10" s="480"/>
      <c r="H10" s="480"/>
      <c r="I10" s="480"/>
      <c r="J10" s="481"/>
    </row>
    <row r="11" spans="2:10" s="6" customFormat="1" ht="30.75" customHeight="1" thickBot="1" x14ac:dyDescent="0.3">
      <c r="B11" s="23" t="s">
        <v>45</v>
      </c>
      <c r="C11" s="186" t="s">
        <v>46</v>
      </c>
      <c r="D11" s="475" t="s">
        <v>47</v>
      </c>
      <c r="E11" s="476"/>
      <c r="F11" s="482" t="s">
        <v>272</v>
      </c>
      <c r="G11" s="483"/>
      <c r="H11" s="483"/>
      <c r="I11" s="483" t="s">
        <v>309</v>
      </c>
      <c r="J11" s="484"/>
    </row>
    <row r="12" spans="2:10" s="6" customFormat="1" ht="141.75" customHeight="1" x14ac:dyDescent="0.25">
      <c r="B12" s="19">
        <v>1</v>
      </c>
      <c r="C12" s="62" t="s">
        <v>57</v>
      </c>
      <c r="D12" s="477" t="s">
        <v>122</v>
      </c>
      <c r="E12" s="478"/>
      <c r="F12" s="465" t="s">
        <v>281</v>
      </c>
      <c r="G12" s="468"/>
      <c r="H12" s="469"/>
      <c r="I12" s="463" t="s">
        <v>282</v>
      </c>
      <c r="J12" s="485"/>
    </row>
    <row r="13" spans="2:10" s="6" customFormat="1" ht="185.25" customHeight="1" x14ac:dyDescent="0.25">
      <c r="B13" s="20">
        <v>2</v>
      </c>
      <c r="C13" s="63" t="s">
        <v>58</v>
      </c>
      <c r="D13" s="456" t="s">
        <v>126</v>
      </c>
      <c r="E13" s="457"/>
      <c r="F13" s="465" t="s">
        <v>280</v>
      </c>
      <c r="G13" s="466"/>
      <c r="H13" s="467"/>
      <c r="I13" s="463" t="s">
        <v>279</v>
      </c>
      <c r="J13" s="464"/>
    </row>
    <row r="14" spans="2:10" s="6" customFormat="1" ht="169.5" customHeight="1" x14ac:dyDescent="0.25">
      <c r="B14" s="20">
        <v>3</v>
      </c>
      <c r="C14" s="63" t="s">
        <v>21</v>
      </c>
      <c r="D14" s="456" t="s">
        <v>123</v>
      </c>
      <c r="E14" s="457"/>
      <c r="F14" s="465" t="s">
        <v>277</v>
      </c>
      <c r="G14" s="466"/>
      <c r="H14" s="467"/>
      <c r="I14" s="463" t="s">
        <v>278</v>
      </c>
      <c r="J14" s="464"/>
    </row>
    <row r="15" spans="2:10" s="6" customFormat="1" ht="170.25" customHeight="1" x14ac:dyDescent="0.25">
      <c r="B15" s="20">
        <v>4</v>
      </c>
      <c r="C15" s="63" t="s">
        <v>59</v>
      </c>
      <c r="D15" s="456" t="s">
        <v>124</v>
      </c>
      <c r="E15" s="457"/>
      <c r="F15" s="465" t="s">
        <v>275</v>
      </c>
      <c r="G15" s="468"/>
      <c r="H15" s="469"/>
      <c r="I15" s="463" t="s">
        <v>276</v>
      </c>
      <c r="J15" s="464"/>
    </row>
    <row r="16" spans="2:10" s="6" customFormat="1" ht="165" customHeight="1" thickBot="1" x14ac:dyDescent="0.3">
      <c r="B16" s="21">
        <v>5</v>
      </c>
      <c r="C16" s="64" t="s">
        <v>60</v>
      </c>
      <c r="D16" s="458" t="s">
        <v>125</v>
      </c>
      <c r="E16" s="459"/>
      <c r="F16" s="460" t="s">
        <v>273</v>
      </c>
      <c r="G16" s="461"/>
      <c r="H16" s="462"/>
      <c r="I16" s="470" t="s">
        <v>274</v>
      </c>
      <c r="J16" s="471"/>
    </row>
    <row r="17" spans="2:5" s="6" customFormat="1" x14ac:dyDescent="0.25">
      <c r="B17" s="455"/>
      <c r="C17" s="455"/>
      <c r="D17" s="455"/>
      <c r="E17" s="455"/>
    </row>
    <row r="18" spans="2:5" s="6" customFormat="1" x14ac:dyDescent="0.25">
      <c r="B18" s="455"/>
      <c r="C18" s="455"/>
      <c r="D18" s="455"/>
      <c r="E18" s="455"/>
    </row>
    <row r="19" spans="2:5" s="6" customFormat="1" x14ac:dyDescent="0.25">
      <c r="B19" s="455"/>
      <c r="C19" s="455"/>
      <c r="D19" s="455"/>
      <c r="E19" s="45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F14:H14"/>
    <mergeCell ref="F15:H15"/>
    <mergeCell ref="I16:J16"/>
    <mergeCell ref="I14:J14"/>
    <mergeCell ref="B2:E2"/>
    <mergeCell ref="D11:E11"/>
    <mergeCell ref="D12:E12"/>
    <mergeCell ref="D13:E13"/>
    <mergeCell ref="D14:E14"/>
    <mergeCell ref="C10:J10"/>
    <mergeCell ref="F11:H11"/>
    <mergeCell ref="I11:J11"/>
    <mergeCell ref="I12:J12"/>
    <mergeCell ref="I13:J13"/>
    <mergeCell ref="F13:H13"/>
    <mergeCell ref="F12:H12"/>
    <mergeCell ref="B17:E19"/>
    <mergeCell ref="D15:E15"/>
    <mergeCell ref="D16:E16"/>
    <mergeCell ref="F16:H16"/>
    <mergeCell ref="I15:J15"/>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8"/>
    </row>
    <row r="2" spans="1:11" s="6" customFormat="1" ht="38.25" customHeight="1" thickBot="1" x14ac:dyDescent="0.3">
      <c r="B2" s="495" t="s">
        <v>303</v>
      </c>
      <c r="C2" s="496"/>
      <c r="F2" s="47" t="s">
        <v>15</v>
      </c>
      <c r="G2" s="497" t="s">
        <v>116</v>
      </c>
      <c r="H2" s="497"/>
      <c r="I2" s="497"/>
      <c r="J2" s="497"/>
      <c r="K2" s="498"/>
    </row>
    <row r="3" spans="1:11" ht="60" customHeight="1" thickBot="1" x14ac:dyDescent="0.3">
      <c r="B3" s="69" t="s">
        <v>119</v>
      </c>
      <c r="C3" s="66" t="s">
        <v>132</v>
      </c>
      <c r="F3" s="43" t="s">
        <v>24</v>
      </c>
      <c r="G3" s="493" t="s">
        <v>25</v>
      </c>
      <c r="H3" s="494"/>
      <c r="I3" s="489" t="s">
        <v>129</v>
      </c>
      <c r="J3" s="490"/>
      <c r="K3" s="491"/>
    </row>
    <row r="4" spans="1:11" ht="111.75" customHeight="1" thickBot="1" x14ac:dyDescent="0.3">
      <c r="B4" s="70" t="s">
        <v>65</v>
      </c>
      <c r="C4" s="67" t="s">
        <v>133</v>
      </c>
      <c r="F4" s="44" t="s">
        <v>113</v>
      </c>
      <c r="G4" s="493" t="s">
        <v>130</v>
      </c>
      <c r="H4" s="494"/>
      <c r="I4" s="489" t="s">
        <v>143</v>
      </c>
      <c r="J4" s="490"/>
      <c r="K4" s="491"/>
    </row>
    <row r="5" spans="1:11" ht="151.5" customHeight="1" thickBot="1" x14ac:dyDescent="0.3">
      <c r="B5" s="71" t="s">
        <v>64</v>
      </c>
      <c r="C5" s="68" t="s">
        <v>134</v>
      </c>
      <c r="F5" s="46" t="s">
        <v>114</v>
      </c>
      <c r="G5" s="493" t="s">
        <v>131</v>
      </c>
      <c r="H5" s="494"/>
      <c r="I5" s="489" t="s">
        <v>144</v>
      </c>
      <c r="J5" s="490"/>
      <c r="K5" s="491"/>
    </row>
    <row r="6" spans="1:11" ht="139.5" customHeight="1" thickBot="1" x14ac:dyDescent="0.3">
      <c r="B6" s="72" t="s">
        <v>66</v>
      </c>
      <c r="C6" s="68" t="s">
        <v>135</v>
      </c>
      <c r="F6" s="45" t="s">
        <v>115</v>
      </c>
      <c r="G6" s="487" t="s">
        <v>131</v>
      </c>
      <c r="H6" s="488"/>
      <c r="I6" s="489" t="s">
        <v>145</v>
      </c>
      <c r="J6" s="490"/>
      <c r="K6" s="49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492" t="s">
        <v>23</v>
      </c>
      <c r="D31" s="492"/>
    </row>
    <row r="32" spans="2:4" ht="23.25" hidden="1" customHeight="1" x14ac:dyDescent="0.25">
      <c r="B32" s="13" t="s">
        <v>24</v>
      </c>
      <c r="C32" s="486" t="s">
        <v>25</v>
      </c>
      <c r="D32" s="486"/>
    </row>
    <row r="33" spans="2:4" ht="66.75" hidden="1" customHeight="1" x14ac:dyDescent="0.25">
      <c r="B33" s="14" t="s">
        <v>113</v>
      </c>
      <c r="C33" s="486" t="s">
        <v>26</v>
      </c>
      <c r="D33" s="486"/>
    </row>
    <row r="34" spans="2:4" ht="45" hidden="1" customHeight="1" x14ac:dyDescent="0.25">
      <c r="B34" s="15" t="s">
        <v>114</v>
      </c>
      <c r="C34" s="486" t="s">
        <v>27</v>
      </c>
      <c r="D34" s="486"/>
    </row>
    <row r="35" spans="2:4" ht="51" hidden="1" customHeight="1" x14ac:dyDescent="0.25">
      <c r="B35" s="16" t="s">
        <v>115</v>
      </c>
      <c r="C35" s="486" t="s">
        <v>28</v>
      </c>
      <c r="D35" s="486"/>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L25" sqref="L25"/>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499" t="s">
        <v>29</v>
      </c>
      <c r="C3" s="500"/>
      <c r="D3" s="500"/>
      <c r="E3" s="500"/>
      <c r="F3" s="500"/>
      <c r="G3" s="500"/>
      <c r="H3" s="500"/>
      <c r="I3" s="500"/>
      <c r="J3" s="500"/>
      <c r="K3" s="500"/>
      <c r="L3" s="500"/>
      <c r="M3" s="500"/>
      <c r="N3" s="500"/>
    </row>
    <row r="4" spans="1:14" x14ac:dyDescent="0.25">
      <c r="A4" s="6"/>
      <c r="B4" s="499"/>
      <c r="C4" s="500"/>
      <c r="D4" s="500"/>
      <c r="E4" s="500"/>
      <c r="F4" s="500"/>
      <c r="G4" s="500"/>
      <c r="H4" s="500"/>
      <c r="I4" s="500"/>
      <c r="J4" s="500"/>
      <c r="K4" s="500"/>
      <c r="L4" s="500"/>
      <c r="M4" s="500"/>
      <c r="N4" s="500"/>
    </row>
    <row r="5" spans="1:14" x14ac:dyDescent="0.25">
      <c r="A5" s="6"/>
      <c r="B5" s="7"/>
      <c r="C5" s="7"/>
      <c r="D5" s="7"/>
      <c r="E5" s="7"/>
      <c r="F5" s="7"/>
      <c r="G5" s="8"/>
      <c r="H5" s="8"/>
    </row>
    <row r="6" spans="1:14" ht="18" x14ac:dyDescent="0.25">
      <c r="A6" s="6"/>
      <c r="B6" s="519" t="s">
        <v>20</v>
      </c>
      <c r="C6" s="519"/>
      <c r="D6" s="520" t="s">
        <v>13</v>
      </c>
      <c r="E6" s="520"/>
      <c r="F6" s="520"/>
      <c r="G6" s="520"/>
      <c r="H6" s="520"/>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533">
        <v>1</v>
      </c>
      <c r="B10" s="507" t="s">
        <v>30</v>
      </c>
      <c r="C10" s="510">
        <v>1</v>
      </c>
      <c r="D10" s="531">
        <v>11</v>
      </c>
      <c r="E10" s="501">
        <v>12</v>
      </c>
      <c r="F10" s="501">
        <v>13</v>
      </c>
      <c r="G10" s="516">
        <v>14</v>
      </c>
      <c r="H10" s="516">
        <v>15</v>
      </c>
    </row>
    <row r="11" spans="1:14" ht="15" customHeight="1" x14ac:dyDescent="0.25">
      <c r="A11" s="533"/>
      <c r="B11" s="508"/>
      <c r="C11" s="511"/>
      <c r="D11" s="532"/>
      <c r="E11" s="502"/>
      <c r="F11" s="502"/>
      <c r="G11" s="517"/>
      <c r="H11" s="517"/>
      <c r="K11" s="521" t="s">
        <v>40</v>
      </c>
      <c r="L11" s="521"/>
      <c r="M11" s="521"/>
    </row>
    <row r="12" spans="1:14" ht="15" customHeight="1" x14ac:dyDescent="0.25">
      <c r="A12" s="533"/>
      <c r="B12" s="509"/>
      <c r="C12" s="512"/>
      <c r="D12" s="532"/>
      <c r="E12" s="503"/>
      <c r="F12" s="503"/>
      <c r="G12" s="518"/>
      <c r="H12" s="518"/>
      <c r="K12" s="521"/>
      <c r="L12" s="521"/>
      <c r="M12" s="521"/>
    </row>
    <row r="13" spans="1:14" ht="15" customHeight="1" x14ac:dyDescent="0.25">
      <c r="A13" s="533">
        <v>2</v>
      </c>
      <c r="B13" s="507" t="s">
        <v>31</v>
      </c>
      <c r="C13" s="510">
        <v>2</v>
      </c>
      <c r="D13" s="513">
        <v>21</v>
      </c>
      <c r="E13" s="516">
        <v>22</v>
      </c>
      <c r="F13" s="516">
        <v>23</v>
      </c>
      <c r="G13" s="525">
        <v>24</v>
      </c>
      <c r="H13" s="525">
        <v>25</v>
      </c>
      <c r="K13" s="522" t="s">
        <v>41</v>
      </c>
      <c r="L13" s="522"/>
      <c r="M13" s="522"/>
    </row>
    <row r="14" spans="1:14" ht="15" customHeight="1" x14ac:dyDescent="0.25">
      <c r="A14" s="533"/>
      <c r="B14" s="508"/>
      <c r="C14" s="511"/>
      <c r="D14" s="514"/>
      <c r="E14" s="517"/>
      <c r="F14" s="517"/>
      <c r="G14" s="526"/>
      <c r="H14" s="526"/>
      <c r="K14" s="522"/>
      <c r="L14" s="522"/>
      <c r="M14" s="522"/>
    </row>
    <row r="15" spans="1:14" ht="15" customHeight="1" x14ac:dyDescent="0.25">
      <c r="A15" s="533"/>
      <c r="B15" s="509"/>
      <c r="C15" s="512"/>
      <c r="D15" s="515"/>
      <c r="E15" s="518"/>
      <c r="F15" s="518"/>
      <c r="G15" s="527"/>
      <c r="H15" s="527"/>
      <c r="K15" s="523" t="s">
        <v>42</v>
      </c>
      <c r="L15" s="523"/>
      <c r="M15" s="523"/>
    </row>
    <row r="16" spans="1:14" ht="15" customHeight="1" x14ac:dyDescent="0.25">
      <c r="A16" s="533">
        <v>3</v>
      </c>
      <c r="B16" s="507" t="s">
        <v>61</v>
      </c>
      <c r="C16" s="510">
        <v>3</v>
      </c>
      <c r="D16" s="513">
        <v>31</v>
      </c>
      <c r="E16" s="516">
        <v>32</v>
      </c>
      <c r="F16" s="504">
        <v>33</v>
      </c>
      <c r="G16" s="525">
        <v>34</v>
      </c>
      <c r="H16" s="528">
        <v>35</v>
      </c>
      <c r="K16" s="523"/>
      <c r="L16" s="523"/>
      <c r="M16" s="523"/>
    </row>
    <row r="17" spans="1:13" ht="15" customHeight="1" x14ac:dyDescent="0.25">
      <c r="A17" s="533"/>
      <c r="B17" s="508"/>
      <c r="C17" s="511"/>
      <c r="D17" s="514"/>
      <c r="E17" s="517"/>
      <c r="F17" s="505"/>
      <c r="G17" s="526"/>
      <c r="H17" s="529"/>
      <c r="K17" s="524" t="s">
        <v>43</v>
      </c>
      <c r="L17" s="524"/>
      <c r="M17" s="524"/>
    </row>
    <row r="18" spans="1:13" ht="15" customHeight="1" x14ac:dyDescent="0.25">
      <c r="A18" s="533"/>
      <c r="B18" s="509"/>
      <c r="C18" s="512"/>
      <c r="D18" s="515"/>
      <c r="E18" s="518"/>
      <c r="F18" s="506"/>
      <c r="G18" s="527"/>
      <c r="H18" s="530"/>
      <c r="K18" s="524"/>
      <c r="L18" s="524"/>
      <c r="M18" s="524"/>
    </row>
    <row r="19" spans="1:13" ht="15" customHeight="1" x14ac:dyDescent="0.25">
      <c r="A19" s="533">
        <v>4</v>
      </c>
      <c r="B19" s="507" t="s">
        <v>33</v>
      </c>
      <c r="C19" s="510">
        <v>4</v>
      </c>
      <c r="D19" s="534">
        <v>41</v>
      </c>
      <c r="E19" s="504">
        <v>42</v>
      </c>
      <c r="F19" s="504">
        <v>43</v>
      </c>
      <c r="G19" s="528">
        <v>44</v>
      </c>
      <c r="H19" s="528">
        <v>45</v>
      </c>
      <c r="K19"/>
      <c r="M19"/>
    </row>
    <row r="20" spans="1:13" ht="15" customHeight="1" x14ac:dyDescent="0.25">
      <c r="A20" s="533"/>
      <c r="B20" s="508"/>
      <c r="C20" s="511"/>
      <c r="D20" s="535"/>
      <c r="E20" s="505"/>
      <c r="F20" s="505"/>
      <c r="G20" s="529"/>
      <c r="H20" s="529"/>
    </row>
    <row r="21" spans="1:13" ht="15" customHeight="1" x14ac:dyDescent="0.25">
      <c r="A21" s="533"/>
      <c r="B21" s="509"/>
      <c r="C21" s="512"/>
      <c r="D21" s="536"/>
      <c r="E21" s="506"/>
      <c r="F21" s="506"/>
      <c r="G21" s="530"/>
      <c r="H21" s="530"/>
    </row>
    <row r="22" spans="1:13" ht="15" customHeight="1" x14ac:dyDescent="0.25">
      <c r="A22" s="533">
        <v>5</v>
      </c>
      <c r="B22" s="507" t="s">
        <v>62</v>
      </c>
      <c r="C22" s="510">
        <v>5</v>
      </c>
      <c r="D22" s="534">
        <v>51</v>
      </c>
      <c r="E22" s="504">
        <v>52</v>
      </c>
      <c r="F22" s="537">
        <v>53</v>
      </c>
      <c r="G22" s="528">
        <v>54</v>
      </c>
      <c r="H22" s="528">
        <v>55</v>
      </c>
    </row>
    <row r="23" spans="1:13" ht="15" customHeight="1" x14ac:dyDescent="0.25">
      <c r="A23" s="533"/>
      <c r="B23" s="508"/>
      <c r="C23" s="511"/>
      <c r="D23" s="535"/>
      <c r="E23" s="505"/>
      <c r="F23" s="538"/>
      <c r="G23" s="529"/>
      <c r="H23" s="529"/>
    </row>
    <row r="24" spans="1:13" ht="15" customHeight="1" x14ac:dyDescent="0.25">
      <c r="A24" s="533"/>
      <c r="B24" s="509"/>
      <c r="C24" s="512"/>
      <c r="D24" s="536"/>
      <c r="E24" s="506"/>
      <c r="F24" s="539"/>
      <c r="G24" s="530"/>
      <c r="H24" s="530"/>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492" t="s">
        <v>23</v>
      </c>
      <c r="I58" s="492"/>
    </row>
    <row r="59" spans="1:9" ht="42.75" customHeight="1" x14ac:dyDescent="0.25">
      <c r="A59" s="6"/>
      <c r="B59" s="6"/>
      <c r="C59" s="6"/>
      <c r="D59" s="18">
        <v>12</v>
      </c>
      <c r="E59" s="4" t="s">
        <v>24</v>
      </c>
      <c r="F59" s="6"/>
      <c r="G59" s="13" t="s">
        <v>24</v>
      </c>
      <c r="H59" s="486" t="s">
        <v>25</v>
      </c>
      <c r="I59" s="486"/>
    </row>
    <row r="60" spans="1:9" ht="42.75" customHeight="1" x14ac:dyDescent="0.25">
      <c r="A60" s="6"/>
      <c r="B60" s="6"/>
      <c r="C60" s="6"/>
      <c r="D60" s="18">
        <v>13</v>
      </c>
      <c r="E60" s="4" t="s">
        <v>24</v>
      </c>
      <c r="F60" s="6"/>
      <c r="G60" s="14" t="s">
        <v>113</v>
      </c>
      <c r="H60" s="486" t="s">
        <v>130</v>
      </c>
      <c r="I60" s="486"/>
    </row>
    <row r="61" spans="1:9" ht="78" customHeight="1" x14ac:dyDescent="0.25">
      <c r="A61" s="6"/>
      <c r="B61" s="6"/>
      <c r="C61" s="6"/>
      <c r="D61" s="18">
        <v>14</v>
      </c>
      <c r="E61" s="5" t="s">
        <v>113</v>
      </c>
      <c r="F61" s="6"/>
      <c r="G61" s="15" t="s">
        <v>114</v>
      </c>
      <c r="H61" s="486" t="s">
        <v>131</v>
      </c>
      <c r="I61" s="486"/>
    </row>
    <row r="62" spans="1:9" ht="75.75" customHeight="1" x14ac:dyDescent="0.25">
      <c r="A62" s="6"/>
      <c r="B62" s="6"/>
      <c r="C62" s="6"/>
      <c r="D62" s="18">
        <v>15</v>
      </c>
      <c r="E62" s="5" t="s">
        <v>113</v>
      </c>
      <c r="F62" s="6"/>
      <c r="G62" s="16" t="s">
        <v>115</v>
      </c>
      <c r="H62" s="486" t="s">
        <v>131</v>
      </c>
      <c r="I62" s="486"/>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B19:B21"/>
    <mergeCell ref="C19:C21"/>
    <mergeCell ref="F19:F21"/>
    <mergeCell ref="D19:D21"/>
    <mergeCell ref="G19:G21"/>
    <mergeCell ref="E19:E21"/>
    <mergeCell ref="H62:I62"/>
    <mergeCell ref="H58:I58"/>
    <mergeCell ref="H59:I59"/>
    <mergeCell ref="H60:I60"/>
    <mergeCell ref="H61:I61"/>
    <mergeCell ref="A10:A12"/>
    <mergeCell ref="A13:A15"/>
    <mergeCell ref="A16:A18"/>
    <mergeCell ref="A19:A21"/>
    <mergeCell ref="A22:A24"/>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zoomScale="70" zoomScaleNormal="70" workbookViewId="0">
      <selection activeCell="G12" sqref="F12:G1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64" t="s">
        <v>302</v>
      </c>
      <c r="S3" s="565"/>
    </row>
    <row r="4" spans="2:33" ht="121.5" customHeight="1" x14ac:dyDescent="0.25">
      <c r="R4" s="196" t="s">
        <v>296</v>
      </c>
      <c r="S4" s="195" t="s">
        <v>310</v>
      </c>
    </row>
    <row r="5" spans="2:33" ht="15.75" thickBot="1" x14ac:dyDescent="0.3">
      <c r="R5" s="127" t="s">
        <v>255</v>
      </c>
      <c r="S5" s="127">
        <v>0</v>
      </c>
      <c r="AB5">
        <v>15</v>
      </c>
      <c r="AC5">
        <v>5</v>
      </c>
      <c r="AD5">
        <v>10</v>
      </c>
      <c r="AE5">
        <v>30</v>
      </c>
    </row>
    <row r="6" spans="2:33" ht="21" customHeight="1" x14ac:dyDescent="0.25">
      <c r="B6" s="547" t="s">
        <v>252</v>
      </c>
      <c r="C6" s="548"/>
      <c r="D6" s="548"/>
      <c r="E6" s="548"/>
      <c r="F6" s="548"/>
      <c r="G6" s="548"/>
      <c r="H6" s="548"/>
      <c r="I6" s="548"/>
      <c r="J6" s="548"/>
      <c r="K6" s="548"/>
      <c r="L6" s="548"/>
      <c r="M6" s="548"/>
      <c r="N6" s="548"/>
      <c r="O6" s="549"/>
      <c r="P6" s="198"/>
      <c r="R6" s="127" t="s">
        <v>256</v>
      </c>
      <c r="S6" s="127">
        <v>1</v>
      </c>
      <c r="AB6">
        <v>0</v>
      </c>
      <c r="AC6">
        <v>0</v>
      </c>
      <c r="AD6">
        <v>0</v>
      </c>
      <c r="AE6">
        <v>0</v>
      </c>
    </row>
    <row r="7" spans="2:33" ht="21" customHeight="1" x14ac:dyDescent="0.25">
      <c r="B7" s="550"/>
      <c r="C7" s="551"/>
      <c r="D7" s="551"/>
      <c r="E7" s="551"/>
      <c r="F7" s="551"/>
      <c r="G7" s="551"/>
      <c r="H7" s="551"/>
      <c r="I7" s="551"/>
      <c r="J7" s="551"/>
      <c r="K7" s="551"/>
      <c r="L7" s="551"/>
      <c r="M7" s="551"/>
      <c r="N7" s="551"/>
      <c r="O7" s="552"/>
      <c r="P7" s="198"/>
      <c r="R7" s="127" t="s">
        <v>257</v>
      </c>
      <c r="S7" s="127">
        <v>2</v>
      </c>
      <c r="AG7" t="s">
        <v>248</v>
      </c>
    </row>
    <row r="8" spans="2:33" ht="21" customHeight="1" thickBot="1" x14ac:dyDescent="0.3">
      <c r="B8" s="553"/>
      <c r="C8" s="554"/>
      <c r="D8" s="554"/>
      <c r="E8" s="554"/>
      <c r="F8" s="554"/>
      <c r="G8" s="554"/>
      <c r="H8" s="554"/>
      <c r="I8" s="554"/>
      <c r="J8" s="554"/>
      <c r="K8" s="554"/>
      <c r="L8" s="554"/>
      <c r="M8" s="554"/>
      <c r="N8" s="554"/>
      <c r="O8" s="555"/>
      <c r="P8" s="198"/>
      <c r="AG8" t="s">
        <v>249</v>
      </c>
    </row>
    <row r="9" spans="2:33" ht="36" customHeight="1" x14ac:dyDescent="0.25">
      <c r="B9" s="545" t="s">
        <v>300</v>
      </c>
      <c r="C9" s="540" t="s">
        <v>63</v>
      </c>
      <c r="D9" s="540" t="s">
        <v>253</v>
      </c>
      <c r="E9" s="559" t="s">
        <v>295</v>
      </c>
      <c r="F9" s="559"/>
      <c r="G9" s="559"/>
      <c r="H9" s="559"/>
      <c r="I9" s="559"/>
      <c r="J9" s="559"/>
      <c r="K9" s="559"/>
      <c r="L9" s="545" t="s">
        <v>254</v>
      </c>
      <c r="M9" s="545" t="s">
        <v>301</v>
      </c>
      <c r="N9" s="545" t="s">
        <v>312</v>
      </c>
      <c r="O9" s="545" t="s">
        <v>313</v>
      </c>
      <c r="P9" s="199"/>
      <c r="R9" s="566" t="s">
        <v>311</v>
      </c>
      <c r="S9" s="567"/>
    </row>
    <row r="10" spans="2:33" ht="89.25" customHeight="1" thickBot="1" x14ac:dyDescent="0.3">
      <c r="B10" s="546"/>
      <c r="C10" s="541"/>
      <c r="D10" s="541"/>
      <c r="E10" s="203" t="s">
        <v>287</v>
      </c>
      <c r="F10" s="203" t="s">
        <v>288</v>
      </c>
      <c r="G10" s="203" t="s">
        <v>290</v>
      </c>
      <c r="H10" s="203" t="s">
        <v>289</v>
      </c>
      <c r="I10" s="203" t="s">
        <v>291</v>
      </c>
      <c r="J10" s="203" t="s">
        <v>293</v>
      </c>
      <c r="K10" s="203" t="s">
        <v>292</v>
      </c>
      <c r="L10" s="546"/>
      <c r="M10" s="546"/>
      <c r="N10" s="546"/>
      <c r="O10" s="546"/>
      <c r="P10" s="199"/>
      <c r="R10" s="568"/>
      <c r="S10" s="569"/>
    </row>
    <row r="11" spans="2:33" ht="54.75" customHeight="1" x14ac:dyDescent="0.25">
      <c r="B11" s="556">
        <v>1</v>
      </c>
      <c r="C11" s="211" t="s">
        <v>248</v>
      </c>
      <c r="D11" s="93" t="s">
        <v>329</v>
      </c>
      <c r="E11" s="127">
        <v>15</v>
      </c>
      <c r="F11" s="127">
        <v>5</v>
      </c>
      <c r="G11" s="127">
        <v>0</v>
      </c>
      <c r="H11" s="127">
        <v>10</v>
      </c>
      <c r="I11" s="158">
        <v>15</v>
      </c>
      <c r="J11" s="127">
        <v>10</v>
      </c>
      <c r="K11" s="127">
        <v>30</v>
      </c>
      <c r="L11" s="128"/>
      <c r="M11" s="212">
        <f t="shared" ref="M11:M18" si="0">SUM(E11:K11)</f>
        <v>85</v>
      </c>
      <c r="N11" s="212">
        <v>2</v>
      </c>
      <c r="O11" s="212"/>
      <c r="P11" s="197"/>
      <c r="R11" s="570"/>
      <c r="S11" s="571"/>
    </row>
    <row r="12" spans="2:33" ht="48" customHeight="1" x14ac:dyDescent="0.25">
      <c r="B12" s="557"/>
      <c r="C12" s="211" t="s">
        <v>248</v>
      </c>
      <c r="D12" s="94" t="s">
        <v>330</v>
      </c>
      <c r="E12" s="127">
        <v>15</v>
      </c>
      <c r="F12" s="127">
        <v>5</v>
      </c>
      <c r="G12" s="127">
        <v>0</v>
      </c>
      <c r="H12" s="127">
        <v>10</v>
      </c>
      <c r="I12" s="158">
        <v>15</v>
      </c>
      <c r="J12" s="127">
        <v>10</v>
      </c>
      <c r="K12" s="127">
        <v>0</v>
      </c>
      <c r="L12" s="126"/>
      <c r="M12" s="212">
        <f t="shared" si="0"/>
        <v>55</v>
      </c>
      <c r="N12" s="212">
        <v>1</v>
      </c>
      <c r="O12" s="212"/>
      <c r="P12" s="197"/>
    </row>
    <row r="13" spans="2:33" ht="50.25" customHeight="1" x14ac:dyDescent="0.25">
      <c r="B13" s="557"/>
      <c r="C13" s="211" t="s">
        <v>248</v>
      </c>
      <c r="D13" s="95" t="s">
        <v>331</v>
      </c>
      <c r="E13" s="127">
        <v>15</v>
      </c>
      <c r="F13" s="127">
        <v>5</v>
      </c>
      <c r="G13" s="127">
        <v>0</v>
      </c>
      <c r="H13" s="127">
        <v>10</v>
      </c>
      <c r="I13" s="158">
        <v>0</v>
      </c>
      <c r="J13" s="127">
        <v>10</v>
      </c>
      <c r="K13" s="127">
        <v>0</v>
      </c>
      <c r="L13" s="126"/>
      <c r="M13" s="212">
        <f t="shared" si="0"/>
        <v>40</v>
      </c>
      <c r="N13" s="212">
        <v>0</v>
      </c>
      <c r="O13" s="212"/>
      <c r="P13" s="197"/>
    </row>
    <row r="14" spans="2:33" ht="50.25" customHeight="1" x14ac:dyDescent="0.25">
      <c r="B14" s="557"/>
      <c r="C14" s="211" t="s">
        <v>248</v>
      </c>
      <c r="D14" s="95" t="s">
        <v>332</v>
      </c>
      <c r="E14" s="127">
        <v>15</v>
      </c>
      <c r="F14" s="127">
        <v>5</v>
      </c>
      <c r="G14" s="127">
        <v>0</v>
      </c>
      <c r="H14" s="127">
        <v>10</v>
      </c>
      <c r="I14" s="158">
        <v>0</v>
      </c>
      <c r="J14" s="127">
        <v>0</v>
      </c>
      <c r="K14" s="127">
        <v>0</v>
      </c>
      <c r="L14" s="248" t="s">
        <v>337</v>
      </c>
      <c r="M14" s="212">
        <f t="shared" si="0"/>
        <v>30</v>
      </c>
      <c r="N14" s="212">
        <v>0</v>
      </c>
      <c r="O14" s="212"/>
      <c r="P14" s="197"/>
      <c r="Q14" s="561" t="s">
        <v>258</v>
      </c>
      <c r="R14" s="562"/>
      <c r="S14" s="563"/>
    </row>
    <row r="15" spans="2:33" ht="30.75" customHeight="1" x14ac:dyDescent="0.25">
      <c r="B15" s="557"/>
      <c r="C15" s="126"/>
      <c r="D15" s="126"/>
      <c r="E15" s="126"/>
      <c r="F15" s="126"/>
      <c r="G15" s="126"/>
      <c r="H15" s="126"/>
      <c r="I15" s="158"/>
      <c r="J15" s="126"/>
      <c r="K15" s="126"/>
      <c r="L15" s="126"/>
      <c r="M15" s="191">
        <f t="shared" si="0"/>
        <v>0</v>
      </c>
      <c r="N15" s="126"/>
      <c r="O15" s="126"/>
      <c r="P15" s="197"/>
      <c r="Q15" s="202" t="s">
        <v>294</v>
      </c>
      <c r="R15" s="201" t="s">
        <v>259</v>
      </c>
      <c r="S15" s="200" t="s">
        <v>260</v>
      </c>
    </row>
    <row r="16" spans="2:33" ht="29.25" customHeight="1" x14ac:dyDescent="0.25">
      <c r="B16" s="557"/>
      <c r="C16" s="126"/>
      <c r="D16" s="126"/>
      <c r="E16" s="126"/>
      <c r="F16" s="126"/>
      <c r="G16" s="126"/>
      <c r="H16" s="126"/>
      <c r="I16" s="158"/>
      <c r="J16" s="126"/>
      <c r="K16" s="126"/>
      <c r="L16" s="126"/>
      <c r="M16" s="191">
        <f t="shared" si="0"/>
        <v>0</v>
      </c>
      <c r="N16" s="126"/>
      <c r="O16" s="126"/>
      <c r="P16" s="197"/>
      <c r="Q16" s="204">
        <v>1</v>
      </c>
      <c r="R16" s="127">
        <v>3</v>
      </c>
      <c r="S16" s="127">
        <v>0</v>
      </c>
    </row>
    <row r="17" spans="2:19" ht="27" customHeight="1" x14ac:dyDescent="0.25">
      <c r="B17" s="557"/>
      <c r="C17" s="126"/>
      <c r="D17" s="126"/>
      <c r="E17" s="126"/>
      <c r="F17" s="126"/>
      <c r="G17" s="126"/>
      <c r="H17" s="126"/>
      <c r="I17" s="158"/>
      <c r="J17" s="126"/>
      <c r="K17" s="126"/>
      <c r="L17" s="126"/>
      <c r="M17" s="191">
        <f t="shared" si="0"/>
        <v>0</v>
      </c>
      <c r="N17" s="126"/>
      <c r="O17" s="126"/>
      <c r="P17" s="197"/>
      <c r="Q17" s="126">
        <v>1</v>
      </c>
      <c r="R17" s="126">
        <v>2</v>
      </c>
      <c r="S17" s="126">
        <v>2</v>
      </c>
    </row>
    <row r="18" spans="2:19" ht="30.75" customHeight="1" x14ac:dyDescent="0.25">
      <c r="B18" s="558"/>
      <c r="C18" s="126"/>
      <c r="D18" s="126"/>
      <c r="E18" s="126"/>
      <c r="F18" s="126"/>
      <c r="G18" s="126"/>
      <c r="H18" s="126"/>
      <c r="I18" s="158"/>
      <c r="J18" s="126"/>
      <c r="K18" s="126"/>
      <c r="L18" s="126"/>
      <c r="M18" s="191">
        <f t="shared" si="0"/>
        <v>0</v>
      </c>
      <c r="N18" s="126"/>
      <c r="O18" s="126"/>
      <c r="P18" s="197"/>
      <c r="Q18" s="126"/>
      <c r="R18" s="126"/>
      <c r="S18" s="126"/>
    </row>
    <row r="19" spans="2:19" ht="30.75" customHeight="1" thickBot="1" x14ac:dyDescent="0.3">
      <c r="C19" s="560"/>
      <c r="D19" s="560"/>
      <c r="E19" s="560"/>
      <c r="F19" s="560"/>
      <c r="G19" s="560"/>
      <c r="H19" s="560"/>
      <c r="I19" s="560"/>
      <c r="J19" s="560"/>
      <c r="K19" s="560"/>
      <c r="Q19" s="126"/>
      <c r="R19" s="126"/>
      <c r="S19" s="126"/>
    </row>
    <row r="20" spans="2:19" ht="15" customHeight="1" x14ac:dyDescent="0.25">
      <c r="B20" s="547" t="s">
        <v>252</v>
      </c>
      <c r="C20" s="548"/>
      <c r="D20" s="548"/>
      <c r="E20" s="548"/>
      <c r="F20" s="548"/>
      <c r="G20" s="548"/>
      <c r="H20" s="548"/>
      <c r="I20" s="548"/>
      <c r="J20" s="548"/>
      <c r="K20" s="548"/>
      <c r="L20" s="548"/>
      <c r="M20" s="548"/>
      <c r="N20" s="548"/>
      <c r="O20" s="549"/>
      <c r="Q20" s="126"/>
      <c r="R20" s="126"/>
      <c r="S20" s="126"/>
    </row>
    <row r="21" spans="2:19" ht="27.75" customHeight="1" x14ac:dyDescent="0.25">
      <c r="B21" s="550"/>
      <c r="C21" s="551"/>
      <c r="D21" s="551"/>
      <c r="E21" s="551"/>
      <c r="F21" s="551"/>
      <c r="G21" s="551"/>
      <c r="H21" s="551"/>
      <c r="I21" s="551"/>
      <c r="J21" s="551"/>
      <c r="K21" s="551"/>
      <c r="L21" s="551"/>
      <c r="M21" s="551"/>
      <c r="N21" s="551"/>
      <c r="O21" s="552"/>
      <c r="Q21" s="126"/>
      <c r="R21" s="126"/>
      <c r="S21" s="126"/>
    </row>
    <row r="22" spans="2:19" ht="15.75" customHeight="1" thickBot="1" x14ac:dyDescent="0.3">
      <c r="B22" s="553"/>
      <c r="C22" s="554"/>
      <c r="D22" s="554"/>
      <c r="E22" s="554"/>
      <c r="F22" s="554"/>
      <c r="G22" s="554"/>
      <c r="H22" s="554"/>
      <c r="I22" s="554"/>
      <c r="J22" s="554"/>
      <c r="K22" s="554"/>
      <c r="L22" s="554"/>
      <c r="M22" s="554"/>
      <c r="N22" s="554"/>
      <c r="O22" s="555"/>
      <c r="Q22" s="126"/>
      <c r="R22" s="126"/>
      <c r="S22" s="126"/>
    </row>
    <row r="23" spans="2:19" ht="39.75" customHeight="1" x14ac:dyDescent="0.25">
      <c r="B23" s="545" t="s">
        <v>300</v>
      </c>
      <c r="C23" s="540" t="s">
        <v>63</v>
      </c>
      <c r="D23" s="540" t="s">
        <v>253</v>
      </c>
      <c r="E23" s="542" t="s">
        <v>295</v>
      </c>
      <c r="F23" s="543"/>
      <c r="G23" s="543"/>
      <c r="H23" s="543"/>
      <c r="I23" s="543"/>
      <c r="J23" s="543"/>
      <c r="K23" s="544"/>
      <c r="L23" s="540" t="s">
        <v>254</v>
      </c>
      <c r="M23" s="545" t="s">
        <v>301</v>
      </c>
      <c r="N23" s="545" t="s">
        <v>312</v>
      </c>
      <c r="O23" s="545" t="s">
        <v>313</v>
      </c>
      <c r="Q23" s="126"/>
      <c r="R23" s="126"/>
      <c r="S23" s="126"/>
    </row>
    <row r="24" spans="2:19" ht="75.75" thickBot="1" x14ac:dyDescent="0.3">
      <c r="B24" s="546"/>
      <c r="C24" s="541"/>
      <c r="D24" s="541"/>
      <c r="E24" s="203" t="s">
        <v>287</v>
      </c>
      <c r="F24" s="203" t="s">
        <v>288</v>
      </c>
      <c r="G24" s="203" t="s">
        <v>290</v>
      </c>
      <c r="H24" s="203" t="s">
        <v>289</v>
      </c>
      <c r="I24" s="203" t="s">
        <v>291</v>
      </c>
      <c r="J24" s="203" t="s">
        <v>293</v>
      </c>
      <c r="K24" s="203" t="s">
        <v>292</v>
      </c>
      <c r="L24" s="541"/>
      <c r="M24" s="546"/>
      <c r="N24" s="546"/>
      <c r="O24" s="546"/>
    </row>
    <row r="25" spans="2:19" ht="63" customHeight="1" thickBot="1" x14ac:dyDescent="0.3">
      <c r="B25" s="556">
        <v>2</v>
      </c>
      <c r="C25" s="126" t="s">
        <v>248</v>
      </c>
      <c r="D25" s="192" t="s">
        <v>330</v>
      </c>
      <c r="E25" s="127">
        <v>15</v>
      </c>
      <c r="F25" s="127">
        <v>5</v>
      </c>
      <c r="G25" s="127">
        <v>0</v>
      </c>
      <c r="H25" s="127">
        <v>10</v>
      </c>
      <c r="I25" s="158">
        <v>15</v>
      </c>
      <c r="J25" s="127">
        <v>10</v>
      </c>
      <c r="K25" s="127">
        <v>30</v>
      </c>
      <c r="L25" s="128" t="s">
        <v>352</v>
      </c>
      <c r="M25" s="126">
        <f>SUM(E25:K25)</f>
        <v>85</v>
      </c>
      <c r="N25" s="126">
        <v>2</v>
      </c>
      <c r="O25" s="126"/>
    </row>
    <row r="26" spans="2:19" ht="72" customHeight="1" thickBot="1" x14ac:dyDescent="0.3">
      <c r="B26" s="557"/>
      <c r="C26" s="126" t="s">
        <v>248</v>
      </c>
      <c r="D26" s="192" t="s">
        <v>351</v>
      </c>
      <c r="E26" s="127">
        <v>15</v>
      </c>
      <c r="F26" s="127">
        <v>5</v>
      </c>
      <c r="G26" s="127">
        <v>0</v>
      </c>
      <c r="H26" s="127">
        <v>10</v>
      </c>
      <c r="I26" s="158">
        <v>15</v>
      </c>
      <c r="J26" s="127">
        <v>10</v>
      </c>
      <c r="K26" s="127">
        <v>30</v>
      </c>
      <c r="L26" s="128" t="s">
        <v>353</v>
      </c>
      <c r="M26" s="126">
        <f t="shared" ref="M26:M32" si="1">SUM(E26:K26)</f>
        <v>85</v>
      </c>
      <c r="N26" s="126">
        <v>2</v>
      </c>
      <c r="O26" s="126"/>
    </row>
    <row r="27" spans="2:19" ht="81" customHeight="1" thickBot="1" x14ac:dyDescent="0.3">
      <c r="B27" s="557"/>
      <c r="C27" s="126" t="s">
        <v>248</v>
      </c>
      <c r="D27" s="193" t="s">
        <v>350</v>
      </c>
      <c r="E27" s="127">
        <v>15</v>
      </c>
      <c r="F27" s="127">
        <v>5</v>
      </c>
      <c r="G27" s="127">
        <v>0</v>
      </c>
      <c r="H27" s="127">
        <v>10</v>
      </c>
      <c r="I27" s="158">
        <v>15</v>
      </c>
      <c r="J27" s="127">
        <v>10</v>
      </c>
      <c r="K27" s="127">
        <v>30</v>
      </c>
      <c r="L27" s="128" t="s">
        <v>354</v>
      </c>
      <c r="M27" s="126">
        <f t="shared" si="1"/>
        <v>85</v>
      </c>
      <c r="N27" s="126">
        <v>2</v>
      </c>
      <c r="O27" s="126">
        <v>0</v>
      </c>
    </row>
    <row r="28" spans="2:19" ht="36.75" customHeight="1" x14ac:dyDescent="0.25">
      <c r="B28" s="557"/>
      <c r="C28" s="126"/>
      <c r="D28" s="126"/>
      <c r="E28" s="126"/>
      <c r="F28" s="126"/>
      <c r="G28" s="126"/>
      <c r="H28" s="126"/>
      <c r="I28" s="158"/>
      <c r="J28" s="126"/>
      <c r="K28" s="126"/>
      <c r="L28" s="126"/>
      <c r="M28" s="126">
        <f t="shared" si="1"/>
        <v>0</v>
      </c>
      <c r="N28" s="126"/>
      <c r="O28" s="126"/>
    </row>
    <row r="29" spans="2:19" ht="36" customHeight="1" x14ac:dyDescent="0.25">
      <c r="B29" s="557"/>
      <c r="C29" s="126"/>
      <c r="D29" s="126"/>
      <c r="E29" s="126"/>
      <c r="F29" s="126"/>
      <c r="G29" s="126"/>
      <c r="H29" s="126"/>
      <c r="I29" s="158"/>
      <c r="J29" s="126"/>
      <c r="K29" s="126"/>
      <c r="L29" s="126"/>
      <c r="M29" s="126">
        <f t="shared" si="1"/>
        <v>0</v>
      </c>
      <c r="N29" s="126"/>
      <c r="O29" s="126"/>
    </row>
    <row r="30" spans="2:19" ht="30" customHeight="1" x14ac:dyDescent="0.25">
      <c r="B30" s="557"/>
      <c r="C30" s="126"/>
      <c r="D30" s="126"/>
      <c r="E30" s="126"/>
      <c r="F30" s="126"/>
      <c r="G30" s="126"/>
      <c r="H30" s="126"/>
      <c r="I30" s="158"/>
      <c r="J30" s="126"/>
      <c r="K30" s="126"/>
      <c r="L30" s="126"/>
      <c r="M30" s="126">
        <f t="shared" si="1"/>
        <v>0</v>
      </c>
      <c r="N30" s="126"/>
      <c r="O30" s="126"/>
    </row>
    <row r="31" spans="2:19" ht="44.25" customHeight="1" x14ac:dyDescent="0.25">
      <c r="B31" s="557"/>
      <c r="C31" s="126"/>
      <c r="D31" s="126"/>
      <c r="E31" s="126"/>
      <c r="F31" s="126"/>
      <c r="G31" s="126"/>
      <c r="H31" s="126"/>
      <c r="I31" s="158"/>
      <c r="J31" s="126"/>
      <c r="K31" s="126"/>
      <c r="L31" s="126"/>
      <c r="M31" s="126">
        <f t="shared" si="1"/>
        <v>0</v>
      </c>
      <c r="N31" s="126"/>
      <c r="O31" s="126"/>
    </row>
    <row r="32" spans="2:19" ht="43.5" customHeight="1" x14ac:dyDescent="0.25">
      <c r="B32" s="558"/>
      <c r="C32" s="126"/>
      <c r="D32" s="126"/>
      <c r="E32" s="126"/>
      <c r="F32" s="126"/>
      <c r="G32" s="126"/>
      <c r="H32" s="126"/>
      <c r="I32" s="158"/>
      <c r="J32" s="126"/>
      <c r="K32" s="126"/>
      <c r="L32" s="126"/>
      <c r="M32" s="126">
        <f t="shared" si="1"/>
        <v>0</v>
      </c>
      <c r="N32" s="126"/>
      <c r="O32" s="126"/>
    </row>
    <row r="33" spans="2:15" ht="15.75" thickBot="1" x14ac:dyDescent="0.3">
      <c r="D33" s="163"/>
      <c r="E33" s="161"/>
      <c r="F33" s="161"/>
      <c r="G33" s="161"/>
      <c r="H33" s="161"/>
      <c r="I33" s="161"/>
      <c r="J33" s="161"/>
      <c r="K33" s="161"/>
      <c r="L33" s="162"/>
    </row>
    <row r="34" spans="2:15" ht="15" customHeight="1" x14ac:dyDescent="0.25">
      <c r="B34" s="547" t="s">
        <v>252</v>
      </c>
      <c r="C34" s="548"/>
      <c r="D34" s="548"/>
      <c r="E34" s="548"/>
      <c r="F34" s="548"/>
      <c r="G34" s="548"/>
      <c r="H34" s="548"/>
      <c r="I34" s="548"/>
      <c r="J34" s="548"/>
      <c r="K34" s="548"/>
      <c r="L34" s="548"/>
      <c r="M34" s="548"/>
      <c r="N34" s="548"/>
      <c r="O34" s="549"/>
    </row>
    <row r="35" spans="2:15" ht="15" customHeight="1" x14ac:dyDescent="0.25">
      <c r="B35" s="550"/>
      <c r="C35" s="551"/>
      <c r="D35" s="551"/>
      <c r="E35" s="551"/>
      <c r="F35" s="551"/>
      <c r="G35" s="551"/>
      <c r="H35" s="551"/>
      <c r="I35" s="551"/>
      <c r="J35" s="551"/>
      <c r="K35" s="551"/>
      <c r="L35" s="551"/>
      <c r="M35" s="551"/>
      <c r="N35" s="551"/>
      <c r="O35" s="552"/>
    </row>
    <row r="36" spans="2:15" ht="15.75" customHeight="1" thickBot="1" x14ac:dyDescent="0.3">
      <c r="B36" s="553"/>
      <c r="C36" s="554"/>
      <c r="D36" s="554"/>
      <c r="E36" s="554"/>
      <c r="F36" s="554"/>
      <c r="G36" s="554"/>
      <c r="H36" s="554"/>
      <c r="I36" s="554"/>
      <c r="J36" s="554"/>
      <c r="K36" s="554"/>
      <c r="L36" s="554"/>
      <c r="M36" s="554"/>
      <c r="N36" s="554"/>
      <c r="O36" s="555"/>
    </row>
    <row r="37" spans="2:15" ht="45.75" customHeight="1" x14ac:dyDescent="0.25">
      <c r="B37" s="545" t="s">
        <v>300</v>
      </c>
      <c r="C37" s="540" t="s">
        <v>63</v>
      </c>
      <c r="D37" s="540" t="s">
        <v>253</v>
      </c>
      <c r="E37" s="542" t="s">
        <v>295</v>
      </c>
      <c r="F37" s="543"/>
      <c r="G37" s="543"/>
      <c r="H37" s="543"/>
      <c r="I37" s="543"/>
      <c r="J37" s="543"/>
      <c r="K37" s="544"/>
      <c r="L37" s="540" t="s">
        <v>254</v>
      </c>
      <c r="M37" s="545" t="s">
        <v>301</v>
      </c>
      <c r="N37" s="545" t="s">
        <v>312</v>
      </c>
      <c r="O37" s="545" t="s">
        <v>313</v>
      </c>
    </row>
    <row r="38" spans="2:15" ht="75.75" thickBot="1" x14ac:dyDescent="0.3">
      <c r="B38" s="546"/>
      <c r="C38" s="541"/>
      <c r="D38" s="541"/>
      <c r="E38" s="203" t="s">
        <v>287</v>
      </c>
      <c r="F38" s="203" t="s">
        <v>288</v>
      </c>
      <c r="G38" s="203" t="s">
        <v>290</v>
      </c>
      <c r="H38" s="203" t="s">
        <v>289</v>
      </c>
      <c r="I38" s="203" t="s">
        <v>291</v>
      </c>
      <c r="J38" s="203" t="s">
        <v>293</v>
      </c>
      <c r="K38" s="203" t="s">
        <v>292</v>
      </c>
      <c r="L38" s="541"/>
      <c r="M38" s="546"/>
      <c r="N38" s="546"/>
      <c r="O38" s="546"/>
    </row>
    <row r="39" spans="2:15" ht="78.75" customHeight="1" x14ac:dyDescent="0.25">
      <c r="B39" s="556">
        <v>3</v>
      </c>
      <c r="C39" s="126" t="s">
        <v>248</v>
      </c>
      <c r="D39" s="93" t="s">
        <v>361</v>
      </c>
      <c r="E39" s="126">
        <v>15</v>
      </c>
      <c r="F39" s="126">
        <v>5</v>
      </c>
      <c r="G39" s="126">
        <v>0</v>
      </c>
      <c r="H39" s="126">
        <v>10</v>
      </c>
      <c r="I39" s="158">
        <v>15</v>
      </c>
      <c r="J39" s="126">
        <v>10</v>
      </c>
      <c r="K39" s="126">
        <v>30</v>
      </c>
      <c r="L39" s="128" t="s">
        <v>368</v>
      </c>
      <c r="M39" s="126">
        <f>SUM(E39:K39)</f>
        <v>85</v>
      </c>
      <c r="N39" s="126">
        <v>2</v>
      </c>
      <c r="O39" s="126"/>
    </row>
    <row r="40" spans="2:15" ht="63.75" customHeight="1" x14ac:dyDescent="0.25">
      <c r="B40" s="557"/>
      <c r="C40" s="126" t="s">
        <v>248</v>
      </c>
      <c r="D40" s="94" t="s">
        <v>360</v>
      </c>
      <c r="E40" s="126">
        <v>15</v>
      </c>
      <c r="F40" s="126">
        <v>5</v>
      </c>
      <c r="G40" s="126">
        <v>0</v>
      </c>
      <c r="H40" s="126">
        <v>10</v>
      </c>
      <c r="I40" s="158">
        <v>15</v>
      </c>
      <c r="J40" s="126">
        <v>10</v>
      </c>
      <c r="K40" s="126">
        <v>30</v>
      </c>
      <c r="L40" s="128" t="s">
        <v>369</v>
      </c>
      <c r="M40" s="126">
        <f t="shared" ref="M40:M46" si="2">SUM(E40:K40)</f>
        <v>85</v>
      </c>
      <c r="N40" s="126">
        <v>1</v>
      </c>
      <c r="O40" s="126"/>
    </row>
    <row r="41" spans="2:15" ht="63.75" customHeight="1" x14ac:dyDescent="0.25">
      <c r="B41" s="557"/>
      <c r="C41" s="126"/>
      <c r="D41" s="95"/>
      <c r="E41" s="126"/>
      <c r="F41" s="126"/>
      <c r="G41" s="126"/>
      <c r="H41" s="126"/>
      <c r="I41" s="158"/>
      <c r="J41" s="126"/>
      <c r="K41" s="126"/>
      <c r="L41" s="126"/>
      <c r="M41" s="126">
        <f t="shared" si="2"/>
        <v>0</v>
      </c>
      <c r="N41" s="126">
        <v>2</v>
      </c>
      <c r="O41" s="126"/>
    </row>
    <row r="42" spans="2:15" ht="33.75" customHeight="1" x14ac:dyDescent="0.25">
      <c r="B42" s="557"/>
      <c r="C42" s="126"/>
      <c r="D42" s="126"/>
      <c r="E42" s="126"/>
      <c r="F42" s="126"/>
      <c r="G42" s="126"/>
      <c r="H42" s="126"/>
      <c r="I42" s="158"/>
      <c r="J42" s="126"/>
      <c r="K42" s="126"/>
      <c r="L42" s="126"/>
      <c r="M42" s="126">
        <f t="shared" si="2"/>
        <v>0</v>
      </c>
      <c r="N42" s="126"/>
      <c r="O42" s="126"/>
    </row>
    <row r="43" spans="2:15" ht="51" customHeight="1" x14ac:dyDescent="0.25">
      <c r="B43" s="557"/>
      <c r="C43" s="126"/>
      <c r="D43" s="126"/>
      <c r="E43" s="126"/>
      <c r="F43" s="126"/>
      <c r="G43" s="126"/>
      <c r="H43" s="126"/>
      <c r="I43" s="158"/>
      <c r="J43" s="126"/>
      <c r="K43" s="126"/>
      <c r="L43" s="126"/>
      <c r="M43" s="126">
        <f t="shared" si="2"/>
        <v>0</v>
      </c>
      <c r="N43" s="126"/>
      <c r="O43" s="126"/>
    </row>
    <row r="44" spans="2:15" ht="38.25" customHeight="1" x14ac:dyDescent="0.25">
      <c r="B44" s="557"/>
      <c r="C44" s="126"/>
      <c r="D44" s="126"/>
      <c r="E44" s="126"/>
      <c r="F44" s="126"/>
      <c r="G44" s="126"/>
      <c r="H44" s="126"/>
      <c r="I44" s="158"/>
      <c r="J44" s="126"/>
      <c r="K44" s="126"/>
      <c r="L44" s="126"/>
      <c r="M44" s="126">
        <f t="shared" si="2"/>
        <v>0</v>
      </c>
      <c r="N44" s="126"/>
      <c r="O44" s="126"/>
    </row>
    <row r="45" spans="2:15" ht="39.75" customHeight="1" x14ac:dyDescent="0.25">
      <c r="B45" s="557"/>
      <c r="C45" s="126"/>
      <c r="D45" s="126"/>
      <c r="E45" s="126"/>
      <c r="F45" s="126"/>
      <c r="G45" s="126"/>
      <c r="H45" s="126"/>
      <c r="I45" s="158"/>
      <c r="J45" s="126"/>
      <c r="K45" s="126"/>
      <c r="L45" s="126"/>
      <c r="M45" s="126">
        <f t="shared" si="2"/>
        <v>0</v>
      </c>
      <c r="N45" s="126"/>
      <c r="O45" s="126"/>
    </row>
    <row r="46" spans="2:15" ht="44.25" customHeight="1" x14ac:dyDescent="0.25">
      <c r="B46" s="558"/>
      <c r="C46" s="126"/>
      <c r="D46" s="126"/>
      <c r="E46" s="126"/>
      <c r="F46" s="126"/>
      <c r="G46" s="126"/>
      <c r="H46" s="126"/>
      <c r="I46" s="158"/>
      <c r="J46" s="126"/>
      <c r="K46" s="126"/>
      <c r="L46" s="126"/>
      <c r="M46" s="126">
        <f t="shared" si="2"/>
        <v>0</v>
      </c>
      <c r="N46" s="126"/>
      <c r="O46" s="126"/>
    </row>
    <row r="47" spans="2:15" x14ac:dyDescent="0.25">
      <c r="E47" s="161"/>
      <c r="F47" s="161"/>
      <c r="G47" s="161"/>
      <c r="H47" s="161"/>
      <c r="I47" s="161"/>
      <c r="J47" s="161"/>
      <c r="K47" s="161"/>
    </row>
    <row r="48" spans="2:15" ht="15.75" thickBot="1" x14ac:dyDescent="0.3">
      <c r="E48" s="161"/>
      <c r="F48" s="161"/>
      <c r="G48" s="161"/>
      <c r="H48" s="161"/>
      <c r="I48" s="161"/>
      <c r="J48" s="161"/>
      <c r="K48" s="161"/>
    </row>
    <row r="49" spans="2:15" ht="15" customHeight="1" x14ac:dyDescent="0.25">
      <c r="B49" s="547" t="s">
        <v>252</v>
      </c>
      <c r="C49" s="548"/>
      <c r="D49" s="548"/>
      <c r="E49" s="548"/>
      <c r="F49" s="548"/>
      <c r="G49" s="548"/>
      <c r="H49" s="548"/>
      <c r="I49" s="548"/>
      <c r="J49" s="548"/>
      <c r="K49" s="548"/>
      <c r="L49" s="548"/>
      <c r="M49" s="548"/>
      <c r="N49" s="548"/>
      <c r="O49" s="549"/>
    </row>
    <row r="50" spans="2:15" ht="15" customHeight="1" x14ac:dyDescent="0.25">
      <c r="B50" s="550"/>
      <c r="C50" s="551"/>
      <c r="D50" s="551"/>
      <c r="E50" s="551"/>
      <c r="F50" s="551"/>
      <c r="G50" s="551"/>
      <c r="H50" s="551"/>
      <c r="I50" s="551"/>
      <c r="J50" s="551"/>
      <c r="K50" s="551"/>
      <c r="L50" s="551"/>
      <c r="M50" s="551"/>
      <c r="N50" s="551"/>
      <c r="O50" s="552"/>
    </row>
    <row r="51" spans="2:15" ht="15.75" customHeight="1" thickBot="1" x14ac:dyDescent="0.3">
      <c r="B51" s="553"/>
      <c r="C51" s="554"/>
      <c r="D51" s="554"/>
      <c r="E51" s="554"/>
      <c r="F51" s="554"/>
      <c r="G51" s="554"/>
      <c r="H51" s="554"/>
      <c r="I51" s="554"/>
      <c r="J51" s="554"/>
      <c r="K51" s="554"/>
      <c r="L51" s="554"/>
      <c r="M51" s="554"/>
      <c r="N51" s="554"/>
      <c r="O51" s="555"/>
    </row>
    <row r="52" spans="2:15" ht="54" customHeight="1" x14ac:dyDescent="0.25">
      <c r="B52" s="545" t="s">
        <v>300</v>
      </c>
      <c r="C52" s="540" t="s">
        <v>63</v>
      </c>
      <c r="D52" s="540" t="s">
        <v>253</v>
      </c>
      <c r="E52" s="542" t="s">
        <v>295</v>
      </c>
      <c r="F52" s="543"/>
      <c r="G52" s="543"/>
      <c r="H52" s="543"/>
      <c r="I52" s="543"/>
      <c r="J52" s="543"/>
      <c r="K52" s="544"/>
      <c r="L52" s="540" t="s">
        <v>254</v>
      </c>
      <c r="M52" s="545" t="s">
        <v>301</v>
      </c>
      <c r="N52" s="545" t="s">
        <v>312</v>
      </c>
      <c r="O52" s="545" t="s">
        <v>313</v>
      </c>
    </row>
    <row r="53" spans="2:15" ht="75.75" thickBot="1" x14ac:dyDescent="0.3">
      <c r="B53" s="546"/>
      <c r="C53" s="541"/>
      <c r="D53" s="541"/>
      <c r="E53" s="203" t="s">
        <v>287</v>
      </c>
      <c r="F53" s="203" t="s">
        <v>288</v>
      </c>
      <c r="G53" s="203" t="s">
        <v>290</v>
      </c>
      <c r="H53" s="203" t="s">
        <v>289</v>
      </c>
      <c r="I53" s="203" t="s">
        <v>291</v>
      </c>
      <c r="J53" s="203" t="s">
        <v>293</v>
      </c>
      <c r="K53" s="203" t="s">
        <v>292</v>
      </c>
      <c r="L53" s="541"/>
      <c r="M53" s="546"/>
      <c r="N53" s="546"/>
      <c r="O53" s="546"/>
    </row>
    <row r="54" spans="2:15" ht="51" customHeight="1" x14ac:dyDescent="0.25">
      <c r="B54" s="556">
        <v>4</v>
      </c>
      <c r="C54" s="126" t="s">
        <v>248</v>
      </c>
      <c r="D54" s="93" t="s">
        <v>379</v>
      </c>
      <c r="E54" s="126">
        <v>15</v>
      </c>
      <c r="F54" s="126">
        <v>5</v>
      </c>
      <c r="G54" s="126">
        <v>0</v>
      </c>
      <c r="H54" s="126">
        <v>10</v>
      </c>
      <c r="I54" s="158">
        <v>15</v>
      </c>
      <c r="J54" s="126">
        <v>10</v>
      </c>
      <c r="K54" s="126">
        <v>30</v>
      </c>
      <c r="L54" s="128" t="s">
        <v>380</v>
      </c>
      <c r="M54" s="126">
        <f>SUM(E54:K54)</f>
        <v>85</v>
      </c>
      <c r="N54" s="126">
        <v>2</v>
      </c>
      <c r="O54" s="126"/>
    </row>
    <row r="55" spans="2:15" ht="42" customHeight="1" x14ac:dyDescent="0.25">
      <c r="B55" s="557"/>
      <c r="C55" s="126" t="s">
        <v>248</v>
      </c>
      <c r="D55" s="94" t="s">
        <v>373</v>
      </c>
      <c r="E55" s="126">
        <v>15</v>
      </c>
      <c r="F55" s="126">
        <v>5</v>
      </c>
      <c r="G55" s="126">
        <v>0</v>
      </c>
      <c r="H55" s="126">
        <v>10</v>
      </c>
      <c r="I55" s="158">
        <v>15</v>
      </c>
      <c r="J55" s="126">
        <v>10</v>
      </c>
      <c r="K55" s="126">
        <v>30</v>
      </c>
      <c r="L55" s="126"/>
      <c r="M55" s="126">
        <f t="shared" ref="M55:M61" si="3">SUM(E55:K55)</f>
        <v>85</v>
      </c>
      <c r="N55" s="126">
        <v>2</v>
      </c>
      <c r="O55" s="126"/>
    </row>
    <row r="56" spans="2:15" ht="39.75" customHeight="1" x14ac:dyDescent="0.25">
      <c r="B56" s="557"/>
      <c r="C56" s="126"/>
      <c r="D56" s="95" t="s">
        <v>374</v>
      </c>
      <c r="E56" s="126">
        <v>15</v>
      </c>
      <c r="F56" s="126">
        <v>5</v>
      </c>
      <c r="G56" s="126">
        <v>0</v>
      </c>
      <c r="H56" s="126">
        <v>10</v>
      </c>
      <c r="I56" s="158">
        <v>15</v>
      </c>
      <c r="J56" s="126">
        <v>10</v>
      </c>
      <c r="K56" s="126">
        <v>30</v>
      </c>
      <c r="L56" s="126"/>
      <c r="M56" s="126">
        <f t="shared" si="3"/>
        <v>85</v>
      </c>
      <c r="N56" s="126">
        <v>2</v>
      </c>
      <c r="O56" s="126"/>
    </row>
    <row r="57" spans="2:15" ht="43.5" customHeight="1" x14ac:dyDescent="0.25">
      <c r="B57" s="557"/>
      <c r="C57" s="126"/>
      <c r="D57" s="95" t="s">
        <v>375</v>
      </c>
      <c r="E57" s="126">
        <v>15</v>
      </c>
      <c r="F57" s="126">
        <v>5</v>
      </c>
      <c r="G57" s="126">
        <v>0</v>
      </c>
      <c r="H57" s="126">
        <v>10</v>
      </c>
      <c r="I57" s="158">
        <v>15</v>
      </c>
      <c r="J57" s="126">
        <v>10</v>
      </c>
      <c r="K57" s="126">
        <v>30</v>
      </c>
      <c r="L57" s="126"/>
      <c r="M57" s="126">
        <f t="shared" si="3"/>
        <v>85</v>
      </c>
      <c r="N57" s="126">
        <v>2</v>
      </c>
      <c r="O57" s="126"/>
    </row>
    <row r="58" spans="2:15" ht="39.75" customHeight="1" x14ac:dyDescent="0.25">
      <c r="B58" s="557"/>
      <c r="C58" s="126"/>
      <c r="D58" s="126"/>
      <c r="E58" s="126"/>
      <c r="F58" s="126"/>
      <c r="G58" s="126"/>
      <c r="H58" s="126"/>
      <c r="I58" s="158"/>
      <c r="J58" s="126"/>
      <c r="K58" s="126"/>
      <c r="L58" s="126"/>
      <c r="M58" s="126">
        <f t="shared" si="3"/>
        <v>0</v>
      </c>
      <c r="N58" s="126"/>
      <c r="O58" s="126"/>
    </row>
    <row r="59" spans="2:15" ht="38.25" customHeight="1" x14ac:dyDescent="0.25">
      <c r="B59" s="557"/>
      <c r="C59" s="126"/>
      <c r="D59" s="126"/>
      <c r="E59" s="126"/>
      <c r="F59" s="126"/>
      <c r="G59" s="126"/>
      <c r="H59" s="126"/>
      <c r="I59" s="158"/>
      <c r="J59" s="126"/>
      <c r="K59" s="126"/>
      <c r="L59" s="126"/>
      <c r="M59" s="126">
        <f t="shared" si="3"/>
        <v>0</v>
      </c>
      <c r="N59" s="126"/>
      <c r="O59" s="126"/>
    </row>
    <row r="60" spans="2:15" ht="39.75" customHeight="1" x14ac:dyDescent="0.25">
      <c r="B60" s="557"/>
      <c r="C60" s="126"/>
      <c r="D60" s="126"/>
      <c r="E60" s="126"/>
      <c r="F60" s="126"/>
      <c r="G60" s="126"/>
      <c r="H60" s="126"/>
      <c r="I60" s="158"/>
      <c r="J60" s="126"/>
      <c r="K60" s="126"/>
      <c r="L60" s="126"/>
      <c r="M60" s="126">
        <f t="shared" si="3"/>
        <v>0</v>
      </c>
      <c r="N60" s="126"/>
      <c r="O60" s="126"/>
    </row>
    <row r="61" spans="2:15" ht="43.5" customHeight="1" x14ac:dyDescent="0.25">
      <c r="B61" s="558"/>
      <c r="C61" s="126"/>
      <c r="D61" s="126"/>
      <c r="E61" s="126"/>
      <c r="F61" s="126"/>
      <c r="G61" s="126"/>
      <c r="H61" s="126"/>
      <c r="I61" s="158"/>
      <c r="J61" s="126"/>
      <c r="K61" s="126"/>
      <c r="L61" s="126"/>
      <c r="M61" s="126">
        <f t="shared" si="3"/>
        <v>0</v>
      </c>
      <c r="N61" s="126"/>
      <c r="O61" s="126"/>
    </row>
    <row r="62" spans="2:15" ht="15.75" thickBot="1" x14ac:dyDescent="0.3">
      <c r="E62" s="161"/>
      <c r="F62" s="161"/>
      <c r="G62" s="161"/>
      <c r="H62" s="161"/>
      <c r="I62" s="161"/>
      <c r="J62" s="161"/>
      <c r="K62" s="161"/>
    </row>
    <row r="63" spans="2:15" ht="23.25" customHeight="1" x14ac:dyDescent="0.25">
      <c r="B63" s="547" t="s">
        <v>252</v>
      </c>
      <c r="C63" s="548"/>
      <c r="D63" s="548"/>
      <c r="E63" s="548"/>
      <c r="F63" s="548"/>
      <c r="G63" s="548"/>
      <c r="H63" s="548"/>
      <c r="I63" s="548"/>
      <c r="J63" s="548"/>
      <c r="K63" s="548"/>
      <c r="L63" s="548"/>
      <c r="M63" s="548"/>
      <c r="N63" s="548"/>
      <c r="O63" s="549"/>
    </row>
    <row r="64" spans="2:15" ht="15" customHeight="1" x14ac:dyDescent="0.25">
      <c r="B64" s="550"/>
      <c r="C64" s="551"/>
      <c r="D64" s="551"/>
      <c r="E64" s="551"/>
      <c r="F64" s="551"/>
      <c r="G64" s="551"/>
      <c r="H64" s="551"/>
      <c r="I64" s="551"/>
      <c r="J64" s="551"/>
      <c r="K64" s="551"/>
      <c r="L64" s="551"/>
      <c r="M64" s="551"/>
      <c r="N64" s="551"/>
      <c r="O64" s="552"/>
    </row>
    <row r="65" spans="2:15" ht="25.5" customHeight="1" thickBot="1" x14ac:dyDescent="0.3">
      <c r="B65" s="553"/>
      <c r="C65" s="554"/>
      <c r="D65" s="554"/>
      <c r="E65" s="554"/>
      <c r="F65" s="554"/>
      <c r="G65" s="554"/>
      <c r="H65" s="554"/>
      <c r="I65" s="554"/>
      <c r="J65" s="554"/>
      <c r="K65" s="554"/>
      <c r="L65" s="554"/>
      <c r="M65" s="554"/>
      <c r="N65" s="554"/>
      <c r="O65" s="555"/>
    </row>
    <row r="66" spans="2:15" ht="45.75" customHeight="1" x14ac:dyDescent="0.25">
      <c r="B66" s="545" t="s">
        <v>300</v>
      </c>
      <c r="C66" s="540" t="s">
        <v>63</v>
      </c>
      <c r="D66" s="540" t="s">
        <v>253</v>
      </c>
      <c r="E66" s="542" t="s">
        <v>295</v>
      </c>
      <c r="F66" s="543"/>
      <c r="G66" s="543"/>
      <c r="H66" s="543"/>
      <c r="I66" s="543"/>
      <c r="J66" s="543"/>
      <c r="K66" s="544"/>
      <c r="L66" s="540" t="s">
        <v>254</v>
      </c>
      <c r="M66" s="545" t="s">
        <v>301</v>
      </c>
      <c r="N66" s="545" t="s">
        <v>312</v>
      </c>
      <c r="O66" s="545" t="s">
        <v>313</v>
      </c>
    </row>
    <row r="67" spans="2:15" ht="64.5" customHeight="1" x14ac:dyDescent="0.25">
      <c r="B67" s="546"/>
      <c r="C67" s="541"/>
      <c r="D67" s="541"/>
      <c r="E67" s="203" t="s">
        <v>287</v>
      </c>
      <c r="F67" s="203" t="s">
        <v>288</v>
      </c>
      <c r="G67" s="203" t="s">
        <v>290</v>
      </c>
      <c r="H67" s="203" t="s">
        <v>289</v>
      </c>
      <c r="I67" s="203" t="s">
        <v>291</v>
      </c>
      <c r="J67" s="203" t="s">
        <v>293</v>
      </c>
      <c r="K67" s="203" t="s">
        <v>292</v>
      </c>
      <c r="L67" s="541"/>
      <c r="M67" s="546"/>
      <c r="N67" s="546"/>
      <c r="O67" s="546"/>
    </row>
    <row r="68" spans="2:15" ht="33.75" customHeight="1" x14ac:dyDescent="0.25">
      <c r="B68" s="556">
        <v>5</v>
      </c>
      <c r="C68" s="126"/>
      <c r="D68" s="126"/>
      <c r="E68" s="126"/>
      <c r="F68" s="126"/>
      <c r="G68" s="126"/>
      <c r="H68" s="126"/>
      <c r="I68" s="158"/>
      <c r="J68" s="126"/>
      <c r="K68" s="126"/>
      <c r="L68" s="128"/>
      <c r="M68" s="126">
        <f>SUM(E68:K68)</f>
        <v>0</v>
      </c>
      <c r="N68" s="126"/>
      <c r="O68" s="126"/>
    </row>
    <row r="69" spans="2:15" ht="33.75" customHeight="1" x14ac:dyDescent="0.25">
      <c r="B69" s="557"/>
      <c r="C69" s="126"/>
      <c r="D69" s="126"/>
      <c r="E69" s="126"/>
      <c r="F69" s="126"/>
      <c r="G69" s="126"/>
      <c r="H69" s="126"/>
      <c r="I69" s="158"/>
      <c r="J69" s="126"/>
      <c r="K69" s="126"/>
      <c r="L69" s="126"/>
      <c r="M69" s="126">
        <f t="shared" ref="M69:M75" si="4">SUM(E69:K69)</f>
        <v>0</v>
      </c>
      <c r="N69" s="126"/>
      <c r="O69" s="126"/>
    </row>
    <row r="70" spans="2:15" ht="33" customHeight="1" x14ac:dyDescent="0.25">
      <c r="B70" s="557"/>
      <c r="C70" s="126"/>
      <c r="D70" s="126"/>
      <c r="E70" s="126"/>
      <c r="F70" s="126"/>
      <c r="G70" s="126"/>
      <c r="H70" s="126"/>
      <c r="I70" s="158"/>
      <c r="J70" s="126"/>
      <c r="K70" s="126"/>
      <c r="L70" s="126"/>
      <c r="M70" s="126">
        <f t="shared" si="4"/>
        <v>0</v>
      </c>
      <c r="N70" s="126"/>
      <c r="O70" s="126"/>
    </row>
    <row r="71" spans="2:15" ht="36" customHeight="1" x14ac:dyDescent="0.25">
      <c r="B71" s="557"/>
      <c r="C71" s="126"/>
      <c r="D71" s="126"/>
      <c r="E71" s="126"/>
      <c r="F71" s="126"/>
      <c r="G71" s="126"/>
      <c r="H71" s="126"/>
      <c r="I71" s="158"/>
      <c r="J71" s="126"/>
      <c r="K71" s="126"/>
      <c r="L71" s="126"/>
      <c r="M71" s="126">
        <f t="shared" si="4"/>
        <v>0</v>
      </c>
      <c r="N71" s="126"/>
      <c r="O71" s="126"/>
    </row>
    <row r="72" spans="2:15" ht="36" customHeight="1" x14ac:dyDescent="0.25">
      <c r="B72" s="557"/>
      <c r="C72" s="126"/>
      <c r="D72" s="126"/>
      <c r="E72" s="126"/>
      <c r="F72" s="126"/>
      <c r="G72" s="126"/>
      <c r="H72" s="126"/>
      <c r="I72" s="158"/>
      <c r="J72" s="126"/>
      <c r="K72" s="126"/>
      <c r="L72" s="126"/>
      <c r="M72" s="126">
        <f t="shared" si="4"/>
        <v>0</v>
      </c>
      <c r="N72" s="126"/>
      <c r="O72" s="126"/>
    </row>
    <row r="73" spans="2:15" ht="39.75" customHeight="1" x14ac:dyDescent="0.25">
      <c r="B73" s="557"/>
      <c r="C73" s="126"/>
      <c r="D73" s="126"/>
      <c r="E73" s="126"/>
      <c r="F73" s="126"/>
      <c r="G73" s="126"/>
      <c r="H73" s="126"/>
      <c r="I73" s="158"/>
      <c r="J73" s="126"/>
      <c r="K73" s="126"/>
      <c r="L73" s="126"/>
      <c r="M73" s="126">
        <f t="shared" si="4"/>
        <v>0</v>
      </c>
      <c r="N73" s="126"/>
      <c r="O73" s="126"/>
    </row>
    <row r="74" spans="2:15" ht="28.5" customHeight="1" x14ac:dyDescent="0.25">
      <c r="B74" s="557"/>
      <c r="C74" s="126"/>
      <c r="D74" s="126"/>
      <c r="E74" s="126"/>
      <c r="F74" s="126"/>
      <c r="G74" s="126"/>
      <c r="H74" s="126"/>
      <c r="I74" s="158"/>
      <c r="J74" s="126"/>
      <c r="K74" s="126"/>
      <c r="L74" s="126"/>
      <c r="M74" s="126">
        <f t="shared" si="4"/>
        <v>0</v>
      </c>
      <c r="N74" s="126"/>
      <c r="O74" s="126"/>
    </row>
    <row r="75" spans="2:15" ht="34.5" customHeight="1" x14ac:dyDescent="0.25">
      <c r="B75" s="558"/>
      <c r="C75" s="126"/>
      <c r="D75" s="126"/>
      <c r="E75" s="126"/>
      <c r="F75" s="126"/>
      <c r="G75" s="126"/>
      <c r="H75" s="126"/>
      <c r="I75" s="158"/>
      <c r="J75" s="126"/>
      <c r="K75" s="126"/>
      <c r="L75" s="126"/>
      <c r="M75" s="126">
        <f t="shared" si="4"/>
        <v>0</v>
      </c>
      <c r="N75" s="126"/>
      <c r="O75" s="126"/>
    </row>
    <row r="76" spans="2:15" ht="26.25" customHeight="1" thickBot="1" x14ac:dyDescent="0.3">
      <c r="C76" s="164"/>
      <c r="D76" s="164"/>
      <c r="E76" s="160"/>
      <c r="F76" s="160"/>
      <c r="G76" s="160"/>
      <c r="H76" s="160"/>
      <c r="I76" s="160"/>
      <c r="J76" s="160"/>
      <c r="K76" s="160"/>
      <c r="L76" s="164"/>
    </row>
    <row r="77" spans="2:15" ht="15" customHeight="1" x14ac:dyDescent="0.25">
      <c r="B77" s="547" t="s">
        <v>252</v>
      </c>
      <c r="C77" s="548"/>
      <c r="D77" s="548"/>
      <c r="E77" s="548"/>
      <c r="F77" s="548"/>
      <c r="G77" s="548"/>
      <c r="H77" s="548"/>
      <c r="I77" s="548"/>
      <c r="J77" s="548"/>
      <c r="K77" s="548"/>
      <c r="L77" s="548"/>
      <c r="M77" s="548"/>
      <c r="N77" s="548"/>
      <c r="O77" s="549"/>
    </row>
    <row r="78" spans="2:15" ht="15" customHeight="1" x14ac:dyDescent="0.25">
      <c r="B78" s="550"/>
      <c r="C78" s="551"/>
      <c r="D78" s="551"/>
      <c r="E78" s="551"/>
      <c r="F78" s="551"/>
      <c r="G78" s="551"/>
      <c r="H78" s="551"/>
      <c r="I78" s="551"/>
      <c r="J78" s="551"/>
      <c r="K78" s="551"/>
      <c r="L78" s="551"/>
      <c r="M78" s="551"/>
      <c r="N78" s="551"/>
      <c r="O78" s="552"/>
    </row>
    <row r="79" spans="2:15" ht="15.75" customHeight="1" thickBot="1" x14ac:dyDescent="0.3">
      <c r="B79" s="553"/>
      <c r="C79" s="554"/>
      <c r="D79" s="554"/>
      <c r="E79" s="554"/>
      <c r="F79" s="554"/>
      <c r="G79" s="554"/>
      <c r="H79" s="554"/>
      <c r="I79" s="554"/>
      <c r="J79" s="554"/>
      <c r="K79" s="554"/>
      <c r="L79" s="554"/>
      <c r="M79" s="554"/>
      <c r="N79" s="554"/>
      <c r="O79" s="555"/>
    </row>
    <row r="80" spans="2:15" ht="36.75" customHeight="1" x14ac:dyDescent="0.25">
      <c r="B80" s="545" t="s">
        <v>300</v>
      </c>
      <c r="C80" s="540" t="s">
        <v>63</v>
      </c>
      <c r="D80" s="540" t="s">
        <v>253</v>
      </c>
      <c r="E80" s="542" t="s">
        <v>295</v>
      </c>
      <c r="F80" s="543"/>
      <c r="G80" s="543"/>
      <c r="H80" s="543"/>
      <c r="I80" s="543"/>
      <c r="J80" s="543"/>
      <c r="K80" s="544"/>
      <c r="L80" s="540" t="s">
        <v>254</v>
      </c>
      <c r="M80" s="545" t="s">
        <v>301</v>
      </c>
      <c r="N80" s="545" t="s">
        <v>312</v>
      </c>
      <c r="O80" s="545" t="s">
        <v>313</v>
      </c>
    </row>
    <row r="81" spans="2:15" ht="75" x14ac:dyDescent="0.25">
      <c r="B81" s="546"/>
      <c r="C81" s="541"/>
      <c r="D81" s="541"/>
      <c r="E81" s="203" t="s">
        <v>287</v>
      </c>
      <c r="F81" s="203" t="s">
        <v>288</v>
      </c>
      <c r="G81" s="203" t="s">
        <v>290</v>
      </c>
      <c r="H81" s="203" t="s">
        <v>289</v>
      </c>
      <c r="I81" s="203" t="s">
        <v>291</v>
      </c>
      <c r="J81" s="203" t="s">
        <v>293</v>
      </c>
      <c r="K81" s="203" t="s">
        <v>292</v>
      </c>
      <c r="L81" s="541"/>
      <c r="M81" s="546"/>
      <c r="N81" s="546"/>
      <c r="O81" s="546"/>
    </row>
    <row r="82" spans="2:15" ht="48" customHeight="1" x14ac:dyDescent="0.25">
      <c r="B82" s="556">
        <v>6</v>
      </c>
      <c r="C82" s="126"/>
      <c r="D82" s="126"/>
      <c r="E82" s="126"/>
      <c r="F82" s="126"/>
      <c r="G82" s="126"/>
      <c r="H82" s="126"/>
      <c r="I82" s="158"/>
      <c r="J82" s="126"/>
      <c r="K82" s="126"/>
      <c r="L82" s="128"/>
      <c r="M82" s="126">
        <f>SUM(E82:K82)</f>
        <v>0</v>
      </c>
      <c r="N82" s="126"/>
      <c r="O82" s="126"/>
    </row>
    <row r="83" spans="2:15" ht="37.5" customHeight="1" x14ac:dyDescent="0.25">
      <c r="B83" s="557"/>
      <c r="C83" s="126"/>
      <c r="D83" s="126"/>
      <c r="E83" s="126"/>
      <c r="F83" s="126"/>
      <c r="G83" s="126"/>
      <c r="H83" s="126"/>
      <c r="I83" s="158"/>
      <c r="J83" s="126"/>
      <c r="K83" s="126"/>
      <c r="L83" s="126"/>
      <c r="M83" s="126">
        <f t="shared" ref="M83:M89" si="5">SUM(E83:K83)</f>
        <v>0</v>
      </c>
      <c r="N83" s="126"/>
      <c r="O83" s="126"/>
    </row>
    <row r="84" spans="2:15" ht="50.25" customHeight="1" x14ac:dyDescent="0.25">
      <c r="B84" s="557"/>
      <c r="C84" s="126"/>
      <c r="D84" s="126"/>
      <c r="E84" s="126"/>
      <c r="F84" s="126"/>
      <c r="G84" s="126"/>
      <c r="H84" s="126"/>
      <c r="I84" s="158"/>
      <c r="J84" s="126"/>
      <c r="K84" s="126"/>
      <c r="L84" s="126"/>
      <c r="M84" s="126">
        <f t="shared" si="5"/>
        <v>0</v>
      </c>
      <c r="N84" s="126"/>
      <c r="O84" s="126"/>
    </row>
    <row r="85" spans="2:15" ht="44.25" customHeight="1" x14ac:dyDescent="0.25">
      <c r="B85" s="557"/>
      <c r="C85" s="126"/>
      <c r="D85" s="126"/>
      <c r="E85" s="126"/>
      <c r="F85" s="126"/>
      <c r="G85" s="126"/>
      <c r="H85" s="126"/>
      <c r="I85" s="158"/>
      <c r="J85" s="126"/>
      <c r="K85" s="126"/>
      <c r="L85" s="126"/>
      <c r="M85" s="126">
        <f t="shared" si="5"/>
        <v>0</v>
      </c>
      <c r="N85" s="126"/>
      <c r="O85" s="126"/>
    </row>
    <row r="86" spans="2:15" ht="48" customHeight="1" x14ac:dyDescent="0.25">
      <c r="B86" s="557"/>
      <c r="C86" s="126"/>
      <c r="D86" s="126"/>
      <c r="E86" s="126"/>
      <c r="F86" s="126"/>
      <c r="G86" s="126"/>
      <c r="H86" s="126"/>
      <c r="I86" s="158"/>
      <c r="J86" s="126"/>
      <c r="K86" s="126"/>
      <c r="L86" s="126"/>
      <c r="M86" s="126">
        <f t="shared" si="5"/>
        <v>0</v>
      </c>
      <c r="N86" s="126"/>
      <c r="O86" s="126"/>
    </row>
    <row r="87" spans="2:15" ht="48.75" customHeight="1" x14ac:dyDescent="0.25">
      <c r="B87" s="557"/>
      <c r="C87" s="126"/>
      <c r="D87" s="126"/>
      <c r="E87" s="126"/>
      <c r="F87" s="126"/>
      <c r="G87" s="126"/>
      <c r="H87" s="126"/>
      <c r="I87" s="158"/>
      <c r="J87" s="126"/>
      <c r="K87" s="126"/>
      <c r="L87" s="126"/>
      <c r="M87" s="126">
        <f t="shared" si="5"/>
        <v>0</v>
      </c>
      <c r="N87" s="126"/>
      <c r="O87" s="126"/>
    </row>
    <row r="88" spans="2:15" ht="43.5" customHeight="1" x14ac:dyDescent="0.25">
      <c r="B88" s="557"/>
      <c r="C88" s="126"/>
      <c r="D88" s="126"/>
      <c r="E88" s="126"/>
      <c r="F88" s="126"/>
      <c r="G88" s="126"/>
      <c r="H88" s="126"/>
      <c r="I88" s="158"/>
      <c r="J88" s="126"/>
      <c r="K88" s="126"/>
      <c r="L88" s="126"/>
      <c r="M88" s="126">
        <f t="shared" si="5"/>
        <v>0</v>
      </c>
      <c r="N88" s="126"/>
      <c r="O88" s="126"/>
    </row>
    <row r="89" spans="2:15" ht="49.5" customHeight="1" x14ac:dyDescent="0.25">
      <c r="B89" s="558"/>
      <c r="C89" s="126"/>
      <c r="D89" s="126"/>
      <c r="E89" s="126"/>
      <c r="F89" s="126"/>
      <c r="G89" s="126"/>
      <c r="H89" s="126"/>
      <c r="I89" s="158"/>
      <c r="J89" s="126"/>
      <c r="K89" s="126"/>
      <c r="L89" s="126"/>
      <c r="M89" s="126">
        <f t="shared" si="5"/>
        <v>0</v>
      </c>
      <c r="N89" s="126"/>
      <c r="O89" s="126"/>
    </row>
    <row r="90" spans="2:15" ht="15.75" thickBot="1" x14ac:dyDescent="0.3">
      <c r="E90" s="161"/>
      <c r="F90" s="161"/>
      <c r="G90" s="161"/>
      <c r="H90" s="161"/>
      <c r="I90" s="161"/>
      <c r="J90" s="161"/>
      <c r="K90" s="161"/>
    </row>
    <row r="91" spans="2:15" ht="15" customHeight="1" x14ac:dyDescent="0.25">
      <c r="B91" s="547" t="s">
        <v>252</v>
      </c>
      <c r="C91" s="548"/>
      <c r="D91" s="548"/>
      <c r="E91" s="548"/>
      <c r="F91" s="548"/>
      <c r="G91" s="548"/>
      <c r="H91" s="548"/>
      <c r="I91" s="548"/>
      <c r="J91" s="548"/>
      <c r="K91" s="548"/>
      <c r="L91" s="548"/>
      <c r="M91" s="548"/>
      <c r="N91" s="548"/>
      <c r="O91" s="549"/>
    </row>
    <row r="92" spans="2:15" ht="15" customHeight="1" x14ac:dyDescent="0.25">
      <c r="B92" s="550"/>
      <c r="C92" s="551"/>
      <c r="D92" s="551"/>
      <c r="E92" s="551"/>
      <c r="F92" s="551"/>
      <c r="G92" s="551"/>
      <c r="H92" s="551"/>
      <c r="I92" s="551"/>
      <c r="J92" s="551"/>
      <c r="K92" s="551"/>
      <c r="L92" s="551"/>
      <c r="M92" s="551"/>
      <c r="N92" s="551"/>
      <c r="O92" s="552"/>
    </row>
    <row r="93" spans="2:15" ht="15.75" customHeight="1" thickBot="1" x14ac:dyDescent="0.3">
      <c r="B93" s="553"/>
      <c r="C93" s="554"/>
      <c r="D93" s="554"/>
      <c r="E93" s="554"/>
      <c r="F93" s="554"/>
      <c r="G93" s="554"/>
      <c r="H93" s="554"/>
      <c r="I93" s="554"/>
      <c r="J93" s="554"/>
      <c r="K93" s="554"/>
      <c r="L93" s="554"/>
      <c r="M93" s="554"/>
      <c r="N93" s="554"/>
      <c r="O93" s="555"/>
    </row>
    <row r="94" spans="2:15" ht="45" customHeight="1" x14ac:dyDescent="0.25">
      <c r="B94" s="545" t="s">
        <v>300</v>
      </c>
      <c r="C94" s="540" t="s">
        <v>63</v>
      </c>
      <c r="D94" s="540" t="s">
        <v>253</v>
      </c>
      <c r="E94" s="542" t="s">
        <v>295</v>
      </c>
      <c r="F94" s="543"/>
      <c r="G94" s="543"/>
      <c r="H94" s="543"/>
      <c r="I94" s="543"/>
      <c r="J94" s="543"/>
      <c r="K94" s="544"/>
      <c r="L94" s="540" t="s">
        <v>254</v>
      </c>
      <c r="M94" s="545" t="s">
        <v>301</v>
      </c>
      <c r="N94" s="545" t="s">
        <v>312</v>
      </c>
      <c r="O94" s="545" t="s">
        <v>313</v>
      </c>
    </row>
    <row r="95" spans="2:15" ht="75" x14ac:dyDescent="0.25">
      <c r="B95" s="546"/>
      <c r="C95" s="541"/>
      <c r="D95" s="541"/>
      <c r="E95" s="203" t="s">
        <v>287</v>
      </c>
      <c r="F95" s="203" t="s">
        <v>288</v>
      </c>
      <c r="G95" s="203" t="s">
        <v>290</v>
      </c>
      <c r="H95" s="203" t="s">
        <v>289</v>
      </c>
      <c r="I95" s="203" t="s">
        <v>291</v>
      </c>
      <c r="J95" s="203" t="s">
        <v>293</v>
      </c>
      <c r="K95" s="203" t="s">
        <v>292</v>
      </c>
      <c r="L95" s="541"/>
      <c r="M95" s="546"/>
      <c r="N95" s="546"/>
      <c r="O95" s="546"/>
    </row>
    <row r="96" spans="2:15" ht="55.5" customHeight="1" x14ac:dyDescent="0.25">
      <c r="B96" s="556">
        <v>7</v>
      </c>
      <c r="C96" s="126"/>
      <c r="D96" s="126"/>
      <c r="E96" s="126"/>
      <c r="F96" s="126"/>
      <c r="G96" s="126"/>
      <c r="H96" s="126"/>
      <c r="I96" s="158"/>
      <c r="J96" s="126"/>
      <c r="K96" s="126"/>
      <c r="L96" s="128"/>
      <c r="M96" s="126">
        <f>SUM(E96:K96)</f>
        <v>0</v>
      </c>
      <c r="N96" s="126"/>
      <c r="O96" s="126"/>
    </row>
    <row r="97" spans="2:15" ht="39.75" customHeight="1" x14ac:dyDescent="0.25">
      <c r="B97" s="557"/>
      <c r="C97" s="126"/>
      <c r="D97" s="126"/>
      <c r="E97" s="126"/>
      <c r="F97" s="126"/>
      <c r="G97" s="126"/>
      <c r="H97" s="126"/>
      <c r="I97" s="158"/>
      <c r="J97" s="126"/>
      <c r="K97" s="126"/>
      <c r="L97" s="126"/>
      <c r="M97" s="126">
        <f t="shared" ref="M97:M103" si="6">SUM(E97:K97)</f>
        <v>0</v>
      </c>
      <c r="N97" s="126"/>
      <c r="O97" s="126"/>
    </row>
    <row r="98" spans="2:15" ht="37.5" customHeight="1" x14ac:dyDescent="0.25">
      <c r="B98" s="557"/>
      <c r="C98" s="126"/>
      <c r="D98" s="126"/>
      <c r="E98" s="126"/>
      <c r="F98" s="126"/>
      <c r="G98" s="126"/>
      <c r="H98" s="126"/>
      <c r="I98" s="158"/>
      <c r="J98" s="126"/>
      <c r="K98" s="126"/>
      <c r="L98" s="126"/>
      <c r="M98" s="126">
        <f t="shared" si="6"/>
        <v>0</v>
      </c>
      <c r="N98" s="126"/>
      <c r="O98" s="126"/>
    </row>
    <row r="99" spans="2:15" ht="38.25" customHeight="1" x14ac:dyDescent="0.25">
      <c r="B99" s="557"/>
      <c r="C99" s="126"/>
      <c r="D99" s="126"/>
      <c r="E99" s="126"/>
      <c r="F99" s="126"/>
      <c r="G99" s="126"/>
      <c r="H99" s="126"/>
      <c r="I99" s="158"/>
      <c r="J99" s="126"/>
      <c r="K99" s="126"/>
      <c r="L99" s="126"/>
      <c r="M99" s="126">
        <f t="shared" si="6"/>
        <v>0</v>
      </c>
      <c r="N99" s="126"/>
      <c r="O99" s="126"/>
    </row>
    <row r="100" spans="2:15" ht="40.5" customHeight="1" x14ac:dyDescent="0.25">
      <c r="B100" s="557"/>
      <c r="C100" s="126"/>
      <c r="D100" s="126"/>
      <c r="E100" s="126"/>
      <c r="F100" s="126"/>
      <c r="G100" s="126"/>
      <c r="H100" s="126"/>
      <c r="I100" s="158"/>
      <c r="J100" s="126"/>
      <c r="K100" s="126"/>
      <c r="L100" s="126"/>
      <c r="M100" s="126">
        <f t="shared" si="6"/>
        <v>0</v>
      </c>
      <c r="N100" s="126"/>
      <c r="O100" s="126"/>
    </row>
    <row r="101" spans="2:15" ht="37.5" customHeight="1" x14ac:dyDescent="0.25">
      <c r="B101" s="557"/>
      <c r="C101" s="126"/>
      <c r="D101" s="126"/>
      <c r="E101" s="126"/>
      <c r="F101" s="126"/>
      <c r="G101" s="126"/>
      <c r="H101" s="126"/>
      <c r="I101" s="158"/>
      <c r="J101" s="126"/>
      <c r="K101" s="126"/>
      <c r="L101" s="126"/>
      <c r="M101" s="126">
        <f t="shared" si="6"/>
        <v>0</v>
      </c>
      <c r="N101" s="126"/>
      <c r="O101" s="126"/>
    </row>
    <row r="102" spans="2:15" ht="45" customHeight="1" x14ac:dyDescent="0.25">
      <c r="B102" s="557"/>
      <c r="C102" s="126"/>
      <c r="D102" s="126"/>
      <c r="E102" s="126"/>
      <c r="F102" s="126"/>
      <c r="G102" s="126"/>
      <c r="H102" s="126"/>
      <c r="I102" s="158"/>
      <c r="J102" s="126"/>
      <c r="K102" s="126"/>
      <c r="L102" s="126"/>
      <c r="M102" s="126">
        <f t="shared" si="6"/>
        <v>0</v>
      </c>
      <c r="N102" s="126"/>
      <c r="O102" s="126"/>
    </row>
    <row r="103" spans="2:15" ht="44.25" customHeight="1" x14ac:dyDescent="0.25">
      <c r="B103" s="558"/>
      <c r="C103" s="126"/>
      <c r="D103" s="126"/>
      <c r="E103" s="126"/>
      <c r="F103" s="126"/>
      <c r="G103" s="126"/>
      <c r="H103" s="126"/>
      <c r="I103" s="158"/>
      <c r="J103" s="126"/>
      <c r="K103" s="126"/>
      <c r="L103" s="126"/>
      <c r="M103" s="126">
        <f t="shared" si="6"/>
        <v>0</v>
      </c>
      <c r="N103" s="126"/>
      <c r="O103" s="126"/>
    </row>
    <row r="104" spans="2:15" ht="15.75" thickBot="1" x14ac:dyDescent="0.3">
      <c r="E104" s="161"/>
      <c r="F104" s="161"/>
      <c r="G104" s="161"/>
      <c r="H104" s="161"/>
      <c r="I104" s="161"/>
      <c r="J104" s="161"/>
      <c r="K104" s="161"/>
    </row>
    <row r="105" spans="2:15" ht="15" customHeight="1" x14ac:dyDescent="0.25">
      <c r="B105" s="547" t="s">
        <v>252</v>
      </c>
      <c r="C105" s="548"/>
      <c r="D105" s="548"/>
      <c r="E105" s="548"/>
      <c r="F105" s="548"/>
      <c r="G105" s="548"/>
      <c r="H105" s="548"/>
      <c r="I105" s="548"/>
      <c r="J105" s="548"/>
      <c r="K105" s="548"/>
      <c r="L105" s="548"/>
      <c r="M105" s="548"/>
      <c r="N105" s="548"/>
      <c r="O105" s="549"/>
    </row>
    <row r="106" spans="2:15" ht="15" customHeight="1" x14ac:dyDescent="0.25">
      <c r="B106" s="550"/>
      <c r="C106" s="551"/>
      <c r="D106" s="551"/>
      <c r="E106" s="551"/>
      <c r="F106" s="551"/>
      <c r="G106" s="551"/>
      <c r="H106" s="551"/>
      <c r="I106" s="551"/>
      <c r="J106" s="551"/>
      <c r="K106" s="551"/>
      <c r="L106" s="551"/>
      <c r="M106" s="551"/>
      <c r="N106" s="551"/>
      <c r="O106" s="552"/>
    </row>
    <row r="107" spans="2:15" ht="35.25" customHeight="1" thickBot="1" x14ac:dyDescent="0.3">
      <c r="B107" s="553"/>
      <c r="C107" s="554"/>
      <c r="D107" s="554"/>
      <c r="E107" s="554"/>
      <c r="F107" s="554"/>
      <c r="G107" s="554"/>
      <c r="H107" s="554"/>
      <c r="I107" s="554"/>
      <c r="J107" s="554"/>
      <c r="K107" s="554"/>
      <c r="L107" s="554"/>
      <c r="M107" s="554"/>
      <c r="N107" s="554"/>
      <c r="O107" s="555"/>
    </row>
    <row r="108" spans="2:15" ht="41.25" customHeight="1" x14ac:dyDescent="0.25">
      <c r="B108" s="545" t="s">
        <v>300</v>
      </c>
      <c r="C108" s="540" t="s">
        <v>63</v>
      </c>
      <c r="D108" s="540" t="s">
        <v>253</v>
      </c>
      <c r="E108" s="542" t="s">
        <v>295</v>
      </c>
      <c r="F108" s="543"/>
      <c r="G108" s="543"/>
      <c r="H108" s="543"/>
      <c r="I108" s="543"/>
      <c r="J108" s="543"/>
      <c r="K108" s="544"/>
      <c r="L108" s="540" t="s">
        <v>254</v>
      </c>
      <c r="M108" s="545" t="s">
        <v>301</v>
      </c>
      <c r="N108" s="545" t="s">
        <v>312</v>
      </c>
      <c r="O108" s="545" t="s">
        <v>313</v>
      </c>
    </row>
    <row r="109" spans="2:15" ht="75" x14ac:dyDescent="0.25">
      <c r="B109" s="546"/>
      <c r="C109" s="541"/>
      <c r="D109" s="541"/>
      <c r="E109" s="203" t="s">
        <v>287</v>
      </c>
      <c r="F109" s="203" t="s">
        <v>288</v>
      </c>
      <c r="G109" s="203" t="s">
        <v>290</v>
      </c>
      <c r="H109" s="203" t="s">
        <v>289</v>
      </c>
      <c r="I109" s="203" t="s">
        <v>291</v>
      </c>
      <c r="J109" s="203" t="s">
        <v>293</v>
      </c>
      <c r="K109" s="203" t="s">
        <v>292</v>
      </c>
      <c r="L109" s="541"/>
      <c r="M109" s="546"/>
      <c r="N109" s="546"/>
      <c r="O109" s="546"/>
    </row>
    <row r="110" spans="2:15" ht="52.5" customHeight="1" x14ac:dyDescent="0.25">
      <c r="B110" s="556">
        <v>8</v>
      </c>
      <c r="C110" s="126"/>
      <c r="D110" s="126"/>
      <c r="E110" s="126"/>
      <c r="F110" s="126"/>
      <c r="G110" s="126"/>
      <c r="H110" s="126"/>
      <c r="I110" s="158"/>
      <c r="J110" s="126"/>
      <c r="K110" s="126"/>
      <c r="L110" s="128"/>
      <c r="M110" s="126">
        <f>SUM(E110:K110)</f>
        <v>0</v>
      </c>
      <c r="N110" s="126"/>
      <c r="O110" s="126"/>
    </row>
    <row r="111" spans="2:15" ht="43.5" customHeight="1" x14ac:dyDescent="0.25">
      <c r="B111" s="557"/>
      <c r="C111" s="126"/>
      <c r="D111" s="126"/>
      <c r="E111" s="126"/>
      <c r="F111" s="126"/>
      <c r="G111" s="126"/>
      <c r="H111" s="126"/>
      <c r="I111" s="158"/>
      <c r="J111" s="126"/>
      <c r="K111" s="126"/>
      <c r="L111" s="126"/>
      <c r="M111" s="126">
        <f t="shared" ref="M111:M117" si="7">SUM(E111:K111)</f>
        <v>0</v>
      </c>
      <c r="N111" s="126"/>
      <c r="O111" s="126"/>
    </row>
    <row r="112" spans="2:15" ht="40.5" customHeight="1" x14ac:dyDescent="0.25">
      <c r="B112" s="557"/>
      <c r="C112" s="126"/>
      <c r="D112" s="126"/>
      <c r="E112" s="126"/>
      <c r="F112" s="126"/>
      <c r="G112" s="126"/>
      <c r="H112" s="126"/>
      <c r="I112" s="158"/>
      <c r="J112" s="126"/>
      <c r="K112" s="126"/>
      <c r="L112" s="126"/>
      <c r="M112" s="126">
        <f t="shared" si="7"/>
        <v>0</v>
      </c>
      <c r="N112" s="126"/>
      <c r="O112" s="126"/>
    </row>
    <row r="113" spans="2:15" ht="40.5" customHeight="1" x14ac:dyDescent="0.25">
      <c r="B113" s="557"/>
      <c r="C113" s="126"/>
      <c r="D113" s="126"/>
      <c r="E113" s="126"/>
      <c r="F113" s="126"/>
      <c r="G113" s="126"/>
      <c r="H113" s="126"/>
      <c r="I113" s="158"/>
      <c r="J113" s="126"/>
      <c r="K113" s="126"/>
      <c r="L113" s="126"/>
      <c r="M113" s="126">
        <f t="shared" si="7"/>
        <v>0</v>
      </c>
      <c r="N113" s="126"/>
      <c r="O113" s="126"/>
    </row>
    <row r="114" spans="2:15" ht="48" customHeight="1" x14ac:dyDescent="0.25">
      <c r="B114" s="557"/>
      <c r="C114" s="126"/>
      <c r="D114" s="126"/>
      <c r="E114" s="126"/>
      <c r="F114" s="126"/>
      <c r="G114" s="126"/>
      <c r="H114" s="126"/>
      <c r="I114" s="158"/>
      <c r="J114" s="126"/>
      <c r="K114" s="126"/>
      <c r="L114" s="126"/>
      <c r="M114" s="126">
        <f t="shared" si="7"/>
        <v>0</v>
      </c>
      <c r="N114" s="126"/>
      <c r="O114" s="126"/>
    </row>
    <row r="115" spans="2:15" ht="37.5" customHeight="1" x14ac:dyDescent="0.25">
      <c r="B115" s="557"/>
      <c r="C115" s="126"/>
      <c r="D115" s="126"/>
      <c r="E115" s="126"/>
      <c r="F115" s="126"/>
      <c r="G115" s="126"/>
      <c r="H115" s="126"/>
      <c r="I115" s="158"/>
      <c r="J115" s="126"/>
      <c r="K115" s="126"/>
      <c r="L115" s="126"/>
      <c r="M115" s="126">
        <f t="shared" si="7"/>
        <v>0</v>
      </c>
      <c r="N115" s="126"/>
      <c r="O115" s="126"/>
    </row>
    <row r="116" spans="2:15" ht="45.75" customHeight="1" x14ac:dyDescent="0.25">
      <c r="B116" s="557"/>
      <c r="C116" s="126"/>
      <c r="D116" s="126"/>
      <c r="E116" s="126"/>
      <c r="F116" s="126"/>
      <c r="G116" s="126"/>
      <c r="H116" s="126"/>
      <c r="I116" s="158"/>
      <c r="J116" s="126"/>
      <c r="K116" s="126"/>
      <c r="L116" s="126"/>
      <c r="M116" s="126">
        <f t="shared" si="7"/>
        <v>0</v>
      </c>
      <c r="N116" s="126"/>
      <c r="O116" s="126"/>
    </row>
    <row r="117" spans="2:15" ht="51.75" customHeight="1" x14ac:dyDescent="0.25">
      <c r="B117" s="558"/>
      <c r="C117" s="126"/>
      <c r="D117" s="126"/>
      <c r="E117" s="126"/>
      <c r="F117" s="126"/>
      <c r="G117" s="126"/>
      <c r="H117" s="126"/>
      <c r="I117" s="158"/>
      <c r="J117" s="126"/>
      <c r="K117" s="126"/>
      <c r="L117" s="126"/>
      <c r="M117" s="126">
        <f t="shared" si="7"/>
        <v>0</v>
      </c>
      <c r="N117" s="126"/>
      <c r="O117" s="126"/>
    </row>
    <row r="118" spans="2:15" ht="25.5" customHeight="1" thickBot="1" x14ac:dyDescent="0.3"/>
    <row r="119" spans="2:15" ht="15" customHeight="1" x14ac:dyDescent="0.25">
      <c r="B119" s="547" t="s">
        <v>252</v>
      </c>
      <c r="C119" s="548"/>
      <c r="D119" s="548"/>
      <c r="E119" s="548"/>
      <c r="F119" s="548"/>
      <c r="G119" s="548"/>
      <c r="H119" s="548"/>
      <c r="I119" s="548"/>
      <c r="J119" s="548"/>
      <c r="K119" s="548"/>
      <c r="L119" s="548"/>
      <c r="M119" s="548"/>
      <c r="N119" s="548"/>
      <c r="O119" s="549"/>
    </row>
    <row r="120" spans="2:15" ht="15" customHeight="1" x14ac:dyDescent="0.25">
      <c r="B120" s="550"/>
      <c r="C120" s="551"/>
      <c r="D120" s="551"/>
      <c r="E120" s="551"/>
      <c r="F120" s="551"/>
      <c r="G120" s="551"/>
      <c r="H120" s="551"/>
      <c r="I120" s="551"/>
      <c r="J120" s="551"/>
      <c r="K120" s="551"/>
      <c r="L120" s="551"/>
      <c r="M120" s="551"/>
      <c r="N120" s="551"/>
      <c r="O120" s="552"/>
    </row>
    <row r="121" spans="2:15" ht="15.75" customHeight="1" thickBot="1" x14ac:dyDescent="0.3">
      <c r="B121" s="553"/>
      <c r="C121" s="554"/>
      <c r="D121" s="554"/>
      <c r="E121" s="554"/>
      <c r="F121" s="554"/>
      <c r="G121" s="554"/>
      <c r="H121" s="554"/>
      <c r="I121" s="554"/>
      <c r="J121" s="554"/>
      <c r="K121" s="554"/>
      <c r="L121" s="554"/>
      <c r="M121" s="554"/>
      <c r="N121" s="554"/>
      <c r="O121" s="555"/>
    </row>
    <row r="122" spans="2:15" ht="43.5" customHeight="1" x14ac:dyDescent="0.25">
      <c r="B122" s="545" t="s">
        <v>300</v>
      </c>
      <c r="C122" s="540" t="s">
        <v>63</v>
      </c>
      <c r="D122" s="540" t="s">
        <v>253</v>
      </c>
      <c r="E122" s="542" t="s">
        <v>295</v>
      </c>
      <c r="F122" s="543"/>
      <c r="G122" s="543"/>
      <c r="H122" s="543"/>
      <c r="I122" s="543"/>
      <c r="J122" s="543"/>
      <c r="K122" s="544"/>
      <c r="L122" s="540" t="s">
        <v>254</v>
      </c>
      <c r="M122" s="545" t="s">
        <v>301</v>
      </c>
      <c r="N122" s="545" t="s">
        <v>312</v>
      </c>
      <c r="O122" s="545" t="s">
        <v>313</v>
      </c>
    </row>
    <row r="123" spans="2:15" ht="75" x14ac:dyDescent="0.25">
      <c r="B123" s="546"/>
      <c r="C123" s="541"/>
      <c r="D123" s="541"/>
      <c r="E123" s="203" t="s">
        <v>287</v>
      </c>
      <c r="F123" s="203" t="s">
        <v>288</v>
      </c>
      <c r="G123" s="203" t="s">
        <v>290</v>
      </c>
      <c r="H123" s="203" t="s">
        <v>289</v>
      </c>
      <c r="I123" s="203" t="s">
        <v>291</v>
      </c>
      <c r="J123" s="203" t="s">
        <v>293</v>
      </c>
      <c r="K123" s="203" t="s">
        <v>292</v>
      </c>
      <c r="L123" s="541"/>
      <c r="M123" s="546"/>
      <c r="N123" s="546"/>
      <c r="O123" s="546"/>
    </row>
    <row r="124" spans="2:15" ht="47.25" customHeight="1" x14ac:dyDescent="0.25">
      <c r="B124" s="556">
        <v>9</v>
      </c>
      <c r="C124" s="126"/>
      <c r="D124" s="126"/>
      <c r="E124" s="126"/>
      <c r="F124" s="126"/>
      <c r="G124" s="126"/>
      <c r="H124" s="126"/>
      <c r="I124" s="158"/>
      <c r="J124" s="126"/>
      <c r="K124" s="126"/>
      <c r="L124" s="128"/>
      <c r="M124" s="126">
        <f>SUM(E124:K124)</f>
        <v>0</v>
      </c>
      <c r="N124" s="126"/>
      <c r="O124" s="126"/>
    </row>
    <row r="125" spans="2:15" ht="39.75" customHeight="1" x14ac:dyDescent="0.25">
      <c r="B125" s="557"/>
      <c r="C125" s="126"/>
      <c r="D125" s="126"/>
      <c r="E125" s="126"/>
      <c r="F125" s="126"/>
      <c r="G125" s="126"/>
      <c r="H125" s="126"/>
      <c r="I125" s="158"/>
      <c r="J125" s="126"/>
      <c r="K125" s="126"/>
      <c r="L125" s="126"/>
      <c r="M125" s="126">
        <f t="shared" ref="M125:M131" si="8">SUM(E125:K125)</f>
        <v>0</v>
      </c>
      <c r="N125" s="126"/>
      <c r="O125" s="126"/>
    </row>
    <row r="126" spans="2:15" ht="40.5" customHeight="1" x14ac:dyDescent="0.25">
      <c r="B126" s="557"/>
      <c r="C126" s="126"/>
      <c r="D126" s="126"/>
      <c r="E126" s="126"/>
      <c r="F126" s="126"/>
      <c r="G126" s="126"/>
      <c r="H126" s="126"/>
      <c r="I126" s="158"/>
      <c r="J126" s="126"/>
      <c r="K126" s="126"/>
      <c r="L126" s="126"/>
      <c r="M126" s="126">
        <f t="shared" si="8"/>
        <v>0</v>
      </c>
      <c r="N126" s="126"/>
      <c r="O126" s="126"/>
    </row>
    <row r="127" spans="2:15" ht="40.5" customHeight="1" x14ac:dyDescent="0.25">
      <c r="B127" s="557"/>
      <c r="C127" s="126"/>
      <c r="D127" s="126"/>
      <c r="E127" s="126"/>
      <c r="F127" s="126"/>
      <c r="G127" s="126"/>
      <c r="H127" s="126"/>
      <c r="I127" s="158"/>
      <c r="J127" s="126"/>
      <c r="K127" s="126"/>
      <c r="L127" s="126"/>
      <c r="M127" s="126">
        <f t="shared" si="8"/>
        <v>0</v>
      </c>
      <c r="N127" s="126"/>
      <c r="O127" s="126"/>
    </row>
    <row r="128" spans="2:15" ht="47.25" customHeight="1" x14ac:dyDescent="0.25">
      <c r="B128" s="557"/>
      <c r="C128" s="126"/>
      <c r="D128" s="126"/>
      <c r="E128" s="126"/>
      <c r="F128" s="126"/>
      <c r="G128" s="126"/>
      <c r="H128" s="126"/>
      <c r="I128" s="158"/>
      <c r="J128" s="126"/>
      <c r="K128" s="126"/>
      <c r="L128" s="126"/>
      <c r="M128" s="126">
        <f t="shared" si="8"/>
        <v>0</v>
      </c>
      <c r="N128" s="126"/>
      <c r="O128" s="126"/>
    </row>
    <row r="129" spans="2:15" ht="41.25" customHeight="1" x14ac:dyDescent="0.25">
      <c r="B129" s="557"/>
      <c r="C129" s="126"/>
      <c r="D129" s="126"/>
      <c r="E129" s="126"/>
      <c r="F129" s="126"/>
      <c r="G129" s="126"/>
      <c r="H129" s="126"/>
      <c r="I129" s="158"/>
      <c r="J129" s="126"/>
      <c r="K129" s="126"/>
      <c r="L129" s="126"/>
      <c r="M129" s="126">
        <f t="shared" si="8"/>
        <v>0</v>
      </c>
      <c r="N129" s="126"/>
      <c r="O129" s="126"/>
    </row>
    <row r="130" spans="2:15" ht="41.25" customHeight="1" x14ac:dyDescent="0.25">
      <c r="B130" s="557"/>
      <c r="C130" s="126"/>
      <c r="D130" s="126"/>
      <c r="E130" s="126"/>
      <c r="F130" s="126"/>
      <c r="G130" s="126"/>
      <c r="H130" s="126"/>
      <c r="I130" s="158"/>
      <c r="J130" s="126"/>
      <c r="K130" s="126"/>
      <c r="L130" s="126"/>
      <c r="M130" s="126">
        <f t="shared" si="8"/>
        <v>0</v>
      </c>
      <c r="N130" s="126"/>
      <c r="O130" s="126"/>
    </row>
    <row r="131" spans="2:15" ht="41.25" customHeight="1" x14ac:dyDescent="0.25">
      <c r="B131" s="558"/>
      <c r="C131" s="126"/>
      <c r="D131" s="126"/>
      <c r="E131" s="126"/>
      <c r="F131" s="126"/>
      <c r="G131" s="126"/>
      <c r="H131" s="126"/>
      <c r="I131" s="158"/>
      <c r="J131" s="126"/>
      <c r="K131" s="126"/>
      <c r="L131" s="126"/>
      <c r="M131" s="126">
        <f t="shared" si="8"/>
        <v>0</v>
      </c>
      <c r="N131" s="126"/>
      <c r="O131" s="126"/>
    </row>
    <row r="132" spans="2:15" ht="15.75" thickBot="1" x14ac:dyDescent="0.3">
      <c r="E132" s="161"/>
      <c r="F132" s="161"/>
      <c r="G132" s="161"/>
      <c r="H132" s="161"/>
      <c r="I132" s="161"/>
      <c r="J132" s="161"/>
      <c r="K132" s="161"/>
      <c r="L132" s="162"/>
    </row>
    <row r="133" spans="2:15" ht="15" customHeight="1" x14ac:dyDescent="0.25">
      <c r="B133" s="547" t="s">
        <v>252</v>
      </c>
      <c r="C133" s="548"/>
      <c r="D133" s="548"/>
      <c r="E133" s="548"/>
      <c r="F133" s="548"/>
      <c r="G133" s="548"/>
      <c r="H133" s="548"/>
      <c r="I133" s="548"/>
      <c r="J133" s="548"/>
      <c r="K133" s="548"/>
      <c r="L133" s="548"/>
      <c r="M133" s="548"/>
      <c r="N133" s="548"/>
      <c r="O133" s="549"/>
    </row>
    <row r="134" spans="2:15" ht="15" customHeight="1" x14ac:dyDescent="0.25">
      <c r="B134" s="550"/>
      <c r="C134" s="551"/>
      <c r="D134" s="551"/>
      <c r="E134" s="551"/>
      <c r="F134" s="551"/>
      <c r="G134" s="551"/>
      <c r="H134" s="551"/>
      <c r="I134" s="551"/>
      <c r="J134" s="551"/>
      <c r="K134" s="551"/>
      <c r="L134" s="551"/>
      <c r="M134" s="551"/>
      <c r="N134" s="551"/>
      <c r="O134" s="552"/>
    </row>
    <row r="135" spans="2:15" ht="15.75" customHeight="1" thickBot="1" x14ac:dyDescent="0.3">
      <c r="B135" s="553"/>
      <c r="C135" s="554"/>
      <c r="D135" s="554"/>
      <c r="E135" s="554"/>
      <c r="F135" s="554"/>
      <c r="G135" s="554"/>
      <c r="H135" s="554"/>
      <c r="I135" s="554"/>
      <c r="J135" s="554"/>
      <c r="K135" s="554"/>
      <c r="L135" s="554"/>
      <c r="M135" s="554"/>
      <c r="N135" s="554"/>
      <c r="O135" s="555"/>
    </row>
    <row r="136" spans="2:15" ht="45.75" customHeight="1" x14ac:dyDescent="0.25">
      <c r="B136" s="545" t="s">
        <v>300</v>
      </c>
      <c r="C136" s="540" t="s">
        <v>63</v>
      </c>
      <c r="D136" s="540" t="s">
        <v>253</v>
      </c>
      <c r="E136" s="542" t="s">
        <v>295</v>
      </c>
      <c r="F136" s="543"/>
      <c r="G136" s="543"/>
      <c r="H136" s="543"/>
      <c r="I136" s="543"/>
      <c r="J136" s="543"/>
      <c r="K136" s="544"/>
      <c r="L136" s="540" t="s">
        <v>254</v>
      </c>
      <c r="M136" s="545" t="s">
        <v>301</v>
      </c>
      <c r="N136" s="545" t="s">
        <v>312</v>
      </c>
      <c r="O136" s="545" t="s">
        <v>313</v>
      </c>
    </row>
    <row r="137" spans="2:15" ht="75" x14ac:dyDescent="0.25">
      <c r="B137" s="546"/>
      <c r="C137" s="541"/>
      <c r="D137" s="541"/>
      <c r="E137" s="203" t="s">
        <v>287</v>
      </c>
      <c r="F137" s="203" t="s">
        <v>288</v>
      </c>
      <c r="G137" s="203" t="s">
        <v>290</v>
      </c>
      <c r="H137" s="203" t="s">
        <v>289</v>
      </c>
      <c r="I137" s="203" t="s">
        <v>291</v>
      </c>
      <c r="J137" s="203" t="s">
        <v>293</v>
      </c>
      <c r="K137" s="203" t="s">
        <v>292</v>
      </c>
      <c r="L137" s="541"/>
      <c r="M137" s="546"/>
      <c r="N137" s="546"/>
      <c r="O137" s="546"/>
    </row>
    <row r="138" spans="2:15" ht="47.25" customHeight="1" x14ac:dyDescent="0.25">
      <c r="B138" s="556">
        <v>10</v>
      </c>
      <c r="C138" s="126"/>
      <c r="D138" s="126"/>
      <c r="E138" s="126"/>
      <c r="F138" s="126"/>
      <c r="G138" s="126"/>
      <c r="H138" s="126"/>
      <c r="I138" s="158"/>
      <c r="J138" s="126"/>
      <c r="K138" s="126"/>
      <c r="L138" s="128"/>
      <c r="M138" s="126">
        <f>SUM(E138:K138)</f>
        <v>0</v>
      </c>
      <c r="N138" s="126"/>
      <c r="O138" s="126"/>
    </row>
    <row r="139" spans="2:15" ht="38.25" customHeight="1" x14ac:dyDescent="0.25">
      <c r="B139" s="557"/>
      <c r="C139" s="126"/>
      <c r="D139" s="126"/>
      <c r="E139" s="126"/>
      <c r="F139" s="126"/>
      <c r="G139" s="126"/>
      <c r="H139" s="126"/>
      <c r="I139" s="158"/>
      <c r="J139" s="126"/>
      <c r="K139" s="126"/>
      <c r="L139" s="126"/>
      <c r="M139" s="126">
        <f t="shared" ref="M139:M145" si="9">SUM(E139:K139)</f>
        <v>0</v>
      </c>
      <c r="N139" s="126"/>
      <c r="O139" s="126"/>
    </row>
    <row r="140" spans="2:15" ht="42" customHeight="1" x14ac:dyDescent="0.25">
      <c r="B140" s="557"/>
      <c r="C140" s="126"/>
      <c r="D140" s="126"/>
      <c r="E140" s="126"/>
      <c r="F140" s="126"/>
      <c r="G140" s="126"/>
      <c r="H140" s="126"/>
      <c r="I140" s="158"/>
      <c r="J140" s="126"/>
      <c r="K140" s="126"/>
      <c r="L140" s="126"/>
      <c r="M140" s="126">
        <f t="shared" si="9"/>
        <v>0</v>
      </c>
      <c r="N140" s="126"/>
      <c r="O140" s="126"/>
    </row>
    <row r="141" spans="2:15" ht="45" customHeight="1" x14ac:dyDescent="0.25">
      <c r="B141" s="557"/>
      <c r="C141" s="126"/>
      <c r="D141" s="126"/>
      <c r="E141" s="126"/>
      <c r="F141" s="126"/>
      <c r="G141" s="126"/>
      <c r="H141" s="126"/>
      <c r="I141" s="158"/>
      <c r="J141" s="126"/>
      <c r="K141" s="126"/>
      <c r="L141" s="126"/>
      <c r="M141" s="126">
        <f t="shared" si="9"/>
        <v>0</v>
      </c>
      <c r="N141" s="126"/>
      <c r="O141" s="126"/>
    </row>
    <row r="142" spans="2:15" ht="43.5" customHeight="1" x14ac:dyDescent="0.25">
      <c r="B142" s="557"/>
      <c r="C142" s="126"/>
      <c r="D142" s="126"/>
      <c r="E142" s="126"/>
      <c r="F142" s="126"/>
      <c r="G142" s="126"/>
      <c r="H142" s="126"/>
      <c r="I142" s="158"/>
      <c r="J142" s="126"/>
      <c r="K142" s="126"/>
      <c r="L142" s="126"/>
      <c r="M142" s="126">
        <f t="shared" si="9"/>
        <v>0</v>
      </c>
      <c r="N142" s="126"/>
      <c r="O142" s="126"/>
    </row>
    <row r="143" spans="2:15" ht="42" customHeight="1" x14ac:dyDescent="0.25">
      <c r="B143" s="557"/>
      <c r="C143" s="126"/>
      <c r="D143" s="126"/>
      <c r="E143" s="126"/>
      <c r="F143" s="126"/>
      <c r="G143" s="126"/>
      <c r="H143" s="126"/>
      <c r="I143" s="158"/>
      <c r="J143" s="126"/>
      <c r="K143" s="126"/>
      <c r="L143" s="126"/>
      <c r="M143" s="126">
        <f t="shared" si="9"/>
        <v>0</v>
      </c>
      <c r="N143" s="126"/>
      <c r="O143" s="126"/>
    </row>
    <row r="144" spans="2:15" ht="51" customHeight="1" x14ac:dyDescent="0.25">
      <c r="B144" s="557"/>
      <c r="C144" s="126"/>
      <c r="D144" s="126"/>
      <c r="E144" s="126"/>
      <c r="F144" s="126"/>
      <c r="G144" s="126"/>
      <c r="H144" s="126"/>
      <c r="I144" s="158"/>
      <c r="J144" s="126"/>
      <c r="K144" s="126"/>
      <c r="L144" s="126"/>
      <c r="M144" s="126">
        <f t="shared" si="9"/>
        <v>0</v>
      </c>
      <c r="N144" s="126"/>
      <c r="O144" s="126"/>
    </row>
    <row r="145" spans="2:15" ht="49.5" customHeight="1" x14ac:dyDescent="0.25">
      <c r="B145" s="558"/>
      <c r="C145" s="126"/>
      <c r="D145" s="126"/>
      <c r="E145" s="126"/>
      <c r="F145" s="126"/>
      <c r="G145" s="126"/>
      <c r="H145" s="126"/>
      <c r="I145" s="158"/>
      <c r="J145" s="126"/>
      <c r="K145" s="126"/>
      <c r="L145" s="126"/>
      <c r="M145" s="126">
        <f t="shared" si="9"/>
        <v>0</v>
      </c>
      <c r="N145" s="126"/>
      <c r="O145" s="126"/>
    </row>
    <row r="146" spans="2:15" ht="15.75" thickBot="1" x14ac:dyDescent="0.3">
      <c r="E146" s="161"/>
      <c r="F146" s="161"/>
      <c r="G146" s="161"/>
      <c r="H146" s="161"/>
      <c r="I146" s="161"/>
      <c r="J146" s="161"/>
      <c r="K146" s="161"/>
    </row>
    <row r="147" spans="2:15" ht="15" customHeight="1" x14ac:dyDescent="0.25">
      <c r="B147" s="547" t="s">
        <v>252</v>
      </c>
      <c r="C147" s="548"/>
      <c r="D147" s="548"/>
      <c r="E147" s="548"/>
      <c r="F147" s="548"/>
      <c r="G147" s="548"/>
      <c r="H147" s="548"/>
      <c r="I147" s="548"/>
      <c r="J147" s="548"/>
      <c r="K147" s="548"/>
      <c r="L147" s="548"/>
      <c r="M147" s="548"/>
      <c r="N147" s="548"/>
      <c r="O147" s="549"/>
    </row>
    <row r="148" spans="2:15" ht="15" customHeight="1" x14ac:dyDescent="0.25">
      <c r="B148" s="550"/>
      <c r="C148" s="551"/>
      <c r="D148" s="551"/>
      <c r="E148" s="551"/>
      <c r="F148" s="551"/>
      <c r="G148" s="551"/>
      <c r="H148" s="551"/>
      <c r="I148" s="551"/>
      <c r="J148" s="551"/>
      <c r="K148" s="551"/>
      <c r="L148" s="551"/>
      <c r="M148" s="551"/>
      <c r="N148" s="551"/>
      <c r="O148" s="552"/>
    </row>
    <row r="149" spans="2:15" ht="15.75" customHeight="1" thickBot="1" x14ac:dyDescent="0.3">
      <c r="B149" s="553"/>
      <c r="C149" s="554"/>
      <c r="D149" s="554"/>
      <c r="E149" s="554"/>
      <c r="F149" s="554"/>
      <c r="G149" s="554"/>
      <c r="H149" s="554"/>
      <c r="I149" s="554"/>
      <c r="J149" s="554"/>
      <c r="K149" s="554"/>
      <c r="L149" s="554"/>
      <c r="M149" s="554"/>
      <c r="N149" s="554"/>
      <c r="O149" s="555"/>
    </row>
    <row r="150" spans="2:15" ht="49.5" customHeight="1" x14ac:dyDescent="0.25">
      <c r="B150" s="545" t="s">
        <v>300</v>
      </c>
      <c r="C150" s="540" t="s">
        <v>63</v>
      </c>
      <c r="D150" s="540" t="s">
        <v>253</v>
      </c>
      <c r="E150" s="542" t="s">
        <v>295</v>
      </c>
      <c r="F150" s="543"/>
      <c r="G150" s="543"/>
      <c r="H150" s="543"/>
      <c r="I150" s="543"/>
      <c r="J150" s="543"/>
      <c r="K150" s="544"/>
      <c r="L150" s="540" t="s">
        <v>254</v>
      </c>
      <c r="M150" s="545" t="s">
        <v>301</v>
      </c>
      <c r="N150" s="545" t="s">
        <v>312</v>
      </c>
      <c r="O150" s="545" t="s">
        <v>313</v>
      </c>
    </row>
    <row r="151" spans="2:15" ht="72.75" customHeight="1" x14ac:dyDescent="0.25">
      <c r="B151" s="546"/>
      <c r="C151" s="541"/>
      <c r="D151" s="541"/>
      <c r="E151" s="203" t="s">
        <v>287</v>
      </c>
      <c r="F151" s="203" t="s">
        <v>288</v>
      </c>
      <c r="G151" s="203" t="s">
        <v>290</v>
      </c>
      <c r="H151" s="203" t="s">
        <v>289</v>
      </c>
      <c r="I151" s="203" t="s">
        <v>291</v>
      </c>
      <c r="J151" s="203" t="s">
        <v>293</v>
      </c>
      <c r="K151" s="203" t="s">
        <v>292</v>
      </c>
      <c r="L151" s="541"/>
      <c r="M151" s="546"/>
      <c r="N151" s="546"/>
      <c r="O151" s="546"/>
    </row>
    <row r="152" spans="2:15" ht="51" customHeight="1" x14ac:dyDescent="0.25">
      <c r="B152" s="556">
        <v>11</v>
      </c>
      <c r="C152" s="126"/>
      <c r="D152" s="126"/>
      <c r="E152" s="126"/>
      <c r="F152" s="126"/>
      <c r="G152" s="126"/>
      <c r="H152" s="126"/>
      <c r="I152" s="158"/>
      <c r="J152" s="126"/>
      <c r="K152" s="126"/>
      <c r="L152" s="128"/>
      <c r="M152" s="126">
        <f>SUM(E152:K152)</f>
        <v>0</v>
      </c>
      <c r="N152" s="126"/>
      <c r="O152" s="126"/>
    </row>
    <row r="153" spans="2:15" ht="44.25" customHeight="1" x14ac:dyDescent="0.25">
      <c r="B153" s="557"/>
      <c r="C153" s="126"/>
      <c r="D153" s="126"/>
      <c r="E153" s="126"/>
      <c r="F153" s="126"/>
      <c r="G153" s="126"/>
      <c r="H153" s="126"/>
      <c r="I153" s="158"/>
      <c r="J153" s="126"/>
      <c r="K153" s="126"/>
      <c r="L153" s="126"/>
      <c r="M153" s="126">
        <f t="shared" ref="M153:M159" si="10">SUM(E153:K153)</f>
        <v>0</v>
      </c>
      <c r="N153" s="126"/>
      <c r="O153" s="126"/>
    </row>
    <row r="154" spans="2:15" ht="40.5" customHeight="1" x14ac:dyDescent="0.25">
      <c r="B154" s="557"/>
      <c r="C154" s="126"/>
      <c r="D154" s="126"/>
      <c r="E154" s="126"/>
      <c r="F154" s="126"/>
      <c r="G154" s="126"/>
      <c r="H154" s="126"/>
      <c r="I154" s="158"/>
      <c r="J154" s="126"/>
      <c r="K154" s="126"/>
      <c r="L154" s="126"/>
      <c r="M154" s="126">
        <f t="shared" si="10"/>
        <v>0</v>
      </c>
      <c r="N154" s="126"/>
      <c r="O154" s="126"/>
    </row>
    <row r="155" spans="2:15" ht="39.75" customHeight="1" x14ac:dyDescent="0.25">
      <c r="B155" s="557"/>
      <c r="C155" s="126"/>
      <c r="D155" s="126"/>
      <c r="E155" s="126"/>
      <c r="F155" s="126"/>
      <c r="G155" s="126"/>
      <c r="H155" s="126"/>
      <c r="I155" s="158"/>
      <c r="J155" s="126"/>
      <c r="K155" s="126"/>
      <c r="L155" s="126"/>
      <c r="M155" s="126">
        <f t="shared" si="10"/>
        <v>0</v>
      </c>
      <c r="N155" s="126"/>
      <c r="O155" s="126"/>
    </row>
    <row r="156" spans="2:15" ht="44.25" customHeight="1" x14ac:dyDescent="0.25">
      <c r="B156" s="557"/>
      <c r="C156" s="126"/>
      <c r="D156" s="126"/>
      <c r="E156" s="126"/>
      <c r="F156" s="126"/>
      <c r="G156" s="126"/>
      <c r="H156" s="126"/>
      <c r="I156" s="158"/>
      <c r="J156" s="126"/>
      <c r="K156" s="126"/>
      <c r="L156" s="126"/>
      <c r="M156" s="126">
        <f t="shared" si="10"/>
        <v>0</v>
      </c>
      <c r="N156" s="126"/>
      <c r="O156" s="126"/>
    </row>
    <row r="157" spans="2:15" ht="51.75" customHeight="1" x14ac:dyDescent="0.25">
      <c r="B157" s="557"/>
      <c r="C157" s="126"/>
      <c r="D157" s="126"/>
      <c r="E157" s="126"/>
      <c r="F157" s="126"/>
      <c r="G157" s="126"/>
      <c r="H157" s="126"/>
      <c r="I157" s="158"/>
      <c r="J157" s="126"/>
      <c r="K157" s="126"/>
      <c r="L157" s="126"/>
      <c r="M157" s="126">
        <f t="shared" si="10"/>
        <v>0</v>
      </c>
      <c r="N157" s="126"/>
      <c r="O157" s="126"/>
    </row>
    <row r="158" spans="2:15" ht="41.25" customHeight="1" x14ac:dyDescent="0.25">
      <c r="B158" s="557"/>
      <c r="C158" s="126"/>
      <c r="D158" s="126"/>
      <c r="E158" s="126"/>
      <c r="F158" s="126"/>
      <c r="G158" s="126"/>
      <c r="H158" s="126"/>
      <c r="I158" s="158"/>
      <c r="J158" s="126"/>
      <c r="K158" s="126"/>
      <c r="L158" s="126"/>
      <c r="M158" s="126">
        <f t="shared" si="10"/>
        <v>0</v>
      </c>
      <c r="N158" s="126"/>
      <c r="O158" s="126"/>
    </row>
    <row r="159" spans="2:15" ht="48" customHeight="1" x14ac:dyDescent="0.25">
      <c r="B159" s="558"/>
      <c r="C159" s="126"/>
      <c r="D159" s="126"/>
      <c r="E159" s="126"/>
      <c r="F159" s="126"/>
      <c r="G159" s="126"/>
      <c r="H159" s="126"/>
      <c r="I159" s="158"/>
      <c r="J159" s="126"/>
      <c r="K159" s="126"/>
      <c r="L159" s="126"/>
      <c r="M159" s="126">
        <f t="shared" si="10"/>
        <v>0</v>
      </c>
      <c r="N159" s="126"/>
      <c r="O159" s="126"/>
    </row>
    <row r="160" spans="2:15" x14ac:dyDescent="0.25">
      <c r="E160" s="161"/>
      <c r="F160" s="161"/>
      <c r="G160" s="161"/>
      <c r="H160" s="161"/>
      <c r="I160" s="161"/>
      <c r="J160" s="161"/>
      <c r="K160" s="161"/>
    </row>
    <row r="161" spans="2:15" ht="15.75" thickBot="1" x14ac:dyDescent="0.3">
      <c r="E161" s="161"/>
      <c r="F161" s="161"/>
      <c r="G161" s="161"/>
      <c r="H161" s="161"/>
      <c r="I161" s="161"/>
      <c r="J161" s="161"/>
      <c r="K161" s="161"/>
    </row>
    <row r="162" spans="2:15" ht="29.25" customHeight="1" x14ac:dyDescent="0.25">
      <c r="B162" s="547" t="s">
        <v>252</v>
      </c>
      <c r="C162" s="548"/>
      <c r="D162" s="548"/>
      <c r="E162" s="548"/>
      <c r="F162" s="548"/>
      <c r="G162" s="548"/>
      <c r="H162" s="548"/>
      <c r="I162" s="548"/>
      <c r="J162" s="548"/>
      <c r="K162" s="548"/>
      <c r="L162" s="548"/>
      <c r="M162" s="548"/>
      <c r="N162" s="548"/>
      <c r="O162" s="549"/>
    </row>
    <row r="163" spans="2:15" ht="15" customHeight="1" x14ac:dyDescent="0.25">
      <c r="B163" s="550"/>
      <c r="C163" s="551"/>
      <c r="D163" s="551"/>
      <c r="E163" s="551"/>
      <c r="F163" s="551"/>
      <c r="G163" s="551"/>
      <c r="H163" s="551"/>
      <c r="I163" s="551"/>
      <c r="J163" s="551"/>
      <c r="K163" s="551"/>
      <c r="L163" s="551"/>
      <c r="M163" s="551"/>
      <c r="N163" s="551"/>
      <c r="O163" s="552"/>
    </row>
    <row r="164" spans="2:15" ht="23.25" customHeight="1" thickBot="1" x14ac:dyDescent="0.3">
      <c r="B164" s="553"/>
      <c r="C164" s="554"/>
      <c r="D164" s="554"/>
      <c r="E164" s="554"/>
      <c r="F164" s="554"/>
      <c r="G164" s="554"/>
      <c r="H164" s="554"/>
      <c r="I164" s="554"/>
      <c r="J164" s="554"/>
      <c r="K164" s="554"/>
      <c r="L164" s="554"/>
      <c r="M164" s="554"/>
      <c r="N164" s="554"/>
      <c r="O164" s="555"/>
    </row>
    <row r="165" spans="2:15" ht="45" customHeight="1" x14ac:dyDescent="0.25">
      <c r="B165" s="545" t="s">
        <v>300</v>
      </c>
      <c r="C165" s="540" t="s">
        <v>63</v>
      </c>
      <c r="D165" s="540" t="s">
        <v>253</v>
      </c>
      <c r="E165" s="542" t="s">
        <v>295</v>
      </c>
      <c r="F165" s="543"/>
      <c r="G165" s="543"/>
      <c r="H165" s="543"/>
      <c r="I165" s="543"/>
      <c r="J165" s="543"/>
      <c r="K165" s="544"/>
      <c r="L165" s="540" t="s">
        <v>254</v>
      </c>
      <c r="M165" s="545" t="s">
        <v>301</v>
      </c>
      <c r="N165" s="545" t="s">
        <v>312</v>
      </c>
      <c r="O165" s="545" t="s">
        <v>313</v>
      </c>
    </row>
    <row r="166" spans="2:15" ht="75" x14ac:dyDescent="0.25">
      <c r="B166" s="546"/>
      <c r="C166" s="541"/>
      <c r="D166" s="541"/>
      <c r="E166" s="203" t="s">
        <v>287</v>
      </c>
      <c r="F166" s="203" t="s">
        <v>288</v>
      </c>
      <c r="G166" s="203" t="s">
        <v>290</v>
      </c>
      <c r="H166" s="203" t="s">
        <v>289</v>
      </c>
      <c r="I166" s="203" t="s">
        <v>291</v>
      </c>
      <c r="J166" s="203" t="s">
        <v>293</v>
      </c>
      <c r="K166" s="203" t="s">
        <v>292</v>
      </c>
      <c r="L166" s="541"/>
      <c r="M166" s="546"/>
      <c r="N166" s="546"/>
      <c r="O166" s="546"/>
    </row>
    <row r="167" spans="2:15" ht="45.75" customHeight="1" x14ac:dyDescent="0.25">
      <c r="B167" s="556">
        <v>12</v>
      </c>
      <c r="C167" s="126"/>
      <c r="D167" s="126"/>
      <c r="E167" s="126"/>
      <c r="F167" s="126"/>
      <c r="G167" s="126"/>
      <c r="H167" s="126"/>
      <c r="I167" s="158"/>
      <c r="J167" s="126"/>
      <c r="K167" s="126"/>
      <c r="L167" s="128"/>
      <c r="M167" s="126">
        <f>SUM(E167:K167)</f>
        <v>0</v>
      </c>
      <c r="N167" s="126"/>
      <c r="O167" s="126"/>
    </row>
    <row r="168" spans="2:15" ht="45.75" customHeight="1" x14ac:dyDescent="0.25">
      <c r="B168" s="557"/>
      <c r="C168" s="126"/>
      <c r="D168" s="126"/>
      <c r="E168" s="126"/>
      <c r="F168" s="126"/>
      <c r="G168" s="126"/>
      <c r="H168" s="126"/>
      <c r="I168" s="158"/>
      <c r="J168" s="126"/>
      <c r="K168" s="126"/>
      <c r="L168" s="126"/>
      <c r="M168" s="126">
        <f t="shared" ref="M168:M174" si="11">SUM(E168:K168)</f>
        <v>0</v>
      </c>
      <c r="N168" s="126"/>
      <c r="O168" s="126"/>
    </row>
    <row r="169" spans="2:15" ht="45" customHeight="1" x14ac:dyDescent="0.25">
      <c r="B169" s="557"/>
      <c r="C169" s="126"/>
      <c r="D169" s="126"/>
      <c r="E169" s="126"/>
      <c r="F169" s="126"/>
      <c r="G169" s="126"/>
      <c r="H169" s="126"/>
      <c r="I169" s="158"/>
      <c r="J169" s="126"/>
      <c r="K169" s="126"/>
      <c r="L169" s="126"/>
      <c r="M169" s="126">
        <f t="shared" si="11"/>
        <v>0</v>
      </c>
      <c r="N169" s="126"/>
      <c r="O169" s="126"/>
    </row>
    <row r="170" spans="2:15" ht="40.5" customHeight="1" x14ac:dyDescent="0.25">
      <c r="B170" s="557"/>
      <c r="C170" s="126"/>
      <c r="D170" s="126"/>
      <c r="E170" s="126"/>
      <c r="F170" s="126"/>
      <c r="G170" s="126"/>
      <c r="H170" s="126"/>
      <c r="I170" s="158"/>
      <c r="J170" s="126"/>
      <c r="K170" s="126"/>
      <c r="L170" s="126"/>
      <c r="M170" s="126">
        <f t="shared" si="11"/>
        <v>0</v>
      </c>
      <c r="N170" s="126"/>
      <c r="O170" s="126"/>
    </row>
    <row r="171" spans="2:15" ht="39.75" customHeight="1" x14ac:dyDescent="0.25">
      <c r="B171" s="557"/>
      <c r="C171" s="126"/>
      <c r="D171" s="126"/>
      <c r="E171" s="126"/>
      <c r="F171" s="126"/>
      <c r="G171" s="126"/>
      <c r="H171" s="126"/>
      <c r="I171" s="158"/>
      <c r="J171" s="126"/>
      <c r="K171" s="126"/>
      <c r="L171" s="126"/>
      <c r="M171" s="126">
        <f t="shared" si="11"/>
        <v>0</v>
      </c>
      <c r="N171" s="126"/>
      <c r="O171" s="126"/>
    </row>
    <row r="172" spans="2:15" ht="49.5" customHeight="1" x14ac:dyDescent="0.25">
      <c r="B172" s="557"/>
      <c r="C172" s="126"/>
      <c r="D172" s="126"/>
      <c r="E172" s="126"/>
      <c r="F172" s="126"/>
      <c r="G172" s="126"/>
      <c r="H172" s="126"/>
      <c r="I172" s="158"/>
      <c r="J172" s="126"/>
      <c r="K172" s="126"/>
      <c r="L172" s="126"/>
      <c r="M172" s="126">
        <f t="shared" si="11"/>
        <v>0</v>
      </c>
      <c r="N172" s="126"/>
      <c r="O172" s="126"/>
    </row>
    <row r="173" spans="2:15" ht="57" customHeight="1" x14ac:dyDescent="0.25">
      <c r="B173" s="557"/>
      <c r="C173" s="126"/>
      <c r="D173" s="126"/>
      <c r="E173" s="126"/>
      <c r="F173" s="126"/>
      <c r="G173" s="126"/>
      <c r="H173" s="126"/>
      <c r="I173" s="158"/>
      <c r="J173" s="126"/>
      <c r="K173" s="126"/>
      <c r="L173" s="126"/>
      <c r="M173" s="126">
        <f t="shared" si="11"/>
        <v>0</v>
      </c>
      <c r="N173" s="126"/>
      <c r="O173" s="126"/>
    </row>
    <row r="174" spans="2:15" ht="42" customHeight="1" x14ac:dyDescent="0.25">
      <c r="B174" s="558"/>
      <c r="C174" s="126"/>
      <c r="D174" s="126"/>
      <c r="E174" s="126"/>
      <c r="F174" s="126"/>
      <c r="G174" s="126"/>
      <c r="H174" s="126"/>
      <c r="I174" s="158"/>
      <c r="J174" s="126"/>
      <c r="K174" s="126"/>
      <c r="L174" s="126"/>
      <c r="M174" s="126">
        <f t="shared" si="11"/>
        <v>0</v>
      </c>
      <c r="N174" s="126"/>
      <c r="O174" s="126"/>
    </row>
    <row r="175" spans="2:15" ht="49.5" customHeight="1" x14ac:dyDescent="0.25">
      <c r="C175" s="164"/>
      <c r="D175" s="164"/>
      <c r="E175" s="160"/>
      <c r="F175" s="160"/>
      <c r="G175" s="160"/>
      <c r="H175" s="160"/>
      <c r="I175" s="160"/>
      <c r="J175" s="160"/>
      <c r="K175" s="160"/>
      <c r="L175" s="164"/>
    </row>
    <row r="176" spans="2:15" x14ac:dyDescent="0.25">
      <c r="E176" s="161"/>
      <c r="F176" s="161"/>
      <c r="G176" s="161"/>
      <c r="H176" s="161"/>
      <c r="I176" s="161"/>
      <c r="J176" s="161"/>
      <c r="K176" s="161"/>
      <c r="L176" s="162"/>
    </row>
    <row r="177" spans="3:12" x14ac:dyDescent="0.25">
      <c r="E177" s="161"/>
      <c r="F177" s="161"/>
      <c r="G177" s="161"/>
      <c r="H177" s="161"/>
      <c r="I177" s="161"/>
      <c r="J177" s="161"/>
      <c r="K177" s="161"/>
    </row>
    <row r="178" spans="3:12" x14ac:dyDescent="0.25">
      <c r="E178" s="161"/>
      <c r="F178" s="161"/>
      <c r="G178" s="161"/>
      <c r="H178" s="161"/>
      <c r="I178" s="161"/>
      <c r="J178" s="161"/>
      <c r="K178" s="161"/>
    </row>
    <row r="179" spans="3:12" x14ac:dyDescent="0.25">
      <c r="E179" s="161"/>
      <c r="F179" s="161"/>
      <c r="G179" s="161"/>
      <c r="H179" s="161"/>
      <c r="I179" s="161"/>
      <c r="J179" s="161"/>
      <c r="K179" s="161"/>
    </row>
    <row r="180" spans="3:12" x14ac:dyDescent="0.25">
      <c r="E180" s="161"/>
      <c r="F180" s="161"/>
      <c r="G180" s="161"/>
      <c r="H180" s="161"/>
      <c r="I180" s="161"/>
      <c r="J180" s="161"/>
      <c r="K180" s="161"/>
    </row>
    <row r="181" spans="3:12" x14ac:dyDescent="0.25">
      <c r="E181" s="161"/>
      <c r="F181" s="161"/>
      <c r="G181" s="161"/>
      <c r="H181" s="161"/>
      <c r="I181" s="161"/>
      <c r="J181" s="161"/>
      <c r="K181" s="161"/>
    </row>
    <row r="182" spans="3:12" x14ac:dyDescent="0.25">
      <c r="E182" s="161"/>
      <c r="F182" s="161"/>
      <c r="G182" s="161"/>
      <c r="H182" s="161"/>
      <c r="I182" s="161"/>
      <c r="J182" s="161"/>
      <c r="K182" s="161"/>
    </row>
    <row r="183" spans="3:12" x14ac:dyDescent="0.25">
      <c r="E183" s="161"/>
      <c r="F183" s="161"/>
      <c r="G183" s="161"/>
      <c r="H183" s="161"/>
      <c r="I183" s="161"/>
      <c r="J183" s="161"/>
      <c r="K183" s="161"/>
    </row>
    <row r="184" spans="3:12" ht="30.75" customHeight="1" x14ac:dyDescent="0.25"/>
    <row r="185" spans="3:12" x14ac:dyDescent="0.25">
      <c r="C185" s="164"/>
      <c r="D185" s="164"/>
      <c r="E185" s="160"/>
      <c r="F185" s="160"/>
      <c r="G185" s="160"/>
      <c r="H185" s="160"/>
      <c r="I185" s="160"/>
      <c r="J185" s="160"/>
      <c r="K185" s="160"/>
      <c r="L185" s="164"/>
    </row>
    <row r="186" spans="3:12" x14ac:dyDescent="0.25">
      <c r="C186" s="164"/>
      <c r="D186" s="164"/>
      <c r="E186" s="160"/>
      <c r="F186" s="160"/>
      <c r="G186" s="160"/>
      <c r="H186" s="160"/>
      <c r="I186" s="160"/>
      <c r="J186" s="160"/>
      <c r="K186" s="160"/>
      <c r="L186" s="164"/>
    </row>
    <row r="187" spans="3:12" x14ac:dyDescent="0.25">
      <c r="E187" s="161"/>
      <c r="F187" s="161"/>
      <c r="G187" s="161"/>
      <c r="H187" s="161"/>
      <c r="I187" s="161"/>
      <c r="J187" s="161"/>
      <c r="K187" s="161"/>
      <c r="L187" s="162"/>
    </row>
    <row r="188" spans="3:12" x14ac:dyDescent="0.25">
      <c r="E188" s="161"/>
      <c r="F188" s="161"/>
      <c r="G188" s="161"/>
      <c r="H188" s="161"/>
      <c r="I188" s="161"/>
      <c r="J188" s="161"/>
      <c r="K188" s="161"/>
    </row>
    <row r="189" spans="3:12" x14ac:dyDescent="0.25">
      <c r="E189" s="161"/>
      <c r="F189" s="161"/>
      <c r="G189" s="161"/>
      <c r="H189" s="161"/>
      <c r="I189" s="161"/>
      <c r="J189" s="161"/>
      <c r="K189" s="161"/>
    </row>
    <row r="190" spans="3:12" x14ac:dyDescent="0.25">
      <c r="E190" s="161"/>
      <c r="F190" s="161"/>
      <c r="G190" s="161"/>
      <c r="H190" s="161"/>
      <c r="I190" s="161"/>
      <c r="J190" s="161"/>
      <c r="K190" s="161"/>
    </row>
    <row r="191" spans="3:12" x14ac:dyDescent="0.25">
      <c r="E191" s="161"/>
      <c r="F191" s="161"/>
      <c r="G191" s="161"/>
      <c r="H191" s="161"/>
      <c r="I191" s="161"/>
      <c r="J191" s="161"/>
      <c r="K191" s="161"/>
    </row>
    <row r="192" spans="3:12" x14ac:dyDescent="0.25">
      <c r="E192" s="161"/>
      <c r="F192" s="161"/>
      <c r="G192" s="161"/>
      <c r="H192" s="161"/>
      <c r="I192" s="161"/>
      <c r="J192" s="161"/>
      <c r="K192" s="161"/>
    </row>
    <row r="193" spans="3:12" x14ac:dyDescent="0.25">
      <c r="E193" s="161"/>
      <c r="F193" s="161"/>
      <c r="G193" s="161"/>
      <c r="H193" s="161"/>
      <c r="I193" s="161"/>
      <c r="J193" s="161"/>
      <c r="K193" s="161"/>
    </row>
    <row r="194" spans="3:12" x14ac:dyDescent="0.25">
      <c r="E194" s="161"/>
      <c r="F194" s="161"/>
      <c r="G194" s="161"/>
      <c r="H194" s="161"/>
      <c r="I194" s="161"/>
      <c r="J194" s="161"/>
      <c r="K194" s="161"/>
    </row>
    <row r="195" spans="3:12" ht="23.25" customHeight="1" x14ac:dyDescent="0.25"/>
    <row r="196" spans="3:12" x14ac:dyDescent="0.25">
      <c r="C196" s="164"/>
      <c r="D196" s="164"/>
      <c r="E196" s="160"/>
      <c r="F196" s="160"/>
      <c r="G196" s="160"/>
      <c r="H196" s="160"/>
      <c r="I196" s="160"/>
      <c r="J196" s="160"/>
      <c r="K196" s="160"/>
      <c r="L196" s="164"/>
    </row>
    <row r="197" spans="3:12" x14ac:dyDescent="0.25">
      <c r="C197" s="164"/>
      <c r="D197" s="164"/>
      <c r="E197" s="160"/>
      <c r="F197" s="160"/>
      <c r="G197" s="160"/>
      <c r="H197" s="160"/>
      <c r="I197" s="160"/>
      <c r="J197" s="160"/>
      <c r="K197" s="160"/>
      <c r="L197" s="164"/>
    </row>
    <row r="198" spans="3:12" x14ac:dyDescent="0.25">
      <c r="E198" s="161"/>
      <c r="F198" s="161"/>
      <c r="G198" s="161"/>
      <c r="H198" s="161"/>
      <c r="I198" s="161"/>
      <c r="J198" s="161"/>
      <c r="K198" s="161"/>
      <c r="L198" s="162"/>
    </row>
    <row r="199" spans="3:12" x14ac:dyDescent="0.25">
      <c r="E199" s="161"/>
      <c r="F199" s="161"/>
      <c r="G199" s="161"/>
      <c r="H199" s="161"/>
      <c r="I199" s="161"/>
      <c r="J199" s="161"/>
      <c r="K199" s="161"/>
    </row>
    <row r="200" spans="3:12" x14ac:dyDescent="0.25">
      <c r="E200" s="161"/>
      <c r="F200" s="161"/>
      <c r="G200" s="161"/>
      <c r="H200" s="161"/>
      <c r="I200" s="161"/>
      <c r="J200" s="161"/>
      <c r="K200" s="161"/>
    </row>
    <row r="201" spans="3:12" x14ac:dyDescent="0.25">
      <c r="E201" s="161"/>
      <c r="F201" s="161"/>
      <c r="G201" s="161"/>
      <c r="H201" s="161"/>
      <c r="I201" s="161"/>
      <c r="J201" s="161"/>
      <c r="K201" s="161"/>
    </row>
    <row r="202" spans="3:12" x14ac:dyDescent="0.25">
      <c r="E202" s="161"/>
      <c r="F202" s="161"/>
      <c r="G202" s="161"/>
      <c r="H202" s="161"/>
      <c r="I202" s="161"/>
      <c r="J202" s="161"/>
      <c r="K202" s="161"/>
    </row>
    <row r="203" spans="3:12" x14ac:dyDescent="0.25">
      <c r="E203" s="161"/>
      <c r="F203" s="161"/>
      <c r="G203" s="161"/>
      <c r="H203" s="161"/>
      <c r="I203" s="161"/>
      <c r="J203" s="161"/>
      <c r="K203" s="161"/>
    </row>
    <row r="204" spans="3:12" x14ac:dyDescent="0.25">
      <c r="E204" s="161"/>
      <c r="F204" s="161"/>
      <c r="G204" s="161"/>
      <c r="H204" s="161"/>
      <c r="I204" s="161"/>
      <c r="J204" s="161"/>
      <c r="K204" s="161"/>
    </row>
    <row r="205" spans="3:12" x14ac:dyDescent="0.25">
      <c r="E205" s="161"/>
      <c r="F205" s="161"/>
      <c r="G205" s="161"/>
      <c r="H205" s="161"/>
      <c r="I205" s="161"/>
      <c r="J205" s="161"/>
      <c r="K205" s="161"/>
    </row>
    <row r="206" spans="3:12" ht="25.5" customHeight="1" x14ac:dyDescent="0.25"/>
    <row r="207" spans="3:12" x14ac:dyDescent="0.25">
      <c r="C207" s="164"/>
      <c r="D207" s="164"/>
      <c r="E207" s="160"/>
      <c r="F207" s="160"/>
      <c r="G207" s="160"/>
      <c r="H207" s="160"/>
      <c r="I207" s="160"/>
      <c r="J207" s="160"/>
      <c r="K207" s="160"/>
      <c r="L207" s="164"/>
    </row>
    <row r="208" spans="3:12" x14ac:dyDescent="0.25">
      <c r="C208" s="164"/>
      <c r="D208" s="164"/>
      <c r="E208" s="160"/>
      <c r="F208" s="160"/>
      <c r="G208" s="160"/>
      <c r="H208" s="160"/>
      <c r="I208" s="160"/>
      <c r="J208" s="160"/>
      <c r="K208" s="160"/>
      <c r="L208" s="164"/>
    </row>
    <row r="209" spans="3:12" x14ac:dyDescent="0.25">
      <c r="E209" s="161"/>
      <c r="F209" s="161"/>
      <c r="G209" s="161"/>
      <c r="H209" s="161"/>
      <c r="I209" s="161"/>
      <c r="J209" s="161"/>
      <c r="K209" s="161"/>
      <c r="L209" s="162"/>
    </row>
    <row r="210" spans="3:12" x14ac:dyDescent="0.25">
      <c r="E210" s="161"/>
      <c r="F210" s="161"/>
      <c r="G210" s="161"/>
      <c r="H210" s="161"/>
      <c r="I210" s="161"/>
      <c r="J210" s="161"/>
      <c r="K210" s="161"/>
    </row>
    <row r="211" spans="3:12" x14ac:dyDescent="0.25">
      <c r="E211" s="161"/>
      <c r="F211" s="161"/>
      <c r="G211" s="161"/>
      <c r="H211" s="161"/>
      <c r="I211" s="161"/>
      <c r="J211" s="161"/>
      <c r="K211" s="161"/>
    </row>
    <row r="212" spans="3:12" x14ac:dyDescent="0.25">
      <c r="E212" s="161"/>
      <c r="F212" s="161"/>
      <c r="G212" s="161"/>
      <c r="H212" s="161"/>
      <c r="I212" s="161"/>
      <c r="J212" s="161"/>
      <c r="K212" s="161"/>
    </row>
    <row r="213" spans="3:12" x14ac:dyDescent="0.25">
      <c r="E213" s="161"/>
      <c r="F213" s="161"/>
      <c r="G213" s="161"/>
      <c r="H213" s="161"/>
      <c r="I213" s="161"/>
      <c r="J213" s="161"/>
      <c r="K213" s="161"/>
    </row>
    <row r="214" spans="3:12" x14ac:dyDescent="0.25">
      <c r="E214" s="161"/>
      <c r="F214" s="161"/>
      <c r="G214" s="161"/>
      <c r="H214" s="161"/>
      <c r="I214" s="161"/>
      <c r="J214" s="161"/>
      <c r="K214" s="161"/>
    </row>
    <row r="215" spans="3:12" x14ac:dyDescent="0.25">
      <c r="E215" s="161"/>
      <c r="F215" s="161"/>
      <c r="G215" s="161"/>
      <c r="H215" s="161"/>
      <c r="I215" s="161"/>
      <c r="J215" s="161"/>
      <c r="K215" s="161"/>
    </row>
    <row r="216" spans="3:12" x14ac:dyDescent="0.25">
      <c r="E216" s="161"/>
      <c r="F216" s="161"/>
      <c r="G216" s="161"/>
      <c r="H216" s="161"/>
      <c r="I216" s="161"/>
      <c r="J216" s="161"/>
      <c r="K216" s="161"/>
    </row>
    <row r="217" spans="3:12" ht="30" customHeight="1" x14ac:dyDescent="0.25">
      <c r="C217" s="165"/>
      <c r="D217" s="166"/>
      <c r="E217" s="166"/>
      <c r="F217" s="166"/>
      <c r="G217" s="166"/>
      <c r="H217" s="166"/>
      <c r="I217" s="166"/>
      <c r="J217" s="166"/>
      <c r="K217" s="167"/>
      <c r="L217" s="159"/>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E25:E32 I11:I18 G11:G18 I25:I32 G25:G32 E167:E174 I167:I174 G167:G174" xr:uid="{00000000-0002-0000-0700-000001000000}">
      <formula1>$AB$5:$AB$6</formula1>
    </dataValidation>
    <dataValidation type="list" allowBlank="1" showInputMessage="1" showErrorMessage="1" sqref="F11:F18 F152:F159 F138:F145 F124:F131 F110:F117 F96:F103 F82:F89 F68:F75 F54:F61 F39:F46 F25:F32 F167:F174"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H25:H32 J11:J18 J25:J32 H167:H174 J167:J174" xr:uid="{00000000-0002-0000-0700-000003000000}">
      <formula1>$AD$5:$AD$6</formula1>
    </dataValidation>
    <dataValidation type="list" allowBlank="1" showInputMessage="1" showErrorMessage="1" sqref="K11:K18 K152:K159 K138:K145 K124:K131 K110:K117 K96:K103 K82:K89 K68:K75 K54:K61 K39:K46 K25:K32 K167:K174"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2019-04-09T23:19:20Z</dcterms:modified>
</cp:coreProperties>
</file>