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ELA CASTRO\OneDrive\Documentos\IDPYBA\REPORTES ABRIL\REPORTES POA\"/>
    </mc:Choice>
  </mc:AlternateContent>
  <bookViews>
    <workbookView xWindow="0" yWindow="0" windowWidth="20490" windowHeight="7650"/>
  </bookViews>
  <sheets>
    <sheet name="POA MARZO 2024" sheetId="1" r:id="rId1"/>
  </sheets>
  <definedNames>
    <definedName name="_xlnm._FilterDatabase" localSheetId="0" hidden="1">'POA MARZO 2024'!$A$8:$CU$88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S85" i="1" l="1"/>
  <c r="CS75" i="1"/>
  <c r="CS74" i="1"/>
  <c r="CS66" i="1"/>
  <c r="CS29" i="1"/>
  <c r="CS11" i="1"/>
  <c r="CS22" i="1"/>
  <c r="CT77" i="1"/>
  <c r="CT76" i="1"/>
  <c r="CT69" i="1"/>
  <c r="CT68" i="1"/>
  <c r="CT67" i="1"/>
  <c r="CT49" i="1"/>
  <c r="CT48" i="1"/>
  <c r="CT47" i="1"/>
  <c r="CT46" i="1"/>
  <c r="CT45" i="1"/>
  <c r="CT44" i="1"/>
  <c r="CT43" i="1"/>
  <c r="CS88" i="1"/>
  <c r="CS87" i="1"/>
  <c r="CS86" i="1"/>
  <c r="CS77" i="1"/>
  <c r="CS76" i="1"/>
  <c r="CS69" i="1"/>
  <c r="CS68" i="1"/>
  <c r="CS67" i="1"/>
  <c r="CS49" i="1"/>
  <c r="CS48" i="1"/>
  <c r="CS47" i="1"/>
  <c r="CS46" i="1"/>
  <c r="CS45" i="1"/>
  <c r="CS44" i="1"/>
  <c r="CS43" i="1"/>
  <c r="CT84" i="1"/>
  <c r="CT83" i="1"/>
  <c r="CT82" i="1"/>
  <c r="CT81" i="1"/>
  <c r="CT80" i="1"/>
  <c r="CT79" i="1"/>
  <c r="CT78" i="1"/>
  <c r="CT73" i="1"/>
  <c r="CT72" i="1"/>
  <c r="CT71" i="1"/>
  <c r="CT64" i="1"/>
  <c r="CT63" i="1"/>
  <c r="CT62" i="1"/>
  <c r="CT61" i="1"/>
  <c r="CT60" i="1"/>
  <c r="CT59" i="1"/>
  <c r="CT58" i="1"/>
  <c r="CT57" i="1"/>
  <c r="CT56" i="1"/>
  <c r="CT54" i="1"/>
  <c r="CT53" i="1"/>
  <c r="CT52" i="1"/>
  <c r="CT51" i="1"/>
  <c r="CT50" i="1"/>
  <c r="CT41" i="1"/>
  <c r="CT37" i="1"/>
  <c r="CT36" i="1"/>
  <c r="CT18" i="1"/>
  <c r="CT17" i="1"/>
  <c r="CT16" i="1"/>
  <c r="CT15" i="1"/>
  <c r="CT14" i="1"/>
  <c r="CT13" i="1"/>
  <c r="CT12" i="1"/>
  <c r="CT10" i="1"/>
  <c r="CT9" i="1"/>
  <c r="CS82" i="1"/>
  <c r="CS78" i="1"/>
  <c r="CS72" i="1"/>
  <c r="CS71" i="1"/>
  <c r="CS70" i="1"/>
  <c r="CS65" i="1"/>
  <c r="CS61" i="1"/>
  <c r="CS60" i="1"/>
  <c r="CS59" i="1"/>
  <c r="CS58" i="1"/>
  <c r="CS57" i="1"/>
  <c r="CS56" i="1"/>
  <c r="CS54" i="1"/>
  <c r="CS53" i="1"/>
  <c r="CS52" i="1"/>
  <c r="CS51" i="1"/>
  <c r="CS50" i="1"/>
  <c r="CS41" i="1"/>
  <c r="CS37" i="1"/>
  <c r="CS36" i="1"/>
  <c r="CS35" i="1"/>
  <c r="CS34" i="1"/>
  <c r="CS21" i="1"/>
  <c r="CS20" i="1"/>
  <c r="CS10" i="1"/>
  <c r="CS9" i="1"/>
  <c r="CT55" i="1" l="1"/>
  <c r="CS55" i="1"/>
  <c r="CT42" i="1" l="1"/>
  <c r="CS42" i="1"/>
  <c r="CT40" i="1"/>
  <c r="CS40" i="1"/>
  <c r="CT39" i="1"/>
  <c r="CS39" i="1"/>
  <c r="CT38" i="1"/>
  <c r="CS38" i="1"/>
  <c r="CS33" i="1"/>
  <c r="CS32" i="1"/>
  <c r="CT31" i="1"/>
  <c r="CS31" i="1"/>
  <c r="CT30" i="1"/>
  <c r="CS30" i="1"/>
  <c r="CT29" i="1"/>
  <c r="CT28" i="1"/>
  <c r="CS28" i="1"/>
  <c r="CT27" i="1"/>
  <c r="CS27" i="1"/>
  <c r="CT26" i="1"/>
  <c r="CS26" i="1"/>
  <c r="CT25" i="1"/>
  <c r="CS25" i="1"/>
  <c r="CT24" i="1"/>
  <c r="CS24" i="1"/>
  <c r="CT23" i="1"/>
  <c r="CS23" i="1"/>
  <c r="CT22" i="1"/>
  <c r="CS12" i="1"/>
  <c r="CT11" i="1"/>
  <c r="CS84" i="1" l="1"/>
  <c r="CT75" i="1" l="1"/>
  <c r="CT74" i="1"/>
  <c r="CT66" i="1"/>
  <c r="AM68" i="1"/>
  <c r="AM67" i="1"/>
  <c r="AM66" i="1"/>
  <c r="AM65" i="1"/>
  <c r="AM64" i="1"/>
  <c r="AM63" i="1"/>
  <c r="AM62" i="1"/>
  <c r="AM61" i="1"/>
  <c r="AM60" i="1"/>
  <c r="AM59" i="1"/>
  <c r="AM58" i="1"/>
  <c r="AM57" i="1"/>
  <c r="AM56" i="1"/>
  <c r="AM69" i="1"/>
  <c r="AM70" i="1"/>
  <c r="AM71" i="1"/>
  <c r="AM72" i="1"/>
  <c r="AM73" i="1"/>
  <c r="AM74" i="1"/>
  <c r="AM75" i="1"/>
  <c r="AM76" i="1"/>
  <c r="AM77" i="1"/>
  <c r="AM78" i="1"/>
  <c r="AM19" i="1" l="1"/>
  <c r="AM18" i="1"/>
  <c r="AM17" i="1"/>
  <c r="AM16" i="1"/>
  <c r="AM15" i="1" l="1"/>
  <c r="AM14" i="1"/>
  <c r="AM13" i="1"/>
  <c r="AM12" i="1"/>
  <c r="AM11" i="1"/>
  <c r="AM10" i="1"/>
  <c r="AM55" i="1" l="1"/>
  <c r="AM54" i="1"/>
  <c r="AM53" i="1"/>
  <c r="AM52" i="1"/>
  <c r="AM51" i="1"/>
  <c r="AM50" i="1"/>
  <c r="AM49" i="1"/>
  <c r="AM48" i="1"/>
  <c r="AM47" i="1"/>
  <c r="AM46" i="1"/>
  <c r="AM45" i="1"/>
  <c r="AM44" i="1"/>
  <c r="AM43" i="1"/>
  <c r="AM42" i="1"/>
  <c r="AM41" i="1"/>
  <c r="AM40" i="1"/>
  <c r="AM39" i="1"/>
  <c r="AM38" i="1"/>
  <c r="AM37" i="1"/>
  <c r="AM36" i="1"/>
  <c r="AM35" i="1"/>
  <c r="AM34" i="1"/>
  <c r="AM33" i="1"/>
  <c r="AM32" i="1"/>
  <c r="AM31" i="1"/>
  <c r="AM9" i="1"/>
  <c r="AM22" i="1"/>
  <c r="AM23" i="1"/>
  <c r="AM24" i="1"/>
  <c r="AM25" i="1"/>
  <c r="AM26" i="1"/>
  <c r="AM27" i="1"/>
  <c r="AM28" i="1"/>
  <c r="AM29" i="1"/>
  <c r="AM30" i="1"/>
  <c r="AL88" i="1" l="1"/>
  <c r="AL87" i="1"/>
  <c r="CT87" i="1" s="1"/>
  <c r="AL86" i="1"/>
  <c r="AL85" i="1"/>
  <c r="AM85" i="1" s="1"/>
  <c r="AM84" i="1"/>
  <c r="AM83" i="1"/>
  <c r="AM82" i="1"/>
  <c r="AM81" i="1"/>
  <c r="AM80" i="1"/>
  <c r="AM79" i="1"/>
  <c r="AM86" i="1" l="1"/>
  <c r="CT86" i="1"/>
  <c r="AM87" i="1"/>
  <c r="AM88" i="1"/>
  <c r="CT88" i="1"/>
  <c r="AA88" i="1"/>
  <c r="AG27" i="1" l="1"/>
  <c r="CS14" i="1"/>
  <c r="CU14" i="1" s="1"/>
  <c r="CS83" i="1"/>
  <c r="CS81" i="1"/>
  <c r="CS79" i="1"/>
  <c r="CS73" i="1"/>
  <c r="CS64" i="1"/>
  <c r="CS63" i="1"/>
  <c r="CS62" i="1"/>
  <c r="CS19" i="1"/>
  <c r="CS18" i="1"/>
  <c r="CS17" i="1"/>
  <c r="CS16" i="1"/>
  <c r="CS15" i="1"/>
  <c r="CS13" i="1"/>
  <c r="CT70" i="1"/>
  <c r="CT65" i="1"/>
  <c r="CT21" i="1"/>
  <c r="CT20" i="1"/>
  <c r="CT19" i="1"/>
  <c r="CU15" i="1" l="1"/>
  <c r="AG15" i="1"/>
  <c r="AG14" i="1"/>
  <c r="AG13" i="1"/>
  <c r="AG12" i="1"/>
  <c r="AG11" i="1"/>
  <c r="AG10" i="1"/>
  <c r="AG19" i="1" l="1"/>
  <c r="AG18" i="1"/>
  <c r="AG17" i="1"/>
  <c r="AG16" i="1"/>
  <c r="AG30" i="1" l="1"/>
  <c r="CU88" i="1" l="1"/>
  <c r="AG88" i="1"/>
  <c r="CU69" i="1"/>
  <c r="CU54" i="1"/>
  <c r="CT35" i="1" l="1"/>
  <c r="CT34" i="1"/>
  <c r="AG47" i="1" l="1"/>
  <c r="AG78" i="1" l="1"/>
  <c r="AG77" i="1"/>
  <c r="AG76" i="1"/>
  <c r="AG75" i="1"/>
  <c r="AG74" i="1"/>
  <c r="AG73" i="1"/>
  <c r="AG72" i="1"/>
  <c r="AG71" i="1"/>
  <c r="AG70" i="1"/>
  <c r="AG69" i="1"/>
  <c r="AG68" i="1"/>
  <c r="AG67" i="1"/>
  <c r="AG66" i="1"/>
  <c r="AG65" i="1"/>
  <c r="AG64" i="1"/>
  <c r="AG63" i="1"/>
  <c r="AG62" i="1"/>
  <c r="AG61" i="1"/>
  <c r="AG60" i="1"/>
  <c r="AG59" i="1"/>
  <c r="AG58" i="1"/>
  <c r="AG57" i="1"/>
  <c r="AG56" i="1"/>
  <c r="AG29" i="1" l="1"/>
  <c r="AG28" i="1"/>
  <c r="AG26" i="1"/>
  <c r="AG25" i="1"/>
  <c r="AG24" i="1"/>
  <c r="CU34" i="1" l="1"/>
  <c r="AG55" i="1"/>
  <c r="AG54" i="1"/>
  <c r="AG53" i="1"/>
  <c r="AG52" i="1"/>
  <c r="AG51" i="1"/>
  <c r="AG50" i="1"/>
  <c r="AG49" i="1"/>
  <c r="AG48" i="1"/>
  <c r="AG46" i="1"/>
  <c r="AG45" i="1"/>
  <c r="AG44" i="1"/>
  <c r="AG43" i="1"/>
  <c r="AG42" i="1"/>
  <c r="AG41" i="1"/>
  <c r="AG40" i="1"/>
  <c r="AG39" i="1"/>
  <c r="AG38" i="1"/>
  <c r="AG37" i="1"/>
  <c r="AG36" i="1"/>
  <c r="AG35" i="1"/>
  <c r="AG34" i="1"/>
  <c r="AG33" i="1"/>
  <c r="AG32" i="1"/>
  <c r="AG31" i="1"/>
  <c r="AG23" i="1"/>
  <c r="AG22" i="1"/>
  <c r="AG9" i="1"/>
  <c r="AG87" i="1" l="1"/>
  <c r="AG86" i="1"/>
  <c r="AG85" i="1"/>
  <c r="AG84" i="1"/>
  <c r="AG83" i="1"/>
  <c r="AG82" i="1"/>
  <c r="AG81" i="1"/>
  <c r="AG80" i="1"/>
  <c r="AG79" i="1"/>
  <c r="AA69" i="1" l="1"/>
  <c r="AA68" i="1"/>
  <c r="AA67" i="1"/>
  <c r="AA66" i="1"/>
  <c r="AA30" i="1" l="1"/>
  <c r="CU48" i="1" l="1"/>
  <c r="S86" i="1" l="1"/>
  <c r="CU83" i="1" l="1"/>
  <c r="CU27" i="1" l="1"/>
  <c r="CU13" i="1"/>
  <c r="CU12" i="1"/>
  <c r="CU10" i="1"/>
  <c r="AA87" i="1"/>
  <c r="AA86" i="1"/>
  <c r="AA85" i="1"/>
  <c r="AA84" i="1"/>
  <c r="AA83" i="1"/>
  <c r="AA77" i="1"/>
  <c r="AA76" i="1"/>
  <c r="AA75" i="1"/>
  <c r="AA74" i="1"/>
  <c r="AA73" i="1"/>
  <c r="AA72" i="1"/>
  <c r="AA71" i="1"/>
  <c r="AA70" i="1"/>
  <c r="AA65" i="1"/>
  <c r="AA64" i="1"/>
  <c r="AA63" i="1"/>
  <c r="AA62" i="1"/>
  <c r="AA61" i="1"/>
  <c r="AA60" i="1"/>
  <c r="AA59" i="1"/>
  <c r="AA58" i="1"/>
  <c r="AA57" i="1"/>
  <c r="AA56" i="1"/>
  <c r="AA29" i="1"/>
  <c r="AA28" i="1"/>
  <c r="AA27" i="1"/>
  <c r="AA26" i="1"/>
  <c r="AA25" i="1"/>
  <c r="AA24" i="1"/>
  <c r="AA21" i="1" l="1"/>
  <c r="AA20" i="1"/>
  <c r="AA19" i="1" l="1"/>
  <c r="AA18" i="1"/>
  <c r="AA17" i="1"/>
  <c r="AA16" i="1"/>
  <c r="AA15" i="1" l="1"/>
  <c r="AA14" i="1"/>
  <c r="AA13" i="1"/>
  <c r="AA12" i="1"/>
  <c r="AA11" i="1"/>
  <c r="AA10" i="1"/>
  <c r="AA55" i="1" l="1"/>
  <c r="AA54" i="1"/>
  <c r="AA53" i="1"/>
  <c r="AA52" i="1"/>
  <c r="AA51" i="1"/>
  <c r="AA50" i="1"/>
  <c r="AA49" i="1"/>
  <c r="AA48" i="1"/>
  <c r="AA47" i="1"/>
  <c r="AA46" i="1"/>
  <c r="AA45" i="1"/>
  <c r="AA44" i="1"/>
  <c r="AA43" i="1"/>
  <c r="AA42" i="1"/>
  <c r="AA41" i="1"/>
  <c r="AA40" i="1"/>
  <c r="AA39" i="1"/>
  <c r="AA38" i="1"/>
  <c r="AA37" i="1"/>
  <c r="AA36" i="1"/>
  <c r="AA35" i="1"/>
  <c r="AA34" i="1"/>
  <c r="AA33" i="1"/>
  <c r="AA32" i="1"/>
  <c r="AA31" i="1"/>
  <c r="AA23" i="1"/>
  <c r="AA22" i="1"/>
  <c r="AA9" i="1"/>
  <c r="S88" i="1" l="1"/>
  <c r="AY88" i="1"/>
  <c r="AS88" i="1"/>
  <c r="S87" i="1"/>
  <c r="AY87" i="1"/>
  <c r="AS87" i="1"/>
  <c r="AY86" i="1"/>
  <c r="AS86" i="1"/>
  <c r="CU86" i="1"/>
  <c r="AY85" i="1"/>
  <c r="AS85" i="1"/>
  <c r="AY84" i="1"/>
  <c r="AS84" i="1"/>
  <c r="S83" i="1"/>
  <c r="AY83" i="1"/>
  <c r="AS83" i="1"/>
  <c r="S82" i="1"/>
  <c r="CU82" i="1" s="1"/>
  <c r="AY82" i="1"/>
  <c r="AS82" i="1"/>
  <c r="AA82" i="1"/>
  <c r="S81" i="1"/>
  <c r="AY81" i="1"/>
  <c r="AS81" i="1"/>
  <c r="AA81" i="1"/>
  <c r="CS80" i="1"/>
  <c r="S80" i="1" s="1"/>
  <c r="CU80" i="1" s="1"/>
  <c r="AY80" i="1"/>
  <c r="AS80" i="1"/>
  <c r="AA80" i="1"/>
  <c r="AY79" i="1"/>
  <c r="AS79" i="1"/>
  <c r="AA79" i="1"/>
  <c r="CU78" i="1"/>
  <c r="AY78" i="1"/>
  <c r="AS78" i="1"/>
  <c r="AA78" i="1"/>
  <c r="CU77" i="1"/>
  <c r="AY77" i="1"/>
  <c r="AS77" i="1"/>
  <c r="CU76" i="1"/>
  <c r="AY76" i="1"/>
  <c r="AS76" i="1"/>
  <c r="AY75" i="1"/>
  <c r="AS75" i="1"/>
  <c r="S75" i="1"/>
  <c r="CU75" i="1" s="1"/>
  <c r="AY74" i="1"/>
  <c r="AS74" i="1"/>
  <c r="S74" i="1"/>
  <c r="S73" i="1"/>
  <c r="CU73" i="1" s="1"/>
  <c r="AY73" i="1"/>
  <c r="AS73" i="1"/>
  <c r="S72" i="1"/>
  <c r="CU72" i="1" s="1"/>
  <c r="AY72" i="1"/>
  <c r="AS72" i="1"/>
  <c r="S71" i="1"/>
  <c r="CU71" i="1" s="1"/>
  <c r="AY71" i="1"/>
  <c r="AS71" i="1"/>
  <c r="AY70" i="1"/>
  <c r="AS70" i="1"/>
  <c r="AY69" i="1"/>
  <c r="AS69" i="1"/>
  <c r="S69" i="1"/>
  <c r="AY68" i="1"/>
  <c r="AS68" i="1"/>
  <c r="S68" i="1"/>
  <c r="CU68" i="1" s="1"/>
  <c r="AY67" i="1"/>
  <c r="AS67" i="1"/>
  <c r="S67" i="1"/>
  <c r="CU67" i="1" s="1"/>
  <c r="AY66" i="1"/>
  <c r="AS66" i="1"/>
  <c r="S66" i="1"/>
  <c r="S65" i="1"/>
  <c r="CU65" i="1" s="1"/>
  <c r="AY65" i="1"/>
  <c r="AS65" i="1"/>
  <c r="AY64" i="1"/>
  <c r="AS64" i="1"/>
  <c r="S63" i="1"/>
  <c r="CU63" i="1" s="1"/>
  <c r="AY63" i="1"/>
  <c r="AS63" i="1"/>
  <c r="S62" i="1"/>
  <c r="CU62" i="1" s="1"/>
  <c r="AY62" i="1"/>
  <c r="AS62" i="1"/>
  <c r="AY61" i="1"/>
  <c r="AS61" i="1"/>
  <c r="S60" i="1"/>
  <c r="CU60" i="1" s="1"/>
  <c r="AY60" i="1"/>
  <c r="AS60" i="1"/>
  <c r="S59" i="1"/>
  <c r="CU59" i="1" s="1"/>
  <c r="AY59" i="1"/>
  <c r="AS59" i="1"/>
  <c r="S58" i="1"/>
  <c r="CU58" i="1" s="1"/>
  <c r="AY58" i="1"/>
  <c r="AS58" i="1"/>
  <c r="S57" i="1"/>
  <c r="CU57" i="1" s="1"/>
  <c r="AY57" i="1"/>
  <c r="AS57" i="1"/>
  <c r="S56" i="1"/>
  <c r="CU56" i="1" s="1"/>
  <c r="AY56" i="1"/>
  <c r="AS56" i="1"/>
  <c r="CU55" i="1"/>
  <c r="AY55" i="1"/>
  <c r="AS55" i="1"/>
  <c r="AY54" i="1"/>
  <c r="AS54" i="1"/>
  <c r="AY53" i="1"/>
  <c r="AS53" i="1"/>
  <c r="AY52" i="1"/>
  <c r="AS52" i="1"/>
  <c r="S51" i="1"/>
  <c r="AY51" i="1"/>
  <c r="AS51" i="1"/>
  <c r="AY50" i="1"/>
  <c r="AS50" i="1"/>
  <c r="CU49" i="1"/>
  <c r="AY49" i="1"/>
  <c r="AS49" i="1"/>
  <c r="AY48" i="1"/>
  <c r="AS48" i="1"/>
  <c r="AY47" i="1"/>
  <c r="AS47" i="1"/>
  <c r="CU46" i="1"/>
  <c r="AY46" i="1"/>
  <c r="AS46" i="1"/>
  <c r="AY45" i="1"/>
  <c r="AS45" i="1"/>
  <c r="CU44" i="1"/>
  <c r="AY44" i="1"/>
  <c r="AS44" i="1"/>
  <c r="CU43" i="1"/>
  <c r="AY43" i="1"/>
  <c r="AS43" i="1"/>
  <c r="AY42" i="1"/>
  <c r="AS42" i="1"/>
  <c r="CU42" i="1"/>
  <c r="CU41" i="1"/>
  <c r="AY41" i="1"/>
  <c r="AS41" i="1"/>
  <c r="AY40" i="1"/>
  <c r="AS40" i="1"/>
  <c r="CU40" i="1"/>
  <c r="AY39" i="1"/>
  <c r="AS39" i="1"/>
  <c r="CU39" i="1"/>
  <c r="AY38" i="1"/>
  <c r="AS38" i="1"/>
  <c r="CU38" i="1"/>
  <c r="CU37" i="1"/>
  <c r="AY37" i="1"/>
  <c r="AS37" i="1"/>
  <c r="CU36" i="1"/>
  <c r="AY36" i="1"/>
  <c r="AS36" i="1"/>
  <c r="CU35" i="1"/>
  <c r="AY35" i="1"/>
  <c r="AS35" i="1"/>
  <c r="AY34" i="1"/>
  <c r="AS34" i="1"/>
  <c r="CU33" i="1"/>
  <c r="AY33" i="1"/>
  <c r="AS33" i="1"/>
  <c r="CU32" i="1"/>
  <c r="AY32" i="1"/>
  <c r="AS32" i="1"/>
  <c r="CU31" i="1"/>
  <c r="AY31" i="1"/>
  <c r="AS31" i="1"/>
  <c r="CU30" i="1"/>
  <c r="AY30" i="1"/>
  <c r="AS30" i="1"/>
  <c r="CU29" i="1"/>
  <c r="AY29" i="1"/>
  <c r="AS29" i="1"/>
  <c r="CU28" i="1"/>
  <c r="AY28" i="1"/>
  <c r="AS28" i="1"/>
  <c r="AY27" i="1"/>
  <c r="AS27" i="1"/>
  <c r="CU26" i="1"/>
  <c r="AY26" i="1"/>
  <c r="AS26" i="1"/>
  <c r="AY25" i="1"/>
  <c r="AS25" i="1"/>
  <c r="CU25" i="1"/>
  <c r="AY24" i="1"/>
  <c r="AS24" i="1"/>
  <c r="AY23" i="1"/>
  <c r="AS23" i="1"/>
  <c r="CU22" i="1"/>
  <c r="AY22" i="1"/>
  <c r="AS22" i="1"/>
  <c r="AY21" i="1"/>
  <c r="AS21" i="1"/>
  <c r="AY20" i="1"/>
  <c r="AS20" i="1"/>
  <c r="AY19" i="1"/>
  <c r="AS19" i="1"/>
  <c r="AY18" i="1"/>
  <c r="AS18" i="1"/>
  <c r="S17" i="1"/>
  <c r="CU17" i="1" s="1"/>
  <c r="AY17" i="1"/>
  <c r="AS17" i="1"/>
  <c r="S16" i="1"/>
  <c r="CU16" i="1" s="1"/>
  <c r="AY16" i="1"/>
  <c r="AS16" i="1"/>
  <c r="AY15" i="1"/>
  <c r="AS15" i="1"/>
  <c r="AY14" i="1"/>
  <c r="AS14" i="1"/>
  <c r="AY13" i="1"/>
  <c r="AS13" i="1"/>
  <c r="S12" i="1"/>
  <c r="AY12" i="1"/>
  <c r="AS12" i="1"/>
  <c r="AY11" i="1"/>
  <c r="AS11" i="1"/>
  <c r="AY10" i="1"/>
  <c r="AS10" i="1"/>
  <c r="S9" i="1"/>
  <c r="AY9" i="1"/>
  <c r="AS9" i="1"/>
  <c r="CU66" i="1" l="1"/>
  <c r="CU87" i="1"/>
  <c r="S70" i="1"/>
  <c r="CU70" i="1"/>
  <c r="S84" i="1"/>
  <c r="CU84" i="1"/>
  <c r="S50" i="1"/>
  <c r="CU50" i="1"/>
  <c r="S61" i="1"/>
  <c r="CU61" i="1"/>
  <c r="S79" i="1"/>
  <c r="CU79" i="1"/>
  <c r="S64" i="1"/>
  <c r="CU64" i="1"/>
  <c r="CU74" i="1"/>
  <c r="CU81" i="1"/>
  <c r="CU47" i="1"/>
  <c r="S77" i="1"/>
  <c r="CU51" i="1"/>
  <c r="S76" i="1"/>
  <c r="CU52" i="1"/>
  <c r="CU45" i="1"/>
  <c r="CU85" i="1"/>
  <c r="S78" i="1"/>
  <c r="CU9" i="1"/>
  <c r="S19" i="1"/>
  <c r="CU19" i="1" s="1"/>
  <c r="S21" i="1"/>
  <c r="S10" i="1"/>
  <c r="S15" i="1"/>
  <c r="CU53" i="1"/>
  <c r="S18" i="1"/>
  <c r="CU18" i="1" s="1"/>
  <c r="CU20" i="1"/>
  <c r="CU11" i="1"/>
  <c r="S14" i="1"/>
  <c r="CU23" i="1"/>
  <c r="CU24" i="1"/>
  <c r="CU21" i="1" l="1"/>
</calcChain>
</file>

<file path=xl/comments1.xml><?xml version="1.0" encoding="utf-8"?>
<comments xmlns="http://schemas.openxmlformats.org/spreadsheetml/2006/main">
  <authors>
    <author>MARCELA CASTRO</author>
  </authors>
  <commentList>
    <comment ref="AK9" authorId="0" shapeId="0">
      <text>
        <r>
          <rPr>
            <b/>
            <sz val="9"/>
            <color indexed="81"/>
            <rFont val="Tahoma"/>
            <family val="2"/>
          </rPr>
          <t>MARCELA CASTRO:</t>
        </r>
        <r>
          <rPr>
            <sz val="9"/>
            <color indexed="81"/>
            <rFont val="Tahoma"/>
            <family val="2"/>
          </rPr>
          <t xml:space="preserve">
SOLICITARON REPROGRAMACION</t>
        </r>
      </text>
    </comment>
    <comment ref="AN30" authorId="0" shapeId="0">
      <text>
        <r>
          <rPr>
            <b/>
            <sz val="9"/>
            <color indexed="81"/>
            <rFont val="Tahoma"/>
            <family val="2"/>
          </rPr>
          <t>MARCELA CASTRO:</t>
        </r>
        <r>
          <rPr>
            <sz val="9"/>
            <color indexed="81"/>
            <rFont val="Tahoma"/>
            <family val="2"/>
          </rPr>
          <t xml:space="preserve">
NO TIENE % DE EJECUCION</t>
        </r>
      </text>
    </comment>
    <comment ref="P56" authorId="0" shapeId="0">
      <text>
        <r>
          <rPr>
            <b/>
            <sz val="9"/>
            <color indexed="81"/>
            <rFont val="Tahoma"/>
            <family val="2"/>
          </rPr>
          <t>MARCELA CASTRO:</t>
        </r>
        <r>
          <rPr>
            <sz val="9"/>
            <color indexed="81"/>
            <rFont val="Tahoma"/>
            <family val="2"/>
          </rPr>
          <t xml:space="preserve">
CON LETRA EN ROJO, YA ESTA REVISADO EL ACUMULA Y ANUAL</t>
        </r>
      </text>
    </comment>
    <comment ref="CU64" authorId="0" shapeId="0">
      <text>
        <r>
          <rPr>
            <b/>
            <sz val="9"/>
            <color indexed="81"/>
            <rFont val="Tahoma"/>
            <family val="2"/>
          </rPr>
          <t>MARCELA CASTRO:</t>
        </r>
        <r>
          <rPr>
            <sz val="9"/>
            <color indexed="81"/>
            <rFont val="Tahoma"/>
            <family val="2"/>
          </rPr>
          <t xml:space="preserve">
este indicador quedó mal desde el principio, por lo tanto no se podrá cumplir en el periodo</t>
        </r>
      </text>
    </comment>
    <comment ref="AK79" authorId="0" shapeId="0">
      <text>
        <r>
          <rPr>
            <b/>
            <sz val="9"/>
            <color indexed="81"/>
            <rFont val="Tahoma"/>
            <family val="2"/>
          </rPr>
          <t>MARCELA CASTRO:</t>
        </r>
        <r>
          <rPr>
            <sz val="9"/>
            <color indexed="81"/>
            <rFont val="Tahoma"/>
            <family val="2"/>
          </rPr>
          <t xml:space="preserve">
HUBO SOLICITUD DE REPROGRAMACIÓN</t>
        </r>
      </text>
    </comment>
    <comment ref="AQ79" authorId="0" shapeId="0">
      <text>
        <r>
          <rPr>
            <b/>
            <sz val="9"/>
            <color indexed="81"/>
            <rFont val="Tahoma"/>
            <family val="2"/>
          </rPr>
          <t>MARCELA CASTRO:</t>
        </r>
        <r>
          <rPr>
            <sz val="9"/>
            <color indexed="81"/>
            <rFont val="Tahoma"/>
            <family val="2"/>
          </rPr>
          <t xml:space="preserve">
HUBO REPROGRAMACIÓN</t>
        </r>
      </text>
    </comment>
    <comment ref="AK82" authorId="0" shapeId="0">
      <text>
        <r>
          <rPr>
            <b/>
            <sz val="9"/>
            <color indexed="81"/>
            <rFont val="Tahoma"/>
            <family val="2"/>
          </rPr>
          <t>MARCELA CASTRO:</t>
        </r>
        <r>
          <rPr>
            <sz val="9"/>
            <color indexed="81"/>
            <rFont val="Tahoma"/>
            <family val="2"/>
          </rPr>
          <t xml:space="preserve">
HUBO SOLICITUD DE REPROGRAMACIÓN</t>
        </r>
      </text>
    </comment>
    <comment ref="U84" authorId="0" shapeId="0">
      <text>
        <r>
          <rPr>
            <b/>
            <sz val="9"/>
            <color indexed="81"/>
            <rFont val="Tahoma"/>
            <family val="2"/>
          </rPr>
          <t>MARCELA CASTRO:</t>
        </r>
        <r>
          <rPr>
            <sz val="9"/>
            <color indexed="81"/>
            <rFont val="Tahoma"/>
            <family val="2"/>
          </rPr>
          <t xml:space="preserve">
Se solicitó revisar y se cambió desde el area tecnica del proyecyo</t>
        </r>
      </text>
    </comment>
    <comment ref="AK84" authorId="0" shapeId="0">
      <text>
        <r>
          <rPr>
            <b/>
            <sz val="9"/>
            <color indexed="81"/>
            <rFont val="Tahoma"/>
            <family val="2"/>
          </rPr>
          <t>MARCELA CASTRO:</t>
        </r>
        <r>
          <rPr>
            <sz val="9"/>
            <color indexed="81"/>
            <rFont val="Tahoma"/>
            <family val="2"/>
          </rPr>
          <t xml:space="preserve">
REVISAR ESTO, SE SOLICITÓ AJUSTE A LA SUBDIRECCION…
OK</t>
        </r>
      </text>
    </comment>
  </commentList>
</comments>
</file>

<file path=xl/sharedStrings.xml><?xml version="1.0" encoding="utf-8"?>
<sst xmlns="http://schemas.openxmlformats.org/spreadsheetml/2006/main" count="1800" uniqueCount="558">
  <si>
    <t xml:space="preserve">PROCESO DIRECCIONAMIENTO ESTRATEGICO </t>
  </si>
  <si>
    <t>FORMULACIÓN Y SEGUIMIENTO DE PLAN OPERATIVO</t>
  </si>
  <si>
    <t>Código: PE01-PR04-F01</t>
  </si>
  <si>
    <t>Versión:4.0</t>
  </si>
  <si>
    <t>VIGENCIA</t>
  </si>
  <si>
    <t>MISIÓN: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</si>
  <si>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</si>
  <si>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VISIÓN: El Instituto Distrital de Protección y Bienestar Animal será referente a 2024, como la entidad rectora, modelo de gestión pública para la promoción del bienestar y prevención del maltrato animal en corresponsabilidad con la sociedad civil.</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</si>
  <si>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</si>
  <si>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</si>
  <si>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</si>
  <si>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</si>
  <si>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</si>
  <si>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</si>
  <si>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</si>
  <si>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</si>
  <si>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</si>
  <si>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</si>
  <si>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</si>
  <si>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</si>
  <si>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</si>
  <si>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</si>
  <si>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</si>
  <si>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</si>
  <si>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</si>
  <si>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Linea Base
(2023)</t>
  </si>
  <si>
    <t>Meta</t>
  </si>
  <si>
    <t>Tipo Anualización</t>
  </si>
  <si>
    <t>Unidad de medida</t>
  </si>
  <si>
    <t>Frecuencia</t>
  </si>
  <si>
    <t>Responsable medicion y Analisis</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</si>
  <si>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</si>
  <si>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</si>
  <si>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</si>
  <si>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</si>
  <si>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</si>
  <si>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</si>
  <si>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</si>
  <si>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</si>
  <si>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</si>
  <si>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</si>
  <si>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</si>
  <si>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</si>
  <si>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</si>
  <si>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</si>
  <si>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</si>
  <si>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</si>
  <si>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</si>
  <si>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</si>
  <si>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</si>
  <si>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</si>
  <si>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</si>
  <si>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Afianzar la estructura organizacional productiva e integra, a través del desarrollo de capacidades del talento humano y un ambiente cordial</t>
  </si>
  <si>
    <t>Realizar 1 Diagnóstico E Implementación De Cargas Laborales Del Instituto Distrital De Protección Y Bienestar Animal</t>
  </si>
  <si>
    <t xml:space="preserve"> 16. Promover sociedades pacíficas e inclusivas para el desarrollo sostenible, facilitar el acceso a la justicia para todos y construir a todos los niveles instituciones eficaces e inclusivas que rindan cuentas.</t>
  </si>
  <si>
    <t>NO</t>
  </si>
  <si>
    <t>Gestión con valores para resultado</t>
  </si>
  <si>
    <t>SI</t>
  </si>
  <si>
    <t>Talento Humano</t>
  </si>
  <si>
    <t>Rediseño institucional efectuado en materia de CID</t>
  </si>
  <si>
    <t>Medir la gestión de presentación y ajuste del Estudio Técnico de Rediseño Institucional y todo lo que ello implica.</t>
  </si>
  <si>
    <t>Suma</t>
  </si>
  <si>
    <t>Porcentaje</t>
  </si>
  <si>
    <t>mensual</t>
  </si>
  <si>
    <t>Subdirección de Gestión Corporativa</t>
  </si>
  <si>
    <t>Documento ajustado a numero de etapas superadas / 3 etapas (SDH, DASCD y Consejo Directivo)</t>
  </si>
  <si>
    <t>Garantizar accesibilidad a la información institucional a los grupos de valor, a través de los mecanismos y canales que disponga el Instituto</t>
  </si>
  <si>
    <t>Fortalecer 1 Canales De Comunicación</t>
  </si>
  <si>
    <t>Gestión de Comunicaciones</t>
  </si>
  <si>
    <t>Campañas de comunicación</t>
  </si>
  <si>
    <t>Medir el número de campañas y estrategias implementadas por la Oficina de Comunicaciones dirigidas a la ciudadanía.</t>
  </si>
  <si>
    <t>Constante</t>
  </si>
  <si>
    <t>Comunicaciones</t>
  </si>
  <si>
    <t>Informacion y Comunicación</t>
  </si>
  <si>
    <t>Productos de comunicacion interna y externa</t>
  </si>
  <si>
    <t>Medir el número de productos de comunicación elaborados para apoyar a las dependencias en su misionalidad.</t>
  </si>
  <si>
    <t>Boletines y notas de prensa</t>
  </si>
  <si>
    <t>Medir el número de boletines y notas de prensa elaborados para dar a conocer los avances y la gestión del Instituto.</t>
  </si>
  <si>
    <t>Cantidad</t>
  </si>
  <si>
    <t xml:space="preserve">Gestion de publicaciones en medios de comunicación </t>
  </si>
  <si>
    <t>Medir el número de publicaciones realizadas por los medios de comunicación sobre el IDPYBA.</t>
  </si>
  <si>
    <t>Redes sociales</t>
  </si>
  <si>
    <t>Medir la cantidad de likes de la ciudadanía en las redes sociales  sobre los contenidos del Instituto.</t>
  </si>
  <si>
    <t>Boletin interno</t>
  </si>
  <si>
    <t>Permite identificar la ejecucion del boletin Animal News</t>
  </si>
  <si>
    <t>Boletines realizados / Boletines planeados</t>
  </si>
  <si>
    <t>Articular 1 Batería De Herramientas De Planeación Para El Instituto Distrital De Protección Y Bienestar Animal</t>
  </si>
  <si>
    <t>Direccionamiento estrategico</t>
  </si>
  <si>
    <t>Direccionamiento Estratégico</t>
  </si>
  <si>
    <t>Realizar 31 Reportes en los diferentes sistemas del Distrito y la nación</t>
  </si>
  <si>
    <t>Asegurar  que el Instituto realice  oportunamente los reportes en los diferentes sistemas a nivel distrital y Nacional.</t>
  </si>
  <si>
    <t>Oficina Asesora de Planeacion</t>
  </si>
  <si>
    <t>Cantidad de reportes realizados oportunamente / Cantidad de reportes programados</t>
  </si>
  <si>
    <t>Elaborar el 100% de la programación para la vigencia 2023 y 2024 de cada uno de los proyectos de inversión respecto  herramientas de planeación del 2023 y 2024 y anteproyecto de presupuesto 2024</t>
  </si>
  <si>
    <t>Medir el cumplimiento en la elaboración del anteproyecto para la siguiente vigencia y la formulación de los instrumentos de planeación 2024</t>
  </si>
  <si>
    <t>cuatrimestral</t>
  </si>
  <si>
    <t>Avance de tareas ejecutadas en Plan de Acción/ Avance de tareas programadas en Plan de Accion</t>
  </si>
  <si>
    <t>Realizar la formulación, desarrollo y seguimiento de Políticas Publicas del Instituto</t>
  </si>
  <si>
    <t>Medir el avance el vance de la implementación de las politica públicas</t>
  </si>
  <si>
    <t>semestral</t>
  </si>
  <si>
    <t>Solicitudes atendidas/ solicitudes recibidas</t>
  </si>
  <si>
    <t>Prestar la asistencia Técnica en la Formulación e Implementación en Proyectos de Inversión Local en la Temática de Protección y Bienestar Animal</t>
  </si>
  <si>
    <t>Acompañamiento Tecnico a las Alcaldías Locales en la formulación e implementación de los Proyectos de Inversión Local en la meta de Bienestar Animal</t>
  </si>
  <si>
    <t>Avance de actividades ejecutadas en Plan de Acción/ Avance de actividades programadas en Plan de Accion</t>
  </si>
  <si>
    <t>Implementar 1 Modelo Integrado De Planeación Y Gestión- Mipg</t>
  </si>
  <si>
    <t xml:space="preserve">Asesorar a las dependencias para el avance del MIPG en armonía con el Índice de Desempeño Institucional – IDI (FURAG). </t>
  </si>
  <si>
    <t>Realizar seguimiento a  la implementacion al Plan de adecuación y sostenibilidad MIPG-FURAG
Nota: el cumplimiento del plan es responsabilidad de las areas involucradas previa concertación y el seguimiento lo realiza el Equipo MIPG-OAP</t>
  </si>
  <si>
    <t>(Numero de actividades ejecutados del Plan de adecuacion y sostenibilidad MIPG-FURAG 2022 / Numero de actividades programadas del Plan de adecuacion y sostenibilidad MIPG-FURAG 2022)* 100</t>
  </si>
  <si>
    <t xml:space="preserve">Liderar la formulación del Plan Anticorrupción y Atención al Ciudadano (PAAC), los Mapas de Riesgos de Gestión y de corrupción y realizar monitoreo al avance de sus componentes. </t>
  </si>
  <si>
    <t>Medir el nivel de cumplimiento del Plan Anticorrupción y de Atención al Ciudadano PAAC
Nota: el cumplimiento del plan es responsabilidad de las areas involucradas previa concertación y el seguimiento lo realiza el Equipo MIPG-OAP</t>
  </si>
  <si>
    <t>(Numero actividades ejecutadados del Plan Anticorrupción y de Atención al Ciudadano PAAC 2022 / Numero de actividades programadas del Plan Plan Anticorrupción y de Atención al Ciudadano PAAC 2022)* 100</t>
  </si>
  <si>
    <t>Articular 1 Plan De Seguimiento A La Gestión Y Respuesta Oportuna A Los Requerimientos Técnicos, Jurídicos, Contractuales Y Disciplinarios</t>
  </si>
  <si>
    <t>Gestión Jurídica</t>
  </si>
  <si>
    <t>Requerimientos contractuales gestionados</t>
  </si>
  <si>
    <t>Medir la gestión de respuesta a los requerimientos en materia precontractual, contractual y postcontractual que le sean asignados</t>
  </si>
  <si>
    <t>Contractual</t>
  </si>
  <si>
    <t>Numero de documentos de natualeza precontractual, contractual y postcontractual gestionados / Numero de documentos de natualeza precontractual, contractual y postcontractual asignados.</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</si>
  <si>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</si>
  <si>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</si>
  <si>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</si>
  <si>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Realizar todas las gestiones para la debida defensa judicial de la entidad.</t>
  </si>
  <si>
    <t>Realizar todos las gestiones para la debida defensa judicial de la entidad.</t>
  </si>
  <si>
    <t>Oficina Asesora Jurídica</t>
  </si>
  <si>
    <t>No. requerimiento atendidos/No. requermientos allegados</t>
  </si>
  <si>
    <t>Gestionar de asuntos de carácter normativos.</t>
  </si>
  <si>
    <t>Medir la gestión de todas las actividades de interpretación, revisión, análisis, trámite, capacitación y solución de los asuntos de carácter jurídico que surjan del desarrollo de las funciones del IDPYBA.</t>
  </si>
  <si>
    <t>No. de conceptos y requerimientos atendidos /No. de conceptos y requerimientos allegados</t>
  </si>
  <si>
    <t>Gestionar de asuntos de carácter penal.</t>
  </si>
  <si>
    <t>Realizar todos las gestiones para el estudio, análisis e impulso procesal en el ambito penal de los casos que conozca el Instituto Distrital de Protección Animal.</t>
  </si>
  <si>
    <t>No. requerimiento atendidos /No. requerimientos allegados</t>
  </si>
  <si>
    <t>Realizar el acompañamiento a las diligencias judiciales</t>
  </si>
  <si>
    <t>Medir el porcentaje de acompañamiento a las diligencias judiciales, administrativas y policivas en las cuales se encuentran involucrados animales y se requiera la intervención del IDPYBA</t>
  </si>
  <si>
    <t>Realizar socialización y capacitación juridica a la ciudadanía en materia de protección y bienestar animal.</t>
  </si>
  <si>
    <t>Medir la generación de ambientes de socialización, sensibilización y capacitación a la ciudadanía en materia de derecho animal</t>
  </si>
  <si>
    <t>Brindar orientación juridica a la ciudadanía</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</si>
  <si>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</si>
  <si>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 xml:space="preserve">Procesos disciplinarios gestionados. </t>
  </si>
  <si>
    <t>Medir la gestión de respuesta a la gestión en materia de control interno disciplinar</t>
  </si>
  <si>
    <t>Oficina de Control Interno Disciplinario</t>
  </si>
  <si>
    <t>Numero de actos administrativos proferidos/ Numero de actos administrativos requeridos</t>
  </si>
  <si>
    <t>Realizar 1 Diagnóstico De Fortalecimiento Institucional Que Cumpla Con Las Necesidades De Los Procesos Transversales Del Idpyba</t>
  </si>
  <si>
    <t>Atención al ciudadano</t>
  </si>
  <si>
    <t xml:space="preserve"> PQRSD resueltos en terminos</t>
  </si>
  <si>
    <t>Identificar la oportrunidad de respuesta a las peticiones, quejas, reclamos, solicitdes y denuncias -PQRSD, en cumplimiento a la Ley 1755 de 2015 y demás normas corcondantes</t>
  </si>
  <si>
    <t>Servicio al ciudadano</t>
  </si>
  <si>
    <t>No PQRSD respondidas en terminos / No PQRSD asignadas a la Subdirección.</t>
  </si>
  <si>
    <t>Calidad del servicio</t>
  </si>
  <si>
    <t>El objetivo del indicador es medir la calidad del servicio que es prestado a la ciudadanía en los canales de atención habilitados por el IDPYBA mediante la autoevaluación de ciudadano incoginito y evaluación individual aleatoria</t>
  </si>
  <si>
    <t>Porcentaje del promedio ponderado del resultado de las evaluaciones / Promedio ponderado de los items de las evaluaciones</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</si>
  <si>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</si>
  <si>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</si>
  <si>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</si>
  <si>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Desarrollar las actividades programadas en el  Plan Institucional de Capacitación PIC</t>
  </si>
  <si>
    <t xml:space="preserve">Medir el cumpliemiento de ejecución del PIC </t>
  </si>
  <si>
    <t>(No de Capacitaciones Ejecutadas PIC/ No de Capacitaciones Programadas PIC)</t>
  </si>
  <si>
    <t>Desarrollar las actividades del programa de bienestar social e incentivos</t>
  </si>
  <si>
    <t>Medir el cumplimiento de ejecución del Programa de Bienestar Social e Incentivos</t>
  </si>
  <si>
    <t>No de actividades ejecutadas / No de actividades programadas</t>
  </si>
  <si>
    <t xml:space="preserve">Desarrollar el Plan anual de seguridad y salud en el trabajo </t>
  </si>
  <si>
    <t>Medir el cumplimiento de ejecución del Plan de Seguridad y Salud en el Trabajo</t>
  </si>
  <si>
    <t>Medir el cumplimiento de ejecución del Plan Estrategico de Seguridad Vial</t>
  </si>
  <si>
    <t>Gestión Administrativa y Documental</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</si>
  <si>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</si>
  <si>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</si>
  <si>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</si>
  <si>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 xml:space="preserve">No informes radicados para pago / No de proveedores </t>
  </si>
  <si>
    <t>Mantenimientos e inspecciones a instalaciones fisicas realizadas</t>
  </si>
  <si>
    <t>El objetivo del indicador es medir el número de mantenimientos hechos durante el periodo</t>
  </si>
  <si>
    <t>No de mantenimientosrealizados   /No solicitudes de mantenimineto</t>
  </si>
  <si>
    <t>Medir el número de servicios de vehiculos en el marco de la logistica y la operación institucional durante el periodo</t>
  </si>
  <si>
    <t>El objetivo del indicador es medir el número de servicios de vehiculos  durante el periodo</t>
  </si>
  <si>
    <t xml:space="preserve"> No  de servicios asignados / No de solicitudes de asignación</t>
  </si>
  <si>
    <t>no</t>
  </si>
  <si>
    <t>Seguimiento Plan de Acción del Plan Institucional de Gestión Ambiental -PIGA 2021</t>
  </si>
  <si>
    <t>Medir el cumplimiento de actividades contempladas en el desarrollo de los programas PIGA</t>
  </si>
  <si>
    <t>Gestion Ambiental</t>
  </si>
  <si>
    <t>No actividades PIGA realizadas /No actividades PIGA programadas</t>
  </si>
  <si>
    <t>Gestión Financiera</t>
  </si>
  <si>
    <t>Operaciones Contables realizadas</t>
  </si>
  <si>
    <t>Medir la gestión del equipo finaciero de la entidad en cuanto a las actividades contables que se requieran.</t>
  </si>
  <si>
    <t>SGC - Financiera</t>
  </si>
  <si>
    <t>Numero de Operaciones contables realizadas / Numero de Operaciones contables requeridas.</t>
  </si>
  <si>
    <t>Giros IDYBA realizados</t>
  </si>
  <si>
    <t>Medir la gestión del equipo finaciero de la entidad en cuanto a los giros que deben ser realizados para toda la entidad.</t>
  </si>
  <si>
    <t>Creciente</t>
  </si>
  <si>
    <t>Valor de los giros realizados / valor comprometido</t>
  </si>
  <si>
    <t>Evaluación de Resultados</t>
  </si>
  <si>
    <t xml:space="preserve">
Realizar la ejecución presupuestal  de acuerdo con la programación de la apropiación vigente  del proyecto 7550</t>
  </si>
  <si>
    <t xml:space="preserve">
Medir la ejecución  de los compromisos programados en el proyecto de inversión 7550 "Fortalecimiento Institucional de la Estructura Organizaciónal del IDPYBA Bogotá" a cargo de la SGC.</t>
  </si>
  <si>
    <t>Apropiación comprometida (con registro presupuestal) / apropiación disponible</t>
  </si>
  <si>
    <t>Realizar la ejecución presupuestal  de acuerdo con la programación de los giros del proyecto  7550</t>
  </si>
  <si>
    <t>Medir la ejecución y comportamiento de giros del proyecto de inversión 7550 "Fortalecimiento Institucional de la Estructura Organizaciónal del IDPYBA Bogotá" a cargo de la SGC.</t>
  </si>
  <si>
    <t>Giros realizados / Presupuesto comprometido</t>
  </si>
  <si>
    <t>Realizar la ejecución presupuestal  de acuerdo con la programación de las reservas constituidas del proyecto  7550</t>
  </si>
  <si>
    <t xml:space="preserve">
Medir el comportamento de las reservas presupuestales constituidas para el proyecto de inversión   7550 "Fortalecimiento Institucional de la Estructura Organizaciónal del IDPYBA Bogotá" </t>
  </si>
  <si>
    <t>Valor ejecutado / Reserva constituida</t>
  </si>
  <si>
    <t>Realizar seguimiento a la ejecución presupuestal gastos de funcionamiento</t>
  </si>
  <si>
    <t>Medir la ejecución del presupuesto de funcionamiento de la Entidad.</t>
  </si>
  <si>
    <t>Realizar seguimiento a la ejecución de giros gastos de funcionamiento</t>
  </si>
  <si>
    <t>Medir la ejecución y comportamiento de giros del presupuesto de funcionamiento de la Entidad.</t>
  </si>
  <si>
    <t>Realizar seguimiento a la ejecución de reservas gastos de funcionamiento</t>
  </si>
  <si>
    <t>Medir la liquidación, giro o fenecimiento de las reservas presupuestales constituidas para el presupuesto de funcionamiento de la Entidad.</t>
  </si>
  <si>
    <t>Desarrollar el 100% del Plan Institucional de Archivo</t>
  </si>
  <si>
    <t>Desarrollar las actividades definidas en el Plan Institucional de Archivos  del  Instituto y efectuar seguimiento.</t>
  </si>
  <si>
    <t>Gestión Documental</t>
  </si>
  <si>
    <t>(Porcentaje de Avance Ejecutado PINAR/ Porcentaje de Avance Programado PINAR)</t>
  </si>
  <si>
    <t>Transferencias documentales</t>
  </si>
  <si>
    <t>Recibir las transferencias documentales de Archivo de Gestión - Archivo Central</t>
  </si>
  <si>
    <t>Desarrollar herramientas técnicas, dinámicas y confiables, a través del manejo y gestión de conocimiento.</t>
  </si>
  <si>
    <t>Implementar 1 Plan De Acción Para El Cumplimiento De La Estrategia De Los Procesos Tic Del Instituto Acorde Con Los Lineamientos Establecidos En El Decreto 415 De 2016</t>
  </si>
  <si>
    <t>Gestión Tecnológica</t>
  </si>
  <si>
    <t>Plan estratégico de las Tecnologías de la Información implementado</t>
  </si>
  <si>
    <t>Medir en avance la ejecución de los proyectos y actividades planteadas del plan estratégico de TI</t>
  </si>
  <si>
    <t>Equipo de Gestión de Tecnologías de la Información</t>
  </si>
  <si>
    <t>Plan de Tratamiento de Riesgos de Seguridad y Privacidad de la Información implementado</t>
  </si>
  <si>
    <t>Plan de Seguridad y Privacidad de la Información implementado</t>
  </si>
  <si>
    <t>Adelantar las actividades necesarias para aumentar los niveles de seguridad de la información.</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</si>
  <si>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</si>
  <si>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</si>
  <si>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</si>
  <si>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Proteger la vida y ser garantes del trato digno hacia los animales, a través de acciones de protección y bienestar animal</t>
  </si>
  <si>
    <t>Desarrollar 1 Línea Base Para La Atención De Animales Sinantrópicos Incluyendo Un Diagnóstico Para El Manejo De Enjambres De Abejas En El D.C.</t>
  </si>
  <si>
    <t xml:space="preserve"> 11. Lograr que las ciudades y los asentamientos humanos sean inclusivos, seguros, resilientes y sostenibles.</t>
  </si>
  <si>
    <t>Salud Integral de la Fauna</t>
  </si>
  <si>
    <t>Realizar 50 Censos Poblacionales</t>
  </si>
  <si>
    <t xml:space="preserve">Medir el número de censos poblacionales </t>
  </si>
  <si>
    <t>Subdirección Atención a la Fauna</t>
  </si>
  <si>
    <t>(Numero de censos Poblacionales realizados / Numero de censos poblacionales programados)*100%</t>
  </si>
  <si>
    <t>No se realizaron actividades en el periodo reportado</t>
  </si>
  <si>
    <t>Atender 50 Visitas tecnicas de Inspección</t>
  </si>
  <si>
    <t>Medir el número de visitas tecnicas realizadas.</t>
  </si>
  <si>
    <t>(Numero de visitas tecnicas realizadas / Numero de visitas tecnicas programadas)*100%</t>
  </si>
  <si>
    <t>Atender 60000 Animales A Través De Programas En Brigadas, Urgencias Veterinarias , Adopción, Custodia, Maltrato, Comportamiento, Identificación U Otros Que Sean Requeridos.</t>
  </si>
  <si>
    <t xml:space="preserve">Atender 210 animales por presunto maltrato </t>
  </si>
  <si>
    <t>Medir el número de animales atendidos por presunto maltrato.</t>
  </si>
  <si>
    <t>(Numero de animales por presunto maltrato atendidos / Numero de animales por presunto maltrato programados)*100%</t>
  </si>
  <si>
    <t>Se aprehendieron por presunto maltrato 9 caninos en el mes de enero de 2024</t>
  </si>
  <si>
    <t>Atender por urgencias veterinarias a 450 animales</t>
  </si>
  <si>
    <t>Medir el número de animales atendidos por urgencias veterinarias</t>
  </si>
  <si>
    <t>(Numero de animales atendidos por urgencias veterinarias/Numero de animales programados por urgencias veterinarias)*100%</t>
  </si>
  <si>
    <t>Por Urgencias Veterinarias se atendieron 57 animales (41 caninos y 16 felinos) en el mes de enero de 2024</t>
  </si>
  <si>
    <t>Atender 436 animales en brigadas médicas</t>
  </si>
  <si>
    <t>Medir el número de animales atendidos a traves de brigadas medicas.</t>
  </si>
  <si>
    <t>(Numero de animales atendidos por brigadas medicas/Numero de animales programados por brigadas medicas)*100%</t>
  </si>
  <si>
    <t>Por el programa de Brigadas médicas de atendieron 22 animales (15 caninos y 7 felinos) en 74 intervenciones en el mes de enero de 2024</t>
  </si>
  <si>
    <t>Prestar custodia a 100 animales en condición de abandono y  remitidos por otras entidades</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</si>
  <si>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</si>
  <si>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</si>
  <si>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Ingresaron 47 animales a la Unidad de Cuidado Animal (35 caninos y 12felinos) por situación de abandono o remitidos por entidades como bomberos, policía y la secretaria Distrital de Salud para la prestación del servicio de custodia en el mes de enero de 2024</t>
  </si>
  <si>
    <t xml:space="preserve">Brindar atención a 50 palomas </t>
  </si>
  <si>
    <t>Medir el número de palomas atendidas en la Unidad de Atención</t>
  </si>
  <si>
    <t>(Numero de palomas atendidas / Numero de palomas programadas) * 100%</t>
  </si>
  <si>
    <t>En el mes de enero de 2024 no se efectuó la atención de Palomas de Plaza</t>
  </si>
  <si>
    <t xml:space="preserve">Entregar 200 animales en adopción </t>
  </si>
  <si>
    <t>Medir el número de animales entregados en adopción.</t>
  </si>
  <si>
    <t>(Numero de animales entregados en adopción/Numero de animales programados para entregar en adopción)*100%</t>
  </si>
  <si>
    <t>En el mes de enero de 2024 se realizo la entrega en adocion de 22 animales ( 16 caninos y 6 felinos)</t>
  </si>
  <si>
    <t>Esterilizar 356000 Perros Y Gatos  Priorizando Las Localidades Con Mayores Cifras Poblacionales Estimadas.</t>
  </si>
  <si>
    <t>Realizar 152,529 esterilizaciones a perros y gatos en el Distrito.</t>
  </si>
  <si>
    <t>Medir el número de animales (perros y gatos) esterilizados por el instituto.</t>
  </si>
  <si>
    <t>(Numero de animales esterilizados / numero de animales programados a esterilizar) * 100%</t>
  </si>
  <si>
    <t xml:space="preserve">En el mes de enero de 2024 se realizaron 832 esterilizaciones a 326 caninos y 506 felinos distribuidos por localidad de la siguiente manera: Usaquén: 73, San Cristóbal: 90, Usme:143, Bosa: 46, Kennedy: 46, Fontibón: 48, Engativá: 43, Suba: 62, Barrios unidos: 79, Puente Aranda: 36, Rafael Uribe Uribe: 118 y Ciudad Bolívar: 48 en 15 jornadas a través del servicio tercerizado en jornadas masivas en toda la ciudad. Adicionalmente, 237 de estos animales se encontraban en condición de vulnerabilidad y habitabilidad de calle fueron esterilizados a través de la Estrategia Capturar- esterilizar y Soltar CES y 595 perros y gatos cuyos cuidadores son residentes en lugares estratos 1.2 y 3 en zonas de mayos población estimada. </t>
  </si>
  <si>
    <t>Realizar 151 jornadas de esterilización</t>
  </si>
  <si>
    <t>Medir el número de jornadas de esterilización</t>
  </si>
  <si>
    <t>(Numero de jornadas de esterilización realizadas / numero de jornadas de esterilización requeridas) * 100%</t>
  </si>
  <si>
    <t>En enero de 2024 se efectuaron 15 jornadas a través del servicio tercerizado en toda la ciudad.</t>
  </si>
  <si>
    <t>Transversal</t>
  </si>
  <si>
    <t>1-4</t>
  </si>
  <si>
    <t>Medir oportunamente los indicadores de atención al ciudadano y gestión financiera.</t>
  </si>
  <si>
    <t>257-258-260-261</t>
  </si>
  <si>
    <t xml:space="preserve"> PQRSD resueltos en terminos Subidirección de Atencion a la Fauna</t>
  </si>
  <si>
    <t>Identificar la oportrunidad de respuesta a las peticiones, quejas, reclamos, solicitdes y denuncias -PQRSD, en cumplimiento a la Ley 1755 de 2015</t>
  </si>
  <si>
    <t>Para el periodo del informe se avanzó en la gestión de la información necesarios para la compilación del primer (1) reporte de avance de indicadores, así como la preparación de los archivos utilizados para la actualización del reporte.</t>
  </si>
  <si>
    <t>Realizar la ejecución presupuestal  de acuerdo con la programación de la apropiación vigente  del proyecto  7551.</t>
  </si>
  <si>
    <t>Medir la ejecución  de los compromisos programados en el proyecto de inversión 7551 “Implementación de un proceso institucional de investigación y gestión del conocimiento para la defensa, protección y bienestar animal en Bogotá”</t>
  </si>
  <si>
    <t>Se actualizó la estrategia para generar el diagnóstico de necesidades de investigación. Donde se contemplo la nueva estrategia del diagnóstico, de captura de informacion de cada una de las dependencias misionales del Instituto.</t>
  </si>
  <si>
    <t>Realizar la ejecución presupuestal  de acuerdo con la programación de los giros del proyecto  7551.</t>
  </si>
  <si>
    <t>Medir la ejecución y comportamiento de los giros programados del proyecto de inversión 7551 “Implementación de un proceso institucional de investigación y gestión del conocimiento para la defensa, protección y bienestar animal en Bogotá”</t>
  </si>
  <si>
    <t>Durante el periodo del presente informe se adelantó un proceso de revisión y proyeccion del cronograma para la iniciativa de investigacion de la vigencia; identificando de manera preliminar la hoja de ruta para la elaboración del producto de investigación</t>
  </si>
  <si>
    <t>Realizar la ejecución presupuestal  de acuerdo con la programación de las reservas constituidas del proyecto  7551.</t>
  </si>
  <si>
    <t>Medir el comportamento de las reservas presupuestales constituidas para el proyecto de inversión 7551 “Implementación de un proceso institucional de investigación y gestión del conocimiento para la defensa, protección y bienestar animal en Bogotá”</t>
  </si>
  <si>
    <t>Durante el periodo del presente informe se avanzo en la exploracion de un potencial convenio con una universidad con sede principal en el distrito, donde se identificaron puntos en comun y se establecieron una serie de acuerdos para la construccion de los compromisos y respondabilidades compartidas.</t>
  </si>
  <si>
    <t>Actualizar 16 Reportes En El Observatorio De Protección Y Bienestar Animal Los Indicadores Que Den Cuenta Del Avance De La Política Pública</t>
  </si>
  <si>
    <t xml:space="preserve"> 15. Proteger, restablecer y promover el uso sostenible de los ecosistemas terrestres, gestionar sosteniblemente los bosques, luchar contra la desertificación, detener e invertir la degradación de las tierras y detener la pérdida de biodiversidad.</t>
  </si>
  <si>
    <t>Gestión del Conocimiento</t>
  </si>
  <si>
    <t>Gestión del conocimiento asociada a la PYBA</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</si>
  <si>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</si>
  <si>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</si>
  <si>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SCCGC</t>
  </si>
  <si>
    <t>Cumplimiento del Plan de Accion / Plan de Accion Programado</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</si>
  <si>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</si>
  <si>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</si>
  <si>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</si>
  <si>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</si>
  <si>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</si>
  <si>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</si>
  <si>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</si>
  <si>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</si>
  <si>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</si>
  <si>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</si>
  <si>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</si>
  <si>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</si>
  <si>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Durante el periodo del informe 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t>
  </si>
  <si>
    <t>Aportar 1 Batería De Herramientas Metodológicas, Estudios E Investigaciones Identificadas En El Diagnóstico Para Dar Cuenta De Las Necesidades De Las Áreas</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</si>
  <si>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</si>
  <si>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</si>
  <si>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Durante el periodo del informe se revisaron y actualizaron algunas de las herramientas que conforman la batería. Dentro de las herramientas actualizadas se encuentra el tablero de control para analizar las atenciones del Centro de Atencion Juridica asi como el reporte ciudadano de casos de afectacion por ruidos fuertes y polvora.</t>
  </si>
  <si>
    <t>1-6</t>
  </si>
  <si>
    <t>Realizar la ejecución presupuestal  de acuerdo con la programación de la apropiación vigente  del proyecto  7555.</t>
  </si>
  <si>
    <t>Medir la ejecución  de los compromisos programados en el proyecto de inversión 7555 “Implementación de un proceso institucional de investigación y gestión del conocimiento para la defensa, protección y bienestar animal en Bogotá”</t>
  </si>
  <si>
    <t xml:space="preserve">Con corte a 31 de enero de 2024, no se han comprometido recursos frente al prespuesto apropiado para la vigencia 2024. </t>
  </si>
  <si>
    <t>Realizar la ejecución presupuestal  de acuerdo con la programación de los giros del proyecto  7555.</t>
  </si>
  <si>
    <t>Medir la ejecución y comportamiento de los giros programados del proyecto de inversión 7555 “Implementación de un proceso institucional de investigación y gestión del conocimiento para la defensa, protección y bienestar animal en Bogotá”</t>
  </si>
  <si>
    <t xml:space="preserve">Con corte a 31 de enero de 2024, no se han comprometido recursos frente al prespuesto apropiado para la vigencia 2024, razón por la cual no se han realizado giros. </t>
  </si>
  <si>
    <t>Realizar la ejecución presupuestal  de acuerdo con la programación de las reservas constituidas del proyecto  7555.</t>
  </si>
  <si>
    <t>Medir el comportamento de las reservas presupuestales constituidas para el proyecto de inversión 7555 “Implementación de un proceso institucional de investigación y gestión del conocimiento para la defensa, protección y bienestar animal en Bogotá”</t>
  </si>
  <si>
    <t xml:space="preserve">Con corte a 31 de enero de 2024, se tiene un valor de $13.168.199 correspondiente a las reservas constituidas en 2023; de las cuales $10.771.708 se han girado con corte a 31 de enero del 2024.  </t>
  </si>
  <si>
    <t>Generar e impulsar procesos ciudadanos innovadores de transformación cultural, mediante la promoción prácticas de relacionamiento humano - animal.</t>
  </si>
  <si>
    <t>Vincular 1000 Personas Prestadores De Servicios A La Estrategia De Regulación.</t>
  </si>
  <si>
    <t xml:space="preserve"> 13. Adoptar medidas urgentes para combatir el cambio climático y sus efectos.</t>
  </si>
  <si>
    <t>Apropiación de la cultura ciudadana</t>
  </si>
  <si>
    <t>Vincular prestadores de servicios en la implementacion de la estrategia de regulacion</t>
  </si>
  <si>
    <t xml:space="preserve">Medir la cantidad de prestadores de servicios vinculados en la estretegia de regulacion </t>
  </si>
  <si>
    <t>Prestadores de ServiciosVinculados / Prestadores de Servicios Programados</t>
  </si>
  <si>
    <t>Se hizo gestiones para programar procesos de socialización de los lineamentos para la regulación en bienestar animal de las diferentes prestaciones de servicios .</t>
  </si>
  <si>
    <t>Diseñar E Implementar 8 Campañas Pedagogicas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</si>
  <si>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</si>
  <si>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</si>
  <si>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Se definió con la subdirectora de Cultura Ciudadana y la funcionaria que apoya el diseño de las campañas pedagógicas, el tema que será el eje central de la nueva campaña pedagógica: mascotas no convencionales.</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</si>
  <si>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</si>
  <si>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</si>
  <si>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</si>
  <si>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</si>
  <si>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No se reportan avances para este periodo, porque no se programo.</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</si>
  <si>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</si>
  <si>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Vincular ciudadanos y ciudadanas en espacios de participacion ciudadana</t>
  </si>
  <si>
    <t>Medir la cantidad de ciudadanos y ciudadanas vinculados en espacios y programas de participacion ciudadana</t>
  </si>
  <si>
    <t xml:space="preserve">En el mes de enero no se reporta avance acorde a lo programado, sin embargo se avanzó en la formulación y adopción de la estrategia y plan institucional de participación ciudadana para la vigencia 2024, que contiene las acciones y estrategias para promover los procesos de participación del IDPYBA. En el mes de enero no se tuvo ejecución de la meta teniendo en cuenta la contingencia y el retraso en la contratación del recurso humano. </t>
  </si>
  <si>
    <t>Definir Y Ejecutar 960 Pactos Con Las Instancias Y Espacios De Participación Ciudadana Y Movilización Social Por Localidad Para La Protección Y Bienestar Animal</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</si>
  <si>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</si>
  <si>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</si>
  <si>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 xml:space="preserve">En el mes de enero no se reportan avances acorde con lo programado, sin embargo, se avanzó en la formulación y adopción de la estrategia y plan institucional de participación ciudadana para la vigencia 2024, que contiene las acciones y estrategias para promover los procesos de participación del IDPYBA, adiconal a lo anterior, se avanzó en el diseño de la matriz para sistematizar los pactos programados para la vigencia. En el mes de enero no se tuvo ejecución de la meta teniendo en cuenta la contingencia y el retraso en la contratación del recurso humano.  </t>
  </si>
  <si>
    <t>Gestionar 49 Alianzas Interinstitucionales, Intersectoriales Y De Ciudad Región Que Potencien Las Intervenciones Y Cobertura En Torno A La Protección Y Bienestar Animal.</t>
  </si>
  <si>
    <t xml:space="preserve">Seguimiento a la gestion de alianzas interinstitucionales, intersectoriales  y de ciudad región </t>
  </si>
  <si>
    <t xml:space="preserve">Medir el avance y hacer seguimiento en la gestion de alianzas interinstitucionales, intersectoriales  y de ciudad región </t>
  </si>
  <si>
    <t>No de alianzas celebradas/No de alianzas programadas</t>
  </si>
  <si>
    <t>No se reportan avances acorde con lo programdo.</t>
  </si>
  <si>
    <t xml:space="preserve"> PQRSD resueltos en terminos Subdirección de Cultura Ciudadana y Gestión del Conocimiento</t>
  </si>
  <si>
    <t>No PQRSD respondidas en terminos / No PQRSD asignadas a la Subdirección</t>
  </si>
  <si>
    <t>No sereporta avance para el mes de enero</t>
  </si>
  <si>
    <t>Realizar la ejecución presupuestal  de acuerdo con la programación de la apropiación vigente  del proyecto 7560</t>
  </si>
  <si>
    <t>Medir la ejecución  de los compromisos programados en el proyecto de inversión 7560  “Implementación de un proceso institucional de investigación y gestión del conocimiento para la defensa, protección y bienestar animal en Bogotá”</t>
  </si>
  <si>
    <t>Realizar la ejecución presupuestal  de acuerdo con la programación de los giros del proyecto  7560</t>
  </si>
  <si>
    <t>Medir la ejecución y comportamiento de los giros programados del proyecto de inversión 7560 “Implementación de un proceso institucional de investigación y gestión del conocimiento para la defensa, protección y bienestar animal en Bogotá”</t>
  </si>
  <si>
    <t>No se reporta avance para el mes de enero</t>
  </si>
  <si>
    <t>Realizar la ejecución presupuestal  de acuerdo con la programación de las reservas constituidas del proyecto  7560</t>
  </si>
  <si>
    <t>Medir el comportamento de las reservas presupuestales constituidas para el proyecto de inversión 7560 “Implementación de un proceso institucional de investigación y gestión del conocimiento para la defensa, protección y bienestar animal en Bogotá”</t>
  </si>
  <si>
    <t>Para el presente mes no se tenia programada ninguna actividad.</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</si>
  <si>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</si>
  <si>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enero el porcentaje de cumplimiento en oportunidad de las respuestas fue del 99%. De las 864 peticiones que tenian fecha de cierre entre el 1 y el 31 del mes de enero, se gestionaron 11 peticiones fuera de término. 3 Corresponden a la Subdirección de Gestión del Conocimiento y Cultura Ciudadana; 1 a Dirección General y 7 a la Subdirección de Atención a la Fauna</t>
  </si>
  <si>
    <t>A nivel general se debe mejorar la respuesta a los ciudadanos a través de los canales de atención, para lo cual se debe fortalecer el equipo de servicio al ciudadanos con un mayor numero de personas contratadas para atender los canales de atención.</t>
  </si>
  <si>
    <t>Durante el mes de enero se recibieron 55 respuestas de la encuesta de satisfacción, el porcentaje de satisfacción fue del 64%.
Los ciudadanos que manifiestan insatisfacción mencionan la dificultad para acceder a línea de maltrato animal, la falta de respuesta a los casos de maltrato puesto que contínuan evidenciando la situación.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</si>
  <si>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2024, se tenían programadas 2 actividades de bienestar de las cuales se realizaron 2:
1.	Se remiten mensajes de refuerzo positivo para el bienestar laboral cuyo objetivo es promover por medio de mensajes un refuerzo positivo para el bienestar laboral de las y los servidores públicos del IDPYBA. Se socializa pieza gráfica por medio del correo electrónico 
2.	Se socializan horarios flexibles cuyo objetivo es recordar a las y los funcionarios la expedición de la Resolución 716 de 2023 que regula los horarios flexibles y el modelo de horarios escalonados en 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</si>
  <si>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enero de 2024, se tenían programadas 3 actividades del Plan de Seguridad y Salud en el Trabajo, las cuales no pudieron ser ejecutadas por ausencia de contratación de profesionales de SST .</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</si>
  <si>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2024, se tenían programadas 2 actividades, las cuales no se ejecutaros por ausencia de contratación de profesional </t>
  </si>
  <si>
    <t>Todos los provedores cumplieron con  la presentacion del informe y soportes para generar las acciones tendientes para el pago de las obligaciones financieras del Instituto, asi mismo se gestionaron y fueron pagados al respectivo proveedor, para un total de 5 informes. que fueron afectados contablemente con cargo a cada contrato u orden de compra.</t>
  </si>
  <si>
    <t>Se cumplio con 5 mantenimientos correctivos en  la sede administrativa y a los vehiculos de propiedad de la entidad.</t>
  </si>
  <si>
    <t>Se realiza la programación de 15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</si>
  <si>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 xml:space="preserve">Durante el mes de enero de 2024 se desarrollaron 5 actividades del plan de Acción PIGA 2024; 
1. Realizar limpieza preventiva y/o correctivo al sistema de captación de aguas lluvias, por parte del personal de servicio de aseo del Instituto.
2. Se hizo la actualización de las bitácoras de residuos reciclados, peligrosos infecciosos, peligrosos y químicos.
3. Reporte día de movilidad sostenible, solicitud de divulgación de pieza gráfica movilidad, registro de biciusuarios y número de viajes.  
4. Garantizar la adecuada gestión de los residuos reciclables generados en el Instituto (Unidad de Cuidado Animal): Se realizó una entrega de material reciclado a la asociación de reciclaje  ORGANIZACIÓN PROYECTO AMBIENTAL  de 105 Kilos. 
5. Entrega del 100% de los residuos peligrosos generados por el Instituto al gestor autorizado por la autoridad ambiental: Se realizó 8 entregas de residuos peligrosos (Cortopunzantes, biosanitarios, animales y residuos químicos), la cantidad de residuos entregados fueron 759, 89 Kilos a la empresa ECOENTORNO y se cuenta con los respectivos soportes de manifiestos. </t>
  </si>
  <si>
    <t>Se realizaron 295 operaciones contables durante el mes de enero, los cuales ayudaron al cumplimiento de las obligaciones del Instituto.</t>
  </si>
  <si>
    <t>Se realizaron giros por un valor de $309.035.018 durante el mes de enero, los cuales corresponden al 1% del valor comprometido</t>
  </si>
  <si>
    <t>Durante el mes de enero se llevo a cabo la ejecucion de $1.155.744.842, lo cual corresponde a un 20% de la ejecucion presupuestal</t>
  </si>
  <si>
    <t>No se realizaron giros durante el mes de enero.</t>
  </si>
  <si>
    <t>Se ejecuto un valor $232.736.272 durante el mes de enero,  el cual corresponde al 46,31% del total de la reserva constituida.</t>
  </si>
  <si>
    <t>Durante el mes de enero se llevo a cabo la ejecucion de $477.252.113, los cuales corresponde al 6% de la apropiacion disponible</t>
  </si>
  <si>
    <t>Se realizaron giros por un valor de $292.117.928 durante el mes de enero, los cuales corresponden a un 3% en el porcentaje de ejecucion de giros</t>
  </si>
  <si>
    <t>Se ejecuto un valor $106.518.071 durante el mes de enero, el cual corresponde al 25,7% del total de la reserva constituida.</t>
  </si>
  <si>
    <t>Se llevaron a cabo las 2 actividades planeadas para el presente mes:1. Digitalizar la documentación del archivo central de la entidad y 2. Cargar la documentación del archivo central al repositorio digital de la entidad</t>
  </si>
  <si>
    <t>Para este mes no se programo actividad</t>
  </si>
  <si>
    <t>Para el mes de enero se llevaron a cabo dos actividades en relación al   Plan Estratégico de las Tecnologías de la Información tales como: Informe estadistico del uso de la sede electrónica y la usabilidad de los Sistemas de Información.</t>
  </si>
  <si>
    <t>Este mes no se realizó ninguna actividad teniendo en cuenta que no fue programada para el mes de enero.</t>
  </si>
  <si>
    <t xml:space="preserve">Durante el mes de enero se recibieron 7 requerimientos a través de la Mesa de Servicios los cuales fueron resueltos oportunamente:    Anulación en SISEPP
Solicitud arreglo viabilidades SISEPP
Solicitud de eliminación SCDP del sistema SISEPP
Solicitud de información turnos
Solicitud permiso modificaciones SISEPP
Solicitud reporte aplicativos esterilizar salva y sistema de Redes Locales
Valores incorrectos en planilla de pago.   </t>
  </si>
  <si>
    <t>Se implementaron cinco campañas sobre recomendaciones para los viajes en puente de Reyes, cuidado de animales en el verano, prevención de riesgos por incendio, adopciones y hogares de paso para animales de granja.</t>
  </si>
  <si>
    <t>Se elaboraron 65 piezas gráficas y 26 videos.</t>
  </si>
  <si>
    <t>Se elaboraron 12 notas que se difundieron en la página web y con medios de comunicación. Este mes se superó la meta, debido a la coyuntura que se presentó con la emergencia por los incendios.</t>
  </si>
  <si>
    <t>Obtuvimos 123 publicaciones en diversos medios de comunicación. Se superó la meta debido a la emergencia por los incendios.</t>
  </si>
  <si>
    <t>Obtuvimos 163.862 likes en las publicaciones compartidas en redes sociales.</t>
  </si>
  <si>
    <t>Se elaboró y envío el boletin interno Animal News</t>
  </si>
  <si>
    <t>Conforme a las mesas de trabajo realizadas en la vigencia 2023, se recibió con radicado la programacion 2024 de los diferentes proyectos de inversión.</t>
  </si>
  <si>
    <t>Se realizaron los siguientes reportes de seguimiento de los productos en responsabilidad del IDPYBA en las políticas públicas distritales: PP LGBTI, PP mujeres y equidad de género. PP protección y bienestar animal.</t>
  </si>
  <si>
    <t>Para este periodo no se presentó avance.</t>
  </si>
  <si>
    <t>Para la consolidación del Plan Anticorrupción y de Atención al Ciudadano de la vigencia 2024, durante el mes de enero se realizó consulta ciudadana y al interior de la entidad para la construcción participativa del plan.]  Se formularon un total de 67 acciones para la vigencia 2024 para la promoción de la anticorrupción y de atención al ciudadano y se identificaron (6) riesgos de corrupción. Se presentó ante el comité institucional de gestión y desempeño el proyecto Plan Anticorrupción y de Atención al Ciudadano, el mapa de riesgos de corrupción, el cual fue aprobado por todos los miembros del comité. Gestión de Riesgos: Se consolidaron y presentaron los riesgos de gestión de procesos en el comité institucional, Se incluyeron los riesgos asociados al proceso de gestión administrativa de los recursos físicos. Se eliminaron los riesgos asociados a la regulación asociada a la PYBA para iniciar el proceso de adopción de los documentos, incluidos la caracterización.</t>
  </si>
  <si>
    <t>Se elaboró un (1) informe de procesos judiciales, tutelas y demás actuaciones judiciales actualizado al mes de enero de 2024.Se contestaron dos (2) acciones de tutela a saber: tutela No 2024-00021 y No 2024-00037. Se profirieron tres (3) fallos de tutela en los casos: Ttutela No. 2023-01302, No 2023-02137, No 2023-00349. Se efectuó seguimiento semanal a los procesos judiciales vigentes en la página de la rama y se realizó la correspondiente actualización de las actuaciones judiciales en el SIPROJ.</t>
  </si>
  <si>
    <t xml:space="preserve">Se emitieron (2) conceptos jurídicos a saber: Concepto de intervención ante la Corte Constitucional expediente D-1554 . Solicitud de concepto al DASC y DAFP. Se realizó la revisión y control de legalidad de (2) actos administrativos relativos a nombramiento y delegación. Se realizó análisis técnico jurídico a (3) proyectos de acuerdo: PA 051 de 2024, PA 023 de 2024, PA 058 de 2024. Se elaboró la primera versión del proyecto de decreto que reconoce como calamidad doméstica la muerte o enfermedad grave de los animales de compañía de los servidores públicos del D.C.- </t>
  </si>
  <si>
    <t xml:space="preserve">Durante el mes de enero por parte de la SAF no se remitió ningun caso para la elaboración y presentación de denuncias,  debido a la contingencia en la contratación y falta de personal. Se asistió a una audiencia de continuación de juicio oral, una audiencia preparatoria y una audiencia de incidente de reparación integral. </t>
  </si>
  <si>
    <t>Se asistió a (3) diligencias judiciales y se elaboraron cincuenta y seis (56) oficios de excusa dirigidos a los Juzgados y/o autoridades competentes.  Lo anterior debido a la contingencia en el proceso de contratación y falta de personal. Se alimentó y actualizó el cuadro de reporte mensual y reparto de las diligencias judiciales.</t>
  </si>
  <si>
    <t>Durante el mes de enero de 2024 no se realizaron espacios de sensibilización o capacitación debido a la contingencia en el proceso de contratación y falta de personal.</t>
  </si>
  <si>
    <t xml:space="preserve">Se recibieron 56 solicitudes de orientación al Centro de Atención Jurídica (43 virtuales y 13 presenciales), de las cuales 18 fueron atendidas exitosamente y los 38 restantes, los usuarios no asistieron al espacio agendado. De las 56 solicitudes un 16.4% fueron de la localidad de Suba, 11% de Bosa, 9.1% Ciudad Bolívar, 7.3% cada una de las localidades de Usaquén, Usme y Kennedy, 5.5% cada una de las localidades de Engativá, Chapinero, Antonio Nariño y San Cristóbal, 1.8% cada una de las localidades de Rafael Uribe Uribe, Fontibón, Teusaquillo y Puente Aranda y un 12.7% de otras ciudades del país. </t>
  </si>
  <si>
    <t>Identificar el nivel de estructuración de los procesos de la entidad orientados a la gestión de la seguridad de la información</t>
  </si>
  <si>
    <t>La Oficina Asesora de Planeación cumplió con los reportes a realizar en el mes de enero de 2024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SEGPLAN.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</si>
  <si>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2024, se tenían programadas 4 capacitaciones de las cuales se realizaron 4:
1.	Curso “Experiencias Internacionales de Innovación en el Sector Público”. Se divulga link de inscripción a través de correo electrónico institucional
2.	Curso “Agility - metodologías ágiles” cuyo objetivo consiste en dar a conocer las cinco metodologías para gestionar de forma ágil e innovadora los proyectos de las organizaciones. Se divulga link de inscripción a través de correo electrónico institucional
3.	Design Thinking - Pensamiento de Diseño cuyo objetivo consiste en dar a conocer herramientas, técnicas e instrumentos para desarrollar una cultura de innovación corporativa, que permita identificar nuevas metodologías para la solución creativa de problemas. Se divulga link de inscripción a través de correo electrónico institucional
4.	Capacitación Ética e integridad interespecie para el fomento de una cultura de ética e integridad interespecie. Modalidad virtual Teams</t>
  </si>
  <si>
    <t>Actualmente la Oficina de Control Disciplinario Interno  del IDPYBA, tiene veinticuatro (24)  expedientes activos  de los cuales cuatro (4) son Investigaciones formales y el restante corresponden a  Indagaciones Previas.
Para el mes de ENERO del 2024, la OCDI, gestionó y generó :
1. TRECE(13) providencias, asi: 
- UN (1) Auto de Apertura de Investigaciòn 
- DOS (2) Autos de Remisiòn a la PGN 
- UN (1) Auto que incorpora escrito de defensa 
- UN (1) Auto que Fija fecha y hora para practica de pruebas
- CINCO (5) Autos que Decretan Pruebas de Oficio
- UN (1) Auto que ordena el Desglose de Queja 
- UN (1) Auto de Archivo 
- Un (1) Auto de Apertura de Indagacion Previa 
2. Las Notificaciones (personal y por edicto)
3. practica de pruebas documentaless 
4. Las comunicaciones y notificaciones  necesarias para la continuidad de las actuaciones.</t>
  </si>
  <si>
    <t>En el mes de enero de 2024 fuerpon respondidas el 99% de las peticiones allegadas a la Subdirección de Atención a la Fauna, el 1% restante ya fue gestionado.</t>
  </si>
  <si>
    <t>Para el periodo de reporte la Subdirección de Atención a la Fauna presenta una ejecución de 6,3%</t>
  </si>
  <si>
    <t>La ejecución de giros del Proyecto 7551  "Servicio para la atención de animales en condición de vulnerabilidad a través de los programas del IDPYBA en Bogotá" del presupuesto para el mes de enero de 2024 fue del 1,47 %.</t>
  </si>
  <si>
    <t>El valor ejecutado del Proyecto 7551 de reservas "Servicio para la atención de animales en condición de vulnerabilidad a través de los programas del IDPYBA en Bogotá" del presupuesto para el mes de enero de 2024 fue del 22,95%</t>
  </si>
  <si>
    <t>El proyecto de inversión 7560, tuvo una ejecución presupuestal de la reserva en un 48,93%.</t>
  </si>
  <si>
    <t>Se llevó a cabo 1 proceso de socialización de los lineamientos para la regulación de bienestar animal de las diferentes prestaciones de servicios que trabajan para y con los animales, a partir de los cuales se vincularon 15 prestadores de servicios a la estrategia de regulación del IDPYBA . Es asi como se han alcanzado logros frente a las siguientes actividades:
1. Realizar 11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1 proceso de socialización de los protocolos, guías y documentos producto de la implementación de la estrategia de regulación.</t>
  </si>
  <si>
    <t xml:space="preserve">Se elaboró el documento base de campaña para guíar el planteamiento y comprensión del concepto y contenido de la nueva campaña pedagógica "Mascotas no convencionales: rompe el ciclo". En este documento se plantearon los objetivos, la justrificaicón, la problemática a abordar, ejes temáticos y acciones para su implementación, logrando un avance de la magnitud física de 0,10 o en porcentaje de 10%. </t>
  </si>
  <si>
    <t>En el periodo reportado se vincularon 150 personas en 5 intervenciones así:
1. En ámbito comunitario se desarrollaron 4 acciones de apropiación de la cultura ciudadana, impactando a 141 ciudadanos y ciudadanas. Aquí se vinculan las acciones de:
**Huellitas de calle con 1 jornada y 15 ciudadanos sensibilizados.
**Pisa el freno, hay vida en la vía con 1 intervención y 80 actores viales sensibilizados.
**Otras acciones de apropiación de la cultura ciudadana en ámbito comunitario con 2 intervenciones y 46 ciudadanos vinculados.
2. En ámbito institucional se desarrolló 1 acción de apropiación de la cultura ciudadana, impactando a 9 ciudadanos y ciudadanas.</t>
  </si>
  <si>
    <t>En el mes de febrero se vincularon 94 personas en los procesos de participación ciudadana y movilización social  de las localidades de Usaquén, Bosa, Kennedy, Suba, Puente Aranda, San Cristóbal, Usme, Fontibón, Engativá, Suba, Barrios Unidos, Rafael Uribe Uribe, Los Mártires y Ciudad Bolívar, que aborden la normatividad vigente y su aplicación en las instancias y los espacios de participación. Las estrategias implementadas en la presente vigencia son las siguientes:
*Se vincularon ciudadanas, ciudadanos y organizaciones a través del programa de red de aliados (60 febrero)
*Se vincularon personas a través del programa de copropiedad y convivencia, donde se sensibilizo a la ciudadanía sobre normativa vigente, resolución de conflictos mediante la participación ciudadana y recomendaciones de convivencia interespecie en propiedad horizontal. (28 febrero)
*Se vinculo a la ciudadanía mediante las sensibilizaciones en participación ciudadana en favor de la protección animal en los diferentes espacios de participación ciudadana, (6 febrero)</t>
  </si>
  <si>
    <t>En el periodo de febrero de 2024, se realizó un (1) pacto con las instancias y espacios de participación ciudadana , lo que corresponde a un avance del 20%. 
Ellpacto logrado fue en la localidad de Puente Aranda, llevando los servicios y programas de protección y bienestar animal a las comunidades con quienes se pactaron los compromisos.</t>
  </si>
  <si>
    <t xml:space="preserve">En el periodo de febrero de 2024, no se han realizado alianzas, pese a ello se han gestionado acciones para tres alianzas interinstitucionales con; UNAD, la Universidad Sergio Arboleda y la ESAP. UNAD y la Universidad Sergio Arboleda; como actores estratégicos e identificación de las necesidades con el fin de realizar el documento de Propuesta para el Voluntariado organizacional. 
ESAP; para abordar problemáticas que competen a la Administración Pública y la Protección Animal. 
Se proyecta que para el siguiente periodo, se puedan reportar la formalización de las tres alianzas. </t>
  </si>
  <si>
    <t xml:space="preserve">Durante el mes de febrero se atendieron 84 PQR en los terminos que dispone la ley de 90 recibidas. Vale la pena resaltar, que se dio respuesta al 100% de lo recibido, pero que 6 comunicaciones tuvieron vencimiento de un día en promedio debido a fallas en el sistema (cortes de energía eléctrica, mantenimiento de plataforma, entre otros). </t>
  </si>
  <si>
    <t xml:space="preserve">Con corte a 29 de febrero de 2024, se han comprometido $317.026.626, frente a $1.360.592.000 de prespuesto apropiado para la vigencia 2024. </t>
  </si>
  <si>
    <t xml:space="preserve">Con corte a 29 de febrero de 2024, no se girado recursos frente al presupuesto comprometido. </t>
  </si>
  <si>
    <t>Con corte a 29 de febrero de 2024, se tiene un valor de $27.117.746 correspondiente a las reservas constituidas en 2023; de las cuales $21.000.079 se han girado.</t>
  </si>
  <si>
    <t>Durante el mes de febrero el porcentaje de cumplimiento en oportunidad de las respuestas fue del 99%. De las 1.003 peticiones que tenian fecha de cierre entre el 1 y el 29 del mes de febrero, se gestionaron 9 peticiones fuera de término. 5 Corresponden a la Subdirección de Gestión del Conocimiento y Cultura Ciudadana; 1 a la Subdirección de Atención a la Fauna y 2 a Subdirección de Gestión corporativa</t>
  </si>
  <si>
    <t>Durante el mes de febrero se recibio visita por parte de la Dirección Distrital de Servicio al Ciudadano, arrojando los siguientes resultados: 
Porcentaje de Cumplimiento del Servicio prestado en el canal
Presencial sede principal: 61%: canal virtual: 85% y canal telefónico 25%.</t>
  </si>
  <si>
    <t>Durante el mes de febrero se recibieron 77 respuestas de la encuesta de satisfacción, el porcentaje de satisfacción fue del 62%.
Los ciudadanos que manifiestan insatisfacción mencionan la dificultad para acceder al PBX y a la línea de maltrato animal, la falta de respuesta a los casos de maltrato puesto que contínuan evidenciando la situación.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</si>
  <si>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2024, se tenían programadas 16
 capacitaciones de las cuales se realizaron 16. Asimismos, durante el mes de marzo, se realizó una (1) capacitación que se encuentran programada en el Plan Institucional de Capacitación para ser llevadas a cabo durante la vigencia del presente año.
1. Capacitación Actualización de tablas de retención documental cuyo objetivo es brindar información al personal del IDPYBA, frente a la actualización de las TRD. 
2. Inducción y reinducción: Manual de Funciones y Competencias Laborales, Plan anticorrupción y atención al ciudadano y SST, cuyo objetivo consiste en reconocer y apropiarse del Manual de Funciones y Competencias Laborales, así mismo, identificar el Plan anticorrupción, su acción en la Entidad y Reconocer Mapa de Riesgo, así como las generalidades del sistema SST.
3. Capacitación Conciliación Jurídica cuyo objetivo consiste en brindar a los profesionales en área de derecho los conocimientos y habilidades necesarios para realizar conciliaciones en conflictos legales, facilitando la resolución de disputas de manera colaborativa, rápida y eficiente. 
4. Capacitación SECOP cuyo objetivo consiste en ofrecer al personal del IDPYBA los conocimientos necesarios para utilizar eficientemente la plataforma SECOP, la cual permite la gestión de procesos de contratación pública de manera electrónica, transparente y eficaz. 
5.Capacitación Procesos y procedimientos de almacén y recursos físicos cuyo objetivo consiste en socializar los procesos y procedimientos del equipo de recursos físicos de la SGC al personal del IDPYBA. 
6.Capacitación Competencias comportamentales para directivos cuyo objetivo consiste en exponer y sensibilizar según lo expuesto en el Decreto 815 de 2018, sobre las competencias comportamentales de nivel jerárquico directivo a los Gerentes Públicos Distritales y así apoyar y favorecer el desarrollo y mejoramiento de su desempeño laboral. 
7.Capacitación Ofimática – Manejo de Excel básico cuyo objetivo consiste en dar herramientas básicas del manejo de Excel, con el fin de mejorar el desempeño en las tareas laborales haciendo uso de herramientas ofimáticas. 
8.Capacitación  PVE- cardiovascular – prevención nutrición y factores de riesgos   cuyo objetivo es proporcionar al personal del IDPYBA los conocimientos necesarios para comprender la importancia de mantener un cuerpo sano, prevenir enfermedades cardiovasculares y adoptar hábitos nutricionales que promuevan la salud a largo plazo. 
9. COPASST- Funciones cuyo objetivo es el de socializar la importancia que tiene el COPASST en la entidad. 
10.Capacitación Accidentabilidad – prevención de accidentes cuyo objetivo consiste en dar recomendaciones al personal del IDPYBA en temas relacionados al manejo de vehículos o motos, con el fin de concientizarlos frente a la importancia de mantener alertas los sentidos en aras de minimizar cualquier tipo de accidentabilidad. 
11.Capacitación PVE- Cardiovascular – alimentación saludable cuyo objetivo consiste en socializar tips de alimentación saludable, con el fin de incrementar los hábitos de vida saludable en beneficio de la salud del personal del IDPYBA 
12. Plan SST – inducción y reinducción cuyo objetivo consiste en recordar las generalidades del Sistema SST. 
13.Capacitación Riesgo Biológico – enfermedades Zoonóticas cuyo objetivo consiste en proporcionar al personal del IDPYBA los conocimientos necesarios para identificar, prevenir y manejar de manera segura las enfermedades transmitidas de los animales a los seres humanos. 
14. Matriz EEP – Uso adecuado de los EPP cuyo objetivo consiste en dar a conocer cuáles son los elementos de protección personal con los que cuenta el instituto y la importancia que tienen en el uso diario, con el fin de mitigar accidentes. 
15. Capacitación Manejo de residuos cuyo objetivo consiste en fortalecer la segregación en la fuente de residuos ordinarios y potencialmente reciclable. 
16. Capacitación Manejo de residuos peligrosos cuyo objetivo consiste en fortalecer la segregación en la fuente de residuos ordinarios y potencialmente reciclable y materiales peligrosos.</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</si>
  <si>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2024, se tenían programadas 8 actividades de bienestar de las cuales se realizaron 8:
1.	Actividad Conmemoración día de Cumpleaños de Funcionariado IDPYBA cuyo objetivo es brindar bienestar y alegría al funcionariado del IDPYBA en el día de sus cumpleaños. Resaltando la importancia de este día para cada uno de ellos, celebrando y reconociendo su labor diaria. Productos: Pieza gráfica - Socialización por medio del correo electrónico y Acta y memorando de satisfacción de reconocimiento.
2.	Actividad Conmemoración de efemérides y fechas especiales cuyo objetivo es conmemorar a las y los funcionarios y/o contratistas los logros, avances y contribuciones de sus profesionales en nuestro Instituto. Producto: Correo de socialización y Pieza Gráfica
3.	Actividad Salud, bienestar y cuidado menstrual cuyo objetivo consiste en brindar al personal del IDPYBA la información y habilidades necesarias para mantener una buena salud menstrual, reconociendo este proceso como algo natural. Producto: Acta y listado de asistencia 
4.	Actividad Encuentros Transversales cuyo objetivo es dar a conocer que es, como funciona y como se accede al centro de atención jurídica del IDPYBA. Producto: Acta y listado de asistencia 
5.	Actividad Salud mental en el trabajo (Manejo de estrés) cuyo objetivo consiste en dar a conocer estrategias para poder manejar el estrés que se presenta por las ocupaciones diarias o por otras situaciones, por medio de relajación, respiración y pausas activa. Producto: Acta y listado de asistencia 
6.	Actividad Inteligencia Emocional cuyo objetivo coste en ayudar al personal del IDPYBA a mejorar su capacidad para identificar, comprender y gestionar sus propias emociones, así como las de los demás. Con el fin de ayudar a mejorar sus relaciones personales y profesionales, así como su bienestar emocional en general. Producto: Acta y listado de asistencia 
7.	Actividad Prevención de acoso sexual y acoso sexual laboral cuyo objetivo consiste en dar a conocer información de ayuda al personal del IDPYBA frente a saber que es, las consecuencias y cómo actuar frente a posibles situaciones de acoso sexual laboral. Producto: Correo de socialización y Pieza Gráfica.
8.	Actividad Remisión de mensajes de refuerzo positivos para el bienestar laboral cuyo objetivo consiste en promover por medio de mensajes un refuerzo positivo para el bienestar laboral de las y los servidores públicos del IDPYBA. Producto: Correo de socialización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</si>
  <si>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febrero de 2024, se tenían programadas 14 actividades del Plan de Seguridad y Salud en el Trabajo, las cuales se ejecutaron en su totaliad, esto es, 14. Asimismo, se ajecutaron las actividades del  mes de enero.
1. Realizar seguimiento a los Indicadores del SG-SST (Estructura, Proceso y Resultado), de acuerdo con la periodicidad establecida: Se realiza el reporte de los meses enero y febrero en la plataforma SIDEAP 
2. Incluir en la matriz la información de recursos, financieros, humanos y tecnológicos del SG-SST para vigencia 2024, de conformidad con el presupuesto establecido:	Se solicita información y se consolida matriz de recursos conforme a lo proyectado en el PAA para el proceso de seguridad y salud en el trabajo
3. Revisar y verificar la documentación del SG STT:	Se realiza verificación y seguimiento a la documentación de SG STT el cual cumple con lo reportado para evidenciar los estándares básicos 
4.Seguimiento al COPASST:	Se realiza reunión del mes de febrero y se adelanta la información generada en el mes de enero dando a conocer el cronograma y plan mensual, estadísticas de accidentalidad y plan de COPASST
5.Seguimiento al CCL:	Se realiza seguimiento por medio electrónico de las acciones realizadas en el comité, así mismo se realiza convocatoria de inscripción de candidatos para el próximo periodo (2024-2026)
6.Socializar las responsabilidades de SST a todos los niveles de la organización: Se realiza socialización de las responsabilidades de los niveles del instituto a través de medios internos de comunicación y en las inducciones realizadas 
7. Actualizar el perfil socio demográfico: Por medio del correo de Gestión Humana se envía encuesta para realizar la actualización de los datos sociodemográficos en la vigencia 2024 de los funcionarios y colaboradores 
8. Socializar la rendición de cuentas del SG - STT vigencia 2023 con todos los niveles de la organización:	Se realiza la socialización de rendición de cuentas vigencia 2023 a través de medios internos de comunicación 
9.Realizar exámenes médicos periódicos y/o complementarios (si es necesario): Se realiza la programación con el proveedor de exámenes médicos y se efectúan los exámenes periódicos por medio del proveedor Quirón de los funcionarios a que hubo lugar.
10.Seguimiento programa de vigilancia epidemiológica Cardiovascular:	Se realiza seguimiento a las actividades proyectadas y ejecutas del PVE y se deja como producto el acta correspondiente 
11. Realizar seguimiento a recomendaciones generadas de las mediciones ambientales realizadas:	Se realiza seguimiento a las acciones realizadas conforme a las recomendaciones de la sonometría realizada por ARL Positiva de la sede de la UCA
12. Reportar e Investigar de Accidentes de Trabajo:	Se realizó reporte de accidentes y se realiza las investigaciones correspondientes a los meses de enero y febrero
13. Encuesta para Identificar de peligros con participación de todos los niveles del Instituto:	Se estructura y envía por medio interno de comunicación la encuesta a funcionarios y colaboradores con el fin de participar en la identificación de riesgos y peligros 
14. Reportar la autoevaluación ARL positiva y MT de la vigencia 2023:	Se realiza reporte de estándares básicos a la ARL Positiva y Ministerio de Trabajo generando los certificados correspondientes de cada entidad</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</si>
  <si>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2024, se tenían programadas 5 actividades, las cuales se ejecutaron las 5. Asimismo, se ejecutaron las actividades del mes de enero.
1.	Socializar el PESV y la Política de Seguridad vial:	Se realiza la socialización por correo electrónico al listado general, así mismo, en la reinducción a los servidores del mes de febrero
2.	Efectuar seguimiento a reuniones del comité vial:	Se realiza la reunión del comité vial el 20 de febrero.
3.	Realizar el seguimiento a los indicadores en la matriz:	Se realiza el respectivo seguimiento de los indicadores del mes de enero y febrero
4.	Diseño, aprobación y socialización del procedimiento de las inspecciones preoperacionales:	Se realiza el diseño del procedimiento de inspección, se actualiza el formato y se envía a planeación
5.	Hacer el seguimiento a la lista de chequeo preoperacionales:	Se realiza la respectiva verificación a las inspecciones preoperacionales y se envía correo a recursos físicos </t>
  </si>
  <si>
    <t>Todos los provedores cumplieron con  la presentacion del informe y soportes para generar las acciones tendientes para el pago de las obligaciones financieras del Instituto, asi mismo se gestionaron y fueron pagados al respectivo proveedor, para un total de 7 informes. que fueron afectados contablemente con cargo a cada contrato u orden de compra.</t>
  </si>
  <si>
    <t>Se cumplio con 3 mantenimientos correctivos en  la sede administrativa y a los vehiculos de propiedad de la entidad.</t>
  </si>
  <si>
    <t>Se realiza la programación de 102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</si>
  <si>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Se desarrollaron 15 actividades del plan de Acción PIGA 2024; Durante el mes de febrero de 2024, se hizo la limpieza preventiva y/o correctiva al sistema de aguas lluvias a las canaletas por parte de la Empresa de Aseo. Se convocaron a dos charlas sobre separación en la fuente y capacitación sobre residuos peligrosos  se realizó convocatoria vía correo electrónico a los funcionarios y colaboradores del Instituto  Se realizó 8 entregas es decir 2 semanales de residuos peligrosos (Cortopunzantes, anatomopatológicos biosanitarios, animales, residuos químicos, residuos químicos),  la cantidad de residuos entregados fueron 1035,15 Kilos a la empresa ECOENTORNO. Se realizó una entrega de material reciclado a la OPROAMBIENTAL de 161 Kg de la Unidad de Cuidado Animal y de la sede Administrativa. Se hizo la actualización de las bitácoras de residuos ordinarios, peligrosos infecciosos, peligrosos y reciclados.</t>
  </si>
  <si>
    <t>Se continúa con las inspecciones mensuales, verificando las condiciones sanitarias y locativas de almacenamiento de los residuos. Se verifico el estado de las instalaciones del cuarto de almacenamiento de los residuos peligrosos y se hizo actividad del proceso de limpieza de las cajas de  inspección en la Unidad de Cuidado Animal. Se actualizaron las bitácoras de bici usuarios y número de viajes. Por último se hizo el registro de las bicicletas que ingresan a la Unidad de Cuidado Animal acompañado del programa de Movilidad Sostenible de la Secretaria de Movilidad – Red muévete mejor. Por último se generaron por parte del área de comunicaciones tres piezas comunicativas sobre agua, residuos peligrosos y movilidad sostenible.</t>
  </si>
  <si>
    <t>En saneamiento se realizaron actividad de control de roedores en la Unidad de Cuidado Animal. Se hizo actividades de poda en la Unidad de Cuidado Animal</t>
  </si>
  <si>
    <t>Se realizaron giros por un valor de $51.530.769 durante el mes de febrero, los cuales corresponden al 1% del valor comprometido</t>
  </si>
  <si>
    <t>Se ejecuto un valor $195.665.031,00 durante el mes de febrero,  el cual corresponde al 85,24% del total de la reserva constituida.</t>
  </si>
  <si>
    <t>Durante el mes de febrero se llevo a cabo la ejecucion de $659.717.987, los cuales corresponde al 13% de la apropiacion disponible</t>
  </si>
  <si>
    <t>Se realizaron giros por un valor de $401.571.397 durante el mes de febrero, los cuales corresponden a un 8% en el porcentaje de ejecucion de giros</t>
  </si>
  <si>
    <t>Se ejecuto un valor $79.769.791,00 durante el mes de febrero, el cual corresponde al 44,94% del total de la reserva constituida.</t>
  </si>
  <si>
    <t xml:space="preserve">Se llevaron a cabo 5 de las 7 actividades planeadas para el presente mes: 1. Digitalizar la documentación del archivo central de la entidad. 2. Cargar la documentación del archivo central al repositorio digital de la entidad. 3. Capacitar y sensibilizar en Gestión Documental (1 capacitación) 4 Y 5. Desarrollar mesas de trabajo con el personal de GD (2 mesas de trabajo). Las otras dos actividades no se llevaron a cabo por contingencia en la gestión contractual. </t>
  </si>
  <si>
    <t>Este mes no se realizó ninguna actividad teniendo en cuenta que no fue programada para el mes de febrero.</t>
  </si>
  <si>
    <t>Para el mes de Febrero se llevo a cabo una actividad en relación al Plan de Seguridad y Privacidad de la Información donde brindó sensibilización acerca del Manejo de Excel Básico.</t>
  </si>
  <si>
    <t xml:space="preserve">Se elaboró (1) informe de procesos judiciales, tutelas y demás actuaciones judiciales actualizado al mes de febrero de 2024.  Se contestó (5) acciones de tutela. Se profirieron (4) fallos de tutela. Se presentó impugnación contra el fallo de tutela No 2024-00082. Se efectuaron seguimientos semanales en la página de la rama y en el SIPROJ. Se presentaron descargos dentro de la investigación sancionatoria administrativa No 7828-2021 de la Secretaría Distrital de Salud. Se presentó incidente de nulidad dentro de la investigación sancionatoria administrativa No 1486 de 2021.  </t>
  </si>
  <si>
    <t>Se realizó la revisión y control de legalidad de (5) actos administrativos, relacionados con convenios, derogatoria de nombramiento, vinculación formativa, modificación en el presupuesto. Se realizó el análisis jurídico y comentarios al proyecto de acuerdo PA 028 de 2024 y a la Proposición No. 209 de 2024. Se ajustó la primera versión del proyecto de decreto que reconoce como calamidad doméstica la muerte o enfermedad grave de los animales de compañía de los servidores públicos del D.C, de acuerdo a lo indicado por la SDA. Se realizó la primera versión de la demanda por inconstitucionalidad por omisión legislativa relativa contra el numeral 1 del artículo 163 de la Ley 1801 de 2016. Se contestaron (2) peticiones relacionadas con: órganos de administración de la propiedad horizontal, y particiación en productos de investigación. Se remitió respuesta sobre la agenda regulatoria ante la Dirección Legal de la SDA y una propuesta al articulado del Plan Distrital de Desarrollo. Se estudió y dio viabilidad a una solicitud de eutanasia humanitaria.Se realizaron comentarios al proyecto de decreto de “SINAPYBA” propuesto por el Minambiente.</t>
  </si>
  <si>
    <t>Se asistió a 3 audiencias en calidad de representante de víctimas relacionadas con procesos penales en curso. Se radicó 1 denuncia por el delito de maltrato animal. Se realizaron 2 visitas a la Fiscalía con fines de seguimiento de procesos y coordinación interinstitucional.</t>
  </si>
  <si>
    <t>Se asistió a (121) diligencias judiciales y se elaboraron (13) oficios de excusa dirigidos a los Juzgados y/o autoridades competentes.</t>
  </si>
  <si>
    <t xml:space="preserve">Desde el CAJPYBA se acompañó el 28 de febrero la jornada de esterilizaciones en el punto fijo de la UCA, socializando los servicios de orientación jurídica, así como realizando sensibilización en el marco de la protección animal a mas de 60 ciudadanos asistentes. Asi mismo el 29 de febrero se acompaño la jornada de atención al ciudadano de la Alcaldía de Ciudad Bolivar con el CAJ. </t>
  </si>
  <si>
    <t xml:space="preserve">Se recibieron 119 solicitudes de orientación al Centro de Atención Jurídica (91 virtuales y 28 presenciales), de las cuales 59 fueron atendidas exitosamente y los 60 restantes, los usuarios no asistieron al espacio agendado. De las 119 solicitudes un 16% Suba, 13% Kennedy, 12% Engativá, 12% Usaquén, 8% Fontibón, 6% Bosa, 5% San Cristóbal, y Antonio Nariño, 4% Ciudad Bolivar y Santa fé, 3% Rafael Uribe, Cahpiner y Usme, 2% Teusaquillo y Puente Aranda, 1% La Candelaria, Barrios Unidos y Tunjuelito y un 3% de otras ciudades del país. </t>
  </si>
  <si>
    <t xml:space="preserve">En el mes de febrero de 2024 se efectuaron quince (15) censos poblacionales en puntos críticos en:   Usaquén: 3, Chapinero: 2, Santa Fe: 1, San Cristóbal: 1, Fontibón: 2, Engativá: 1, Suba: 1, Los Mártires: 2, La Candelaria: 2. </t>
  </si>
  <si>
    <t xml:space="preserve">Se realizaron diez y ocho (18) visitas de verificación en las localidades de Usaquén: 2, Chapinero: 3, Santa Fe: 1, Usme: 1, Fontibón: 3, Engativá: 3, Suba: 1, Teusaquillo: 2, La Candelaria: 1, Rafael Uribe Uribe: 1. </t>
  </si>
  <si>
    <t xml:space="preserve">Se aprehendieron por presunto maltrato 23 animales (17 caninos, 4 felinos, 1 ave de corral y 1 lagomorfo) </t>
  </si>
  <si>
    <t xml:space="preserve">Por Urgencias Veterinarias se atendieron 65 animales (47 caninos y 18 felinos). </t>
  </si>
  <si>
    <t xml:space="preserve">Por el programa de Brigadas médicas de atendieron 88 animales (71 caninos y 17 felinos) en 189 intervenciones. </t>
  </si>
  <si>
    <t xml:space="preserve">Ingresaron 15 animales a la Unidad de Cuidado Animal (13 caninos y 2 felinos) por situación de abandono o remitidos por entidades como bomberos, policía y la secretaria Distrital de Salud para la prestación del servicio de custodia. </t>
  </si>
  <si>
    <t xml:space="preserve">En el mes de febrero de 2024 se realizaron 1.762 esterilizaciones a 703 caninos y 1.059 felinos distribuidos por localidad de la siguiente manera: Usaquén: 52, Santa fe: 51; Usme: 161, Bosa: 55, Kennedy: 118, Fontibón: 61, Engativá: 123, Suba: 166, Los Mártires: 84, Puente Aranda: 70, Rafael Uribe Uribe: 120, Ciudad Bolívar: 165, y Punto fijo: 536 en 32 jornadas en 22 jornadas a través del servicio tercerizado en jornadas masivas en toda la ciudad y 11 en el Punto Fijo de la Unidad de Cuidado Animal. 
 Adicionalmente, 768 de estos animales se encontraban en condición de vulnerabilidad y habitabilidad de calle fueron esterilizados a través de la Estrategia Capturar- esterilizar y Soltar CES y 994 perros y gatos cuyos cuidadores son residentes en lugares estratos 1.2 y 3 en zonas de mayos población estimada. </t>
  </si>
  <si>
    <t xml:space="preserve">Se efectuaro en 32 jornadas: 22 jornadas a través del servicio tercerizado en jornadas masivas en toda la ciudad y 11 en el Punto Fijo de la Unidad de Cuidado Animal. </t>
  </si>
  <si>
    <t>En el mes de febrero se respondieron el 99% de pqrs asignadas, el 1% restante ya se encuentra al dia.</t>
  </si>
  <si>
    <t>Para el periodo de reporte la Subdirección de Atención a la Fauna presenta una ejecución de 16,55%</t>
  </si>
  <si>
    <t>La ejecución de giros del Proyecto 7551  "Servicio para la atención de animales en condición de vulnerabilidad a través de los programas del IDPYBA en Bogotá" del presupuesto para el mes de febrero de 2024 fue del 2,85 %</t>
  </si>
  <si>
    <t>El valor ejecutado del Proyecto 7551 de reservas "Servicio para la atención de animales en condición de vulnerabilidad a través de los programas del IDPYBA en Bogotá" del presupuesto para el mes de febrero de 2024 fue del 48,35%</t>
  </si>
  <si>
    <t>En febrero de 2024 el indicador avanzó en un 17,50% conforme a la programación realizada para la vigencia 2024.Para el periodo del informe se avanzó en la gestión y compilación de la información necesaria para la actualización del primer (1) reporte de avance de indicadores, así como la preparación de los archivos utilizados para la actualización del reporte, georreferenciación de los servicios y la elaboración del informe preliminar de reporte de Politica Publica. Durante el periodo del informe se avanzó en consolidacion de la informacion para la creación de mapas, analisis de reportes de SEGPLAN y validación de avances cualitativos de los indicadores de la vigencia.</t>
  </si>
  <si>
    <t>En febrero de 2024 el indicador avanzó en un 16,18% conforme a la programación realizada para la vigencia 2024. Se incio el tratamiento de la información para la construcción del diagnostico de necesidades de gestion de conocimiento para el Instituto, para de esta manera identificar riesgos de la gestión y vaciós de información, los cuales serán insumo para la priorización por parte del Comite de Investigación.</t>
  </si>
  <si>
    <t>En febrero de 2024 el indicador avanzó en un 21,88% conforme a la programación realizada para la vigencia 2024. Durante el periodo del presente informe se adelantó un proceso de revisión, proyeccion e inicio de ejecución del cronograma para la iniciativa de investigacion de la vigencia; se surtieron las revisiones y ajustes de los productos preliminares consistentes en capitulos de libro.</t>
  </si>
  <si>
    <t>En febrero de 2024 la meta avanzó en magnitud un 20,88% conforme a la programación realizada para la vigencia 2024. Los convenios constituyen una importante plataforma para el desarrollo y la gestión del conocimiento significativo, permitiendo ampliar el horizonte de conocimiento del Instituto. Como parte de los potenciales convenios examinados se ha evaluado la posibilidad de una participación conjunta junto con una Universidad para el fortalecimiento de los procesos de cualificacion de los diferentes grupos de investigacion y transferencia de información inter institucional.</t>
  </si>
  <si>
    <t>Durante el periodo del informe se definieron los detalles metodológicos específicos para la ejecución de los semilleros de investigación, los periodos de convocatoria, la estrategia de inscripción y se abrió la convocatoria; actividades que corresponden al proceso de reformulación de los tres semilleros de investigación. Esto da como resultado la especificación de los registros y las piezas de promoción y el inicio de la inscripción a los semilleros. el Indicador presente el 100% de ejecución, teniendo en cuenta que es de tipo constante.</t>
  </si>
  <si>
    <t>Durante el periodo del informe se revisaron y actualizaron algunas de las herramientas que conforman la batería. Dentro de las herramientas actualizadas se encuentra el tablero de control para analizar las atenciones del Centro de Atención Jurídica, asi como el reporte de regulaciòn. Ademas se proyecto la participación del observatorio en un ciclo de formación. El Indicador presente el 100% de ejecución, teniendo en cuenta que es de tipo constante.</t>
  </si>
  <si>
    <t xml:space="preserve">Con corte a 29 de febrero de 2024,  se han comprometido $100.457.100,  frente a $600.000.000 de prespuesto apropiado para la vigencia 2024. </t>
  </si>
  <si>
    <t>Con corte a 29 de febrero de 2024, no se girado recursos frente al presupuesto comprometido.</t>
  </si>
  <si>
    <t xml:space="preserve">Con corte a 29 de febrero de 2024, se tiene un valor de $13.168.199 correspondiente a las reservas constituidas en 2023; de las cuales $12.214.866 se han girado. </t>
  </si>
  <si>
    <t>Durante el mes de febrero se llevo a cabo la ejecucion de $216.487.363, lo cual corresponde a un 24% de la ejecucion presupuestal.</t>
  </si>
  <si>
    <t>La Oficina Asesora de Planeación cumplió con los reportes a realizar en el mes de febrero de 2024 de los Proyectos de Inversión de la entidad:
1. Reporte en el Sistema de Seguimiento de Proyectos de Inversión SPI.
2. Consolidación y publicación del  Plan Operativo Anual POA.
3. Informe de seguimiento a los indicadores  del  Plan Operativo Anual POA.
4. Elaboración de informe de Alertas y recomendaciones para los Gerentes de Proyecto.
5. Revisión y publicación de las Hojas de vida de los indicadores.</t>
  </si>
  <si>
    <t>Esta tarea ya se realizó para el periodo de enero a mayo de 2024.</t>
  </si>
  <si>
    <t xml:space="preserve">Se implementaron 8 campañas y estrategias sobre CES, Apertura cuenta TikTok, El Centro Vive, San Adoptín, Protejamos a nuestos animales cambio de temperatura, Día Mundial de la Esterilización, Viaje seguro Transmilenio, Servicio Social </t>
  </si>
  <si>
    <t>Se elaboraron 105 piezas gráficas y 29 videos.</t>
  </si>
  <si>
    <t>Se elaboraron 12 notas que se difundieron en la página web y con medios de comunicación.</t>
  </si>
  <si>
    <t xml:space="preserve">Tuvimos 106 publicaciones en diversos medios de comunicación, este mes superamos la meta debido a temas coyunturales que son de interés para los medios de comunicación. </t>
  </si>
  <si>
    <t>Realizamos 1.149 publicaciones en redes sociales y obtuvimos 135.809 likes</t>
  </si>
  <si>
    <t xml:space="preserve">Para el mes de Febrero se llevaron a cabo cuatro actividades en relación al Plan Estratégico de las Tecnologías de la Información tales como:                                                                                                                  *Informe estadistico del uso de la sede electrónica.                                           *Usabilidad de los Sistemas de Información.                                               *Capacitación y sensibilización acerca deacerca del Manejo de Excel Básico                                                                                                               *Informe de solicitudes atendidas sobre solicitudes realizadas através de la Mesa de Servicios IDPYBA.                                         </t>
  </si>
  <si>
    <t>Se dieron en adopción 65 animales.</t>
  </si>
  <si>
    <t>No se reportan atenciones en este mes.</t>
  </si>
  <si>
    <t>Número de campañas implementadas / Número de campañas programadas</t>
  </si>
  <si>
    <t>Número de productos realizados / Número de productos solicitados</t>
  </si>
  <si>
    <t>Número de boletines y notas web realizadas / número de boletines y notas web publicadas</t>
  </si>
  <si>
    <t>Publicaciones realizadas / publicaciones programadas</t>
  </si>
  <si>
    <t>Número de likes recibidos en redes sociales / número de likes programados</t>
  </si>
  <si>
    <t>Actualmente la Oficina de Control Disciplinario Interno  del IDPYBA, tiene treinta y uno (31)  expedientes activos  de los cuales tres (3) son Investigaciones formales y el restante corresponden a  Indagaciones Previas.
Para el mes de FEBRERO del 2024, la OCDI, gestionó y generó :
1. Diecisiete (17) providencias, asi: 
- Un (1) Auto de remision de escrito a la PGN 
- UN (1) Auto que incorpora escrito del investigado
- UN (1) Auto que ordena el Desglose de Queja 
- TRES (3) Auto de Archivo 
- ONCE (11) Auto de Apertura de Indagacion Previa 
2.Las Notificaciones (personal y por edicto)
3.Practica de pruebas documentaless 
4.Las comunicaciones y notificaciones  necesarias para la continuidad de las actuaciones</t>
  </si>
  <si>
    <t>Marzo de 2024: Se vincularon 56 prestadores de servicios
Se llevó a cabo 3 procesos de socialización de los lineamientos para la regulación de bienestar animal de las diferentes prestaciones de servicios que trabajan para y con los animales, a partir de los cuales se vincularon 56 prestadores de servicios a la estrategia de regulación del IDPYBA . Es asi como se han alcanzado logros frente a las siguientes actividades:
1. Realizar 30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3 proceso de socialización de los protocolos, guías y documentos producto de la implementación de la estrategia de regulación.</t>
  </si>
  <si>
    <t>Se elaboró el documento brief creativo de la nueva campaña pedagógica "Mascotas no convencionales: rompe el ciclo". En este documento se define la estrategia creativa y los mensajes que se utilizarán en el lanzamiento y durante la implementación de la campaña. Además, se inició la elaboración de piezas gráficas con los mensajes educativos de la nueva campaña. Con esto se logró un avance de la magnitud física de 0,3 o en porcentaje de 30%.</t>
  </si>
  <si>
    <t xml:space="preserve">En marzo se vincularon 394 personas.  
En marzo se realizaron 3 charlas presenciales y 1 charla virtual en el marco del programa de copropiedad y convivencia.
En el marco de la estrategia de participación ciudadana del Plan Distrital de Desarrollo, desde el equipo de participación ciudadana del IDPYBA se promovió la participación en favor de los animales a través de la herramienta chatico. 
Se desarrollo el primer diálogo zoolidario de 2024 donde se abordo los avances de la implementación de la Política Pública Distrital de Protección y Bienestar Animal así como la promoción de la participación ciudadana en la construcción del Plan Distrital de Desarrollo.
Se promovió la participació ciudadana por medio de la consulta ciudadana con el objetivo de identificar los temas que se abordarán en los próximos Encuentros Zoolidarios que realizará el IDPYBA con los integrantes de las Juntas de Acción Comunal.  
Se vincularon ciudadanos de las localidades de Ciudad Bolívar, Puente Aranda, Los Mártires, Antonio Nariño, Barrios Unidos, Suba, Engativá, Fontibón, Kennedy, Tunjuelito, Usme, San Cristóbal, Santa Fe y Usaquén.  </t>
  </si>
  <si>
    <t>En marzo se ejecutaron 2 pactos. Se lograron dos pactos en Suba, llevando los servicios y programas de protección y bienestar animal a las comunidades con quienes se pactaron los compromisos.</t>
  </si>
  <si>
    <t>En el periodo de marzo de 2024,  se reportan 03 alianzas interinstitucionales, correspondiente al 60% de la meta de 5 alianzas programadas;
1.  Escuela Superior de Administración Pública ESAP  que tiene por objetivo realizar un seminario profesoral con 8 sesiones durante el primer semestre de 2024 articulanando la administración pública y la protección animal. 
2. Alianzas con la UNAD, la Universidad Sergio Arboleda: Se encuentran en revisión los documentos, como actores estratégicos e identificación de las necesidades con el fin de realizar el documento de Propuesta para el Voluntariado organizacional. 
3. A su vez, se reporta avance en dos alianzas más: *Acercamiento a la empresa Distribuciones AXA para generar una propuesta conjunta dirigida a sus colaboradores para incluir tematicas pyba en las acciones de la empresa
*Acercamiento a la empresa SOFKA para generar una propuesta conjunta dirigida a sus colaboradores para incluir tematicas pyba en las acciones de la empresa.</t>
  </si>
  <si>
    <t>Durante el mes de marzo se atendieron 68 PQR en los terminos que dispone la ley de 69 recibidas. Vale la pena resaltar se  dio respuesta a 69 PQRSD recibidas a través de los diferentes canales de atención,  se presentaron 1 vencimientos en el trascurso mes debido a un error humano.</t>
  </si>
  <si>
    <t xml:space="preserve">Con corte a 31 de Marzo de 2024,  se han comprometido $406.605.696,  frente a $1.360.592.000 de prespuesto apropiado para la vigencia 2024. </t>
  </si>
  <si>
    <t xml:space="preserve">Con corte a 31 de Marzo de 2024, se ha girado $29.861.902 recursos frente al presupuesto comprometido por el valor de $406.605.696 . </t>
  </si>
  <si>
    <t>Con corte a 31 de Marzo de 2024, se tiene un valor de $27.117.746 correspondiente a las reservas constituidas en 2023; de las cuales $23.886.479se han girado.</t>
  </si>
  <si>
    <t>Se elaboró (1) informe de procesos judiciales, tutelas y demás actuaciones judiciales actualizado al mes de marzo de 2024.  Se contestaron (4) acciones de tutela. Se profirieron (2) fallos de tutela. Se presentó impugnación contra el fallo de tutela No 2024-00082. Se efectuaron seguimientos semanales en la página de la rama y en el SIPROJ. Se asistió a audiencia del dentro del proceso laboral ordinario No 2023-01048 y de la Acción Popular No 2021-00274. Se calificó el contingente judicial de los procesos judiciales vigentes a cargo del IDPYBA correspondiente al primer trimestre de 2024.</t>
  </si>
  <si>
    <t xml:space="preserve">Se realizó la revisión y control de legalidad de (13) actos administrativos, relacionados con: convenios, derogatoria de nombramiento, vinculación formativa, modificación en el presupuesto, convenio con ESAL de la Subdirección de Atención a la Fauna, viabilidad de eutanasia humanitaria a un canino. Se contestó (1) petición.  Se trabajó en las modificaciones del Proyecto de decreto y Exposición de motivos de acuerdo a lo indicado por la SDA. Se revisaron dos (2) procedimientos relacionados con expensas y donaciones.  Se lideró una capacitación sobre ordenamiento jurídico colombiano en PYBA dirigida a funcionarios del IDPYBA.   </t>
  </si>
  <si>
    <t>Se asistió a 1 audiencia en calidad de representante de víctimas relacionadas con procesos penales en curso. Se realizaron 2 acompañamientos a operativos conjuntos con la SAF por presuntos casos de maltrato animal.</t>
  </si>
  <si>
    <t xml:space="preserve">Durante el mes de marzo de 2024 se asistió a 84 diligencias judiciales y se elaboró un (1) oficio de excusa dirigido al Juzgado competente. </t>
  </si>
  <si>
    <t>Desde  CAJPYBA el dia 6 de marzo se acompañó la jornada de esterilizaciones en el punto fijo de la Unidad de Cuidado Animal, socializando los servicios de orientación jurídica, así como realizando sensibilización en el marco de la protección animal llegando a más de 60 ciudadanos asistentes.</t>
  </si>
  <si>
    <t xml:space="preserve">Se recibieron 91 solicitudes de orientación al Centro de Atención Jurídica (78 virtuales y 13 presenciales), de las cuales 49 fueron atendidas exitosamente y los 42 restantes, los usuarios no asistieron al espacio agendado. De las 91 solicitudes un 15% fueron de la localidad de Suba, 10% Engativa, 8% Usaquén, 7% Kennedy, 5% San Cristóbal, 5% Ciudad Bolivar, 4% Antonio Naríño, 4% Bosa, 4% Fontibón, 4% Puente Aranda, 3% Tunjuelito, 3% Rafael Uribe Uribe, 3% Chapinero, 3% Santa fe, 2% Barrios Unidos, 1% Usme, La Candelaria, Teusaquillo y un 10% de otras ciudades del país. </t>
  </si>
  <si>
    <t>Durante el mes de marzo el porcentaje de cumplimiento en oportunidad de las respuestas fue del 99%. De las 951 peticiones que tenian fecha de cierre entre el 1 y el 31 del mes de marzo, se gestionaron 2 peticiones fuera de término, las cuales corresponden: 1 Subdirección de Atención a la Fauna; 1 Subdirección de Gestión del Conocimiento y Cultura Ciudadana.
Durante marzo se radicaron 1,061 peticiones, así: canal virtual: 889; canal presencial 133 y 39 canal teléfonico.</t>
  </si>
  <si>
    <t>Se realiza seguimiento a la implementación de los protocolos de atención en todos los canales. Los colaboradores conocen los protocolos y los implementan. Adicionalmente se inicio el proceso de cualificación con la Secretaría General para fortalecer los conocimientos en la Politica de Servicio al Ciudadano.</t>
  </si>
  <si>
    <t>Durante el mes de marzo se recibieron 67 respuestas de la encuesta de satisfacción, el porcentaje de satisfacción fue del 70%.
Los ciudadanos que manifiestan insatisfacción mencionan la dificultad para acceder al canal telefónico, la falta de respuesta a los casos de maltrato puesto que contínuan evidenciando la situación y las respuestas son inoportunas frente a la necesidad de urgencia que manifiestan los ciudadanos. Adicionalmente mencionan que las Urgencias no han sido atendidas a pesar de haber sido informados de la atención a los animales reportados a través de la línea 123.</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</si>
  <si>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2024, se tenían programadas 16
 capacitaciones de las cuales se realizaron 16. Asimismos, durante el mes de marzo, se realizó una (1) capacitación que se encuentran programada en el Plan Institucional de Capacitación para ser llevadas a cabo durante la vigencia del presente año por corresponder a un tercero.
1.	Capacitación transferencias primarias documentales cuyo objetivo consiste en socializar los parámetros para realizar transferencias documentales primarias y construcción de cronograma. Modalidad virtual Teams
2.	Capacitación transferencias primarias documentales cuyo objetivo consiste en socializar los parámetros para realizar transferencias documentales primarias y construcción de cronograma. Modalidad virtual Teams
3.	Capacitación Política de protección animal, legislación y rutas de denuncia de maltrato animal cuyo objetivo consiste en generar mayor apropiación del ordenamiento jurídico colombiano y la interpretación del mismo alrededor de la política en protección y bienestar de los animales en clave del rol que asumen los funcionarios y contratistas del IDPYBA
4.	Capacitación violencias interrelacionadas cuyo objetivo consiste en socializar el concepto de interseccionalidad, a través de su aplicación en el análisis de la violencia de género y la violencia intrafamiliar con la violencia especista o interespecie, la necesidad teórica, práctica y normativa del análisis interseccional, sus pautas de aplicación personal y transversal y las dificultades de su aplicación.
5.	Curso Pensamiento Sistémico cuyo objetivo consiste en comprender desde la competencia del Decreto 815 de 2018/ que es Pensamiento Sistémico y como se puede desarrollar a nivel individual y Organizacional. Se socializa curso para inscripción a través de correo electrónico institucional
6.	Sensibilización Políticas públicas étnicas cuyo objetivo consiste en dar a conocer principales apartados de las políticas públicas étnicas al personal del IDPYBA, reconociendo que todos y todas tenemos derechos.  Se socializa pieza gráfica a través de correo electrónico institucional
7.	Capacitación componentes y elaboración de las cuentas de cobro cuyo objetivo consiste en socializar y dar alcance al Procedimiento de pagos. Modalidad virtual Teams
8.	Capacitación Ofimáticas - Manejo Outlook 365 cuyo objetivo es conocer las funcionalidades de Outlook de office 365. Modalidad virtual Teams
9.	Capacitación Ciberseguridad - Gestión de Incidentes cuyo objetivo consiste en conocer e identificar incidentes de seguridad de la información para reportar y gestionar adecuadamente. Modalidad virtual Teams
10.	Sensibilización Riesgo público - Protocolo de actuación cuyo objetivo consiste en dar a conocer las estrategias efectivas para hacer frente a cualquier situación de Riesgo que pueda presentarse en función a la ejecución de las actividades y que pueda afectar la integridad física y psicológica de los funcionarios y colaboradores, como también el desarrollo normal de nuestras actividades. Se socializa protocolo a través de correo electrónico institucional
11.	Capacitación Seguridad vial – Educación para la seguridad vial - U so de dispositivos móviles cuyo objetivo consiste en concienciar a la audiencia sobre los riesgos asociados con el uso de dispositivos electrónicos al conducir y promover hábitos seguros para reducir accidentes viales. Modalidad virtual Teams
12.	Capacitación Programa Bioseguridad - orden y aseo cuyo objetivo consiste en capacitar al personal en el método 5S para mejorar la eficiencia, seguridad y calidad en el entorno laboral, promoviendo la cultura del orden y la limpieza. Modalidad presencial sede UCA
13.	Capacitación Comité de Convivencia Laboral – funciones cuyo objetivo consiste en capacitar a las y los funcionarios sobre las responsabilidades de cada rol que hay en el CCL. Modalidad virtual Teams
14.	Capacitación Plan estratégico de seguridad vial - política y plan cuyo objetivo consiste en socializar con la familia IDPYBA, el Plan Estratégico de Seguridad Vial, su política y el plan de trabajo. Modalidad virtual Teams
15.	Capacitación Ahorro de Agua (Capacitar sobre el uso racional y eficiente del agua) cuyo objetivo consiste en dar a conocer las diferentes Estrategias del consumo sostenible del agua. Modalidad presencial sede UCA
16.	Capacitación Practicas Sostenibles (Capacitar en temas relacionados con la promoción de uso de servicio público, carro compartido, bicicleta y eco conducción, realizar 10 actividades referentes a movilidad sostenible), cuyo objetivo consiste en socializar los resultados de la medición de implementación de compras públicas sostenibles en el Instituto. Modalidad virtual Teams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</si>
  <si>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2024, se tenían programadas 11 actividades de bienestar de las cuales se realizaron 11:
1.	Actividad conmemoración día de Cumpleaños de Funcionariado IDPYBA cuyo objetivo consiste en brindar bienestar y alegría al funcionariado del IDPYBA en el día de sus cumpleaños. Resaltando la importancia de este día para cada uno de ellos, celebrando y reconociendo su labor diaria. Pieza gráfica - Socialización por medio del correo electrónico y Acta y memorando de satisfacción entrega de reconocimiento
2.	Actividad Conmemoración de efemérides y fechas especiales cuyo objetivo consiste en conmemorar a las y los funcionarios y/o contratistas los logros, avances y contribuciones de sus profesionales en nuestro Instituto. Correo de socialización - Pieza Gráfica
3.	Actividad Conmemoración día de la mujer cuyo objetivo consiste en cconmemora el Día Internacional de los Derechos de las Mujeres. Invitando a la familia IDPYBA a reflexionar frente a esta fecha por la igualdad y equidad de género. Pieza gráfica - Socialización por medio del correo electrónico y listado satisfacción entrega de reconocimiento
4.	Actividad Conmemoración día del hombre cuyo objetivo cosiste en promover la igualdad de género, la salud de los hombres y la importancia de su rol en la sociedad. Pieza gráfica - Socialización por medio del correo electrónico 
5.	Campaña para el manejo del tiempo cuyo objetivo consiste en dar a conocer tips o consejos al personal del IDPYBA en relación al manejo del tiempo, con el fin de mejorar la planificación de obligaciones y/o funciones diarias. Pieza gráfica - Socialización por medio del correo electrónico 
6.	Actividad Estrategias de mitigación a los cambios de vida laboral cuyo objetivo consiste brindar herramientas básicas para la gestión del cambio laboral y para la mitigación de la –s- resistencia –s- al –los- cambio –s-. Modalidad virtual Teams, Acta y listado de asistencia
7.	Actividad Comunicación efectiva, asertiva, empática e incluyente cuyo objetivo consiste en brindar herramientas al personal del IDPYBA, para mantener una comunicación asertiva en aras de mantener relaciones interpersonales basadas en el respeto, favoreciendo así el clima laboral en el Instituto y en la vida diaria de los asistentes-. Modalidad virtual Teams, Acta y listado de asistencia
8.	Actividad Ambientes laborales e inclusivos desde la perspectiva de género y diferencial (Ambientes laborales diversos, respetuosos y seguros con humanos y animales), cuyo objetivo consiste en abordar los enfoques contenidos en el PROYECTO PLAN DE DESARROLLO DISTRITAL “BOGOTÁ CAMINA SEGURA” 2024 – 2028, su relación con la implementación en la entidad de Ambientes Laborales inclusivos desde la perspectiva de género y diferencial, con las Políticas Públicas y la inclusión del tema animal en el Proyecto del Plan de Desarrollo, finalizando con los espacios de participación incidente ciudadana para la discusión del mismo, antes de su versión definitiva, a ser discutida y aprobada en el Concejo Distrital, para su entrada en vigencia. Modalidad virtual Teams, Acta y listado de asistencia
9.	Actividad remisión de mensajes de refuerzo positivos para el bienestar laboral cuyo objetivo consiste en promover por medio de mensajes un refuerzo positivo para el bienestar laboral de las y los servidores públicos del IDPYBA. Pieza gráfica - Socialización por medio del correo electrónico 
10.	Actividad Feria de Servicios cuyo objetivo consiste en brindar un espacio con diferentes entidades aliadas para promover beneficios al personal del IDPYBA. Pieza gráfica - Socialización por medio del correo electrónico 
11.	Actividad Maquillaje Ético cuyo objetivo consiste en concienciar al personal del IDPYBA frente a la elección de cualquier producto que en su elaboración realicen pruebas en animales, con el fin de continuar contribuyendo a la protección y bienestar animal. Pieza gráfica - Socialización por medio del correo electrónico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</si>
  <si>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marzo de 2024, se tenían programadas 14 actividades del Plan de Seguridad y Salud en el Trabajo, las cuales se ejecutaron en su totaliad, esto es, 14. 
1.	Se realiza la actualización de la matriz de riesgos y se socializa por medio de comunicación interno
2.	Se realiza actualización de matriz legal conforme a normatividad vigente, en la documentación digital del SG SST
3.	Se realiza el reporte de indicadores del mes de marzo en la plataforma SIDEAP
4.	Se realiza reunión del mes de marzo entregando el cronograma y plan mensual, estadísticas de accidentalidad y plan de COPASST
5.	Se realiza seguimiento a las actividades proyectadas y ejecutas del PVE de enfermedades zoonóticas y se deja como producto el acta correspondiente
6.	Se realiza seguimiento a las actividades proyectadas y ejecutas del PIC con respecto a los temas de SST y se deja como producto el acta correspondiente
7.	Se realiza seguimiento a las actividades proyectadas y ejecutas del PVE auditivo y se deja como producto el acta correspondiente
8.	Se socializa el programa estilos de vida y entornos de trabajo saludable por medio de la comunicación interna animal News
9.	Se socializa el programa programa orden y aseo por medio de la comunicación interna animal News
10.	Se realiza seguimiento a las actividades proyectadas y ejecutas del PVE biomecánico y se deja como producto el acta correspondiente 
11.	Se realiza reporte de accidente de trabajo, y se realiza investigación en los tiempos estipulados 
12.	Se realiza encuesta y se socializa para analizar el impacto de las medidas preventivas y correctivas de las investigaciones de   accidentes de trabajo 
13.	Se realiza encuesta y se socializa, se analiza el impacto de las medidas implementadas para el control de riesgos dirigida a todos los niveles se deja acta correspondiente 
14.	Se realiza la verificación y seguimiento de las recomendaciones generadas de auditorías y plan de arl, se deja evidencia en acta</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</si>
  <si>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2024, se tenían programadas 6 actividades, donde se llevaron a cabo 7.
1.	Se realiza el seguimiento al programa de fatiga
2.	Se realiza el seguimiento a los indicadores en la matriz
3.	Se realiza sensibilización seguridad vial
4.	Se verifica el cumplimiento del cronograma mantenimientos de los vehículos
5.	Se verifica el cumplimiento del mantenimiento de señalización e infraestructura de vías de acceso vehicular y peatonal
6.	Se hace el seguimiento a la lista de chequeo preoperacionales
7.	Se realiza el seguimiento a las acciones correctivas y preventivas</t>
  </si>
  <si>
    <t>Se realiza la programación de 107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</si>
  <si>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 xml:space="preserve">Se desarrollaron 15 actividades del plan de Acción PIGA 2024; Durante el mes de marzo de 2024, se hizo dos señalizaciones sobre ahorro de agua y energía, tres piezas comunicativas de energía, plásticos de un solo uso y movilidad sostenible. Se convocaron a dos charlas sobre ahorro de agua y compras sostenibles se realizó convocatoria vía correo electrónico a los funcionarios y colaboradores del Instituto. Se realizó 8 entregas es decir 2 semanales de residuos peligrosos (Cortopunzantes, anatomopatológicos biosanitarios, animales, residuos químicos, residuos químicos),  la cantidad de residuos entregados fueron 1229,55 Kilos a la empresa ECOENTORNO. Se realizó una entrega de material reciclado a la OPROAMBIENTAL de 468 Kg de la Unidad de Cuidado Animal y de la sede Administrativa. Se hizo la actualización de las bitácoras de residuos ordinarios, peligrosos infecciosos, peligrosos y reciclados. 
Se continúa con las inspecciones mensuales, verificando las condiciones sanitarias y locativas de almacenamiento de los residuos. Se generaron durante el primer trimestre siete estudios previos con cláusulas ambientales. Se avanzó en el proceso de las fichas técnicas del inventario forestal y la cotización técnica económica para realizar las actividades de inventario forestal, elaboración de plan de podas para los arboles presentes dentro del IDPYBA.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actividad de control de roedores, fumigación en áreas externas e internas y las zonas en la Unidad de Cuidado Animal. Se hizo actividades de poda en la Unidad de Cuidado Animal. </t>
  </si>
  <si>
    <t>Se realizaron 626 operaciones contables durante el mes de marzo, los cuales ayudaron al cumplimiento de las obligaciones del Instituto.</t>
  </si>
  <si>
    <t>Se realizaron giros por un valor de $1.623.114.294 durante el mes de marzo, los cuales corresponden al 7% del valor comprometido</t>
  </si>
  <si>
    <t>Durante el mes de marzo se llevo a cabo la ejecucion de $63.164.714, lo cual corresponde a un 25% de la ejecucion presupuestal</t>
  </si>
  <si>
    <t>Se realizaron giros por un valor de $346.697.980 durante el mes de marzo, los cuales corresponden al 7% del valor comprometido</t>
  </si>
  <si>
    <t>Se ejecuto un valor $70.427.373,00 durante el mes de marzo,  el cual corresponde al 99,25% del total de la reserva constituida.</t>
  </si>
  <si>
    <t>Durante el mes de marzo se llevo a cabo la ejecucion de $488.628.686, los cuales corresponde al 19% de la apropiacion disponible</t>
  </si>
  <si>
    <t>Se realizaron giros por un valor de $496.303.158 durante el mes de marzo, los cuales corresponden a un 14% en el porcentaje de ejecucion de giros</t>
  </si>
  <si>
    <t>Se ejecuto un valor $63.068.335,00 durante el mes de marzo, el cual corresponde al 60,15% del total de la reserva constituida.</t>
  </si>
  <si>
    <t>Se llevaron a cabo 7 actividades para el presente mes: 1. Digitalizar la documentación del archivo central de la entidad. 2. Cargar la documentación del archivo central al repositorio digital de la entidad. 3. Elaboración del cronograma de transferencias documentales primarias. 4. Elaboración Cronograma Inventarios de Gestión 5. Modelo asignación topográfica al Archivo Central para control y acceso transferencias documentales 6. Desarrollo capacitación en transferencias documentales primarias. 7. Desarrollo de mesas de trabajo de acuerdo con necesidades del personal (2 mesas de trabajo: 1 con OPA y otra con Tecnología).</t>
  </si>
  <si>
    <t xml:space="preserve">Para el mes de Marzo se llevaron a cabo 8 actividades en relación al Plan Estratégico de las Tecnologías de la Información tales como:
* Inicio de apertura en relación con la Auditoria de Gestión Tecnológica
* Se brindó sensibilización sobre Ofimática 
   - Manejo de Outlook 365 Ciberseguridad
   - Gestión de Incidentes
* Informe de solicitudes atendidas sobre solicitudes realizadas a través de la Mesa de Servicios IDPYBA.
* Informe estadístico del uso de la sede electrónica. 
* Soporte a los usuarios a través de la Mesa de Servicios en relación a los Sistemas de Información.
* Usabilidad y Disponibilidad de los Sistemas de Información.
* Informe de disponibilidad en la prestación del servicio de Internet.                                                                                                                                                           </t>
  </si>
  <si>
    <t>Para el mes de Marzo se llevo a cabo una actividad en relación al Plan de Tratamiento de Riesgos donde se realizaron las capacitaciones para la consolidación de riesgos de seguridad con las diferentes áreas del instituto, en la cual se identifican los riesgos, controles para validar efectividad, riesgo inherente y residual.</t>
  </si>
  <si>
    <t>Durante el mes de marzo se recibieron 7 requerimientos a través de la Mesa de Servicios los cuales fueron resueltos y se nombran a continuación:   
* Solicitud Traslado Viabilidades
* Habilitación usuarios línea 123 SIPYBA
* Habilitación usuario formulario único de registro - alcaldía local
* Creación Usuarios SIPYBA
* Inconveniente para cargue de evidencias en SIPYBA
* Solicitud modificación Casilla Esterilización SIPYBA
* Uso de SIPYBA para el Escuadrón Anti-crueldad</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</si>
  <si>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</si>
  <si>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con ello logrando un buen manejo de los recurso públicos frente a la adquisición de bienes y servicios.*Con la adquisición de los bienes y servciios de manera oportuna se beneficia la ciudadania en la atención prioritaria de animales de compañia y así cumple el Instituto su misionalidad.</t>
  </si>
  <si>
    <t xml:space="preserve">Para el mes de Marzo se llevo a cabo una actividad en relación al Plan de Seguridad y Privacidad de la Información donde: Se brindó sensibilización sobre Ofimática – Manejo de Outlook 365 Ciberseguridad- Gestión de Incidentes. Teniendo en cuenta que para el mes de marzo estaba establecida la actividad "Realizar la elaboración y seguimiento de los indicadores del Modelo de Seguridad y Privacidad de la Información" no fue posible realizarla debido a que esta necesita como insumo los Riesgos de Seguridad de la información para articularlos dentro de los indicadores con el fin efectuar la medición de todo el modelo. </t>
  </si>
  <si>
    <t>Se implementaron 13 campañas y estrategias sobre Semana Santa Consciente, Dia mundial del agua, Operativo Interinstitucional, Miércoles de seguimiento, jornadas de adopciones, No jornadas masivas de Microchips, Reportar por canales oficiales no por las redes sociales, Adopción Banner, Casilleros animales de compañía, Pisa el freno, Acciones Ces 
En Bogotá no toleramos el maltrato animal y  Centro Vive</t>
  </si>
  <si>
    <t>Se elaboraron 146 piezas gráficas y 29 videos.</t>
  </si>
  <si>
    <t>Se elaboraron 15 notas que se difundieron en la página web y con medios de comunicación</t>
  </si>
  <si>
    <t>Tuvimos 115 publicaciones en diversos medios de comunicación, este mes superamos la meta debido a temas de gestión que captaron la ateción de los medios de comunicación como semana santa, operativo interinstitucional, casos de escuadrón anticrueldad, entre otros.</t>
  </si>
  <si>
    <t>Realizamos 1073 publicaciones en redes sociales y obtuvimos 139.685 likes</t>
  </si>
  <si>
    <t>Se elaboró y envió el boletin interno Animal News</t>
  </si>
  <si>
    <t>Para este periodo no se presentó avance, debido a que no se tenian actividades programadas.</t>
  </si>
  <si>
    <t>Para este periodo no se presentó avance, debido a que no se tenían actividades programadas. Aunque se realiza seguimiento a las actividades programas para toda la vigencia 2024, en especial a las del primer cuatrimestre, a través del planner creado por la OAP-MIPG para dicho fin.</t>
  </si>
  <si>
    <t>Actualmente la Oficina de Control Disciplinario Interno  del IDPYBA, tiene treinta y uno (30)  expedientes activos  de los cuales tres (3) son Investigaciones formales y el restante corresponden a  Indagaciones Previas.
Para el mes de MARZO del 2024, la OCDI, gestionó y generó :
1. Nueve (09) providencias, asi: 
- UN (01) Auto de remision de escrito a la PGN  
- UN (01) Auto de Archivo 
- UN (01) Auto de Apertura de Indagacion Previa
- TRES (03) Autos que fija fecha y hora para la practica de pruebas
- UN (1) Auto que reprograma diligencia 
- DOS (2) Autos que decretan pruebas de Oficio. 
2. Las Notificaciones (personal y por edicto)
3. practica de pruebas documentales
4. Las comunicaciones y notificaciones  necesarias para la continuidad de las actuaciones.</t>
  </si>
  <si>
    <t xml:space="preserve">En el mes de marzo de 2024 se efectuaron doce (12) censos poblacionales en puntos críticos en:   Kennedy: 1, Chapinero: 1, La Candelaria: 2, Teusaquillo:1, Suba:2, Usaquén: 2, Los Mártires: 1, Fontibón: 1, San Cristóbal: 1 </t>
  </si>
  <si>
    <t xml:space="preserve">Se realizaron nueve (9) visitas de verificación en las localidades de Suba: 1, Kennedy: 1, Teusaquillo: 3, Chapinero: 1, Fontibón: 1 y Tunjuelito: 2 </t>
  </si>
  <si>
    <t xml:space="preserve">Se aprehendieron por presunto maltrato 37 animales (30 caninos y 7 felinos) </t>
  </si>
  <si>
    <t xml:space="preserve">Por Urgencias Veterinarias se atendieron 75 animales (61 caninos y 14 felinos). </t>
  </si>
  <si>
    <t xml:space="preserve">Por el programa de Brigadas médicas de atendieron 85 animales (54 caninos y 31 felinos) en 126 intervenciones. </t>
  </si>
  <si>
    <t xml:space="preserve">Ingresaron 25 animales a la Unidad de Cuidado Animal (6 caninos y 19 felinos) por situación de abandono o remitidos por entidades como bomberos, policía y la secretaria Distrital de Salud para la prestación del servicio de custodia. </t>
  </si>
  <si>
    <t xml:space="preserve">Se atendieron 26 palomas de plaza (Columba livia) a traves de una (1) brigada médica veterinaria. </t>
  </si>
  <si>
    <t>Se dieron en adopción 40 animales ( 22 caninos y 18 felinos)</t>
  </si>
  <si>
    <t xml:space="preserve">En el mes de marzo de 2024 se realizaron 2.626 esterilizaciones a 894 caninos y 1.732 felinos distribuidos por localidad de la siguiente manera: Usaquén: 57, San Cristóbal: 106, Usme: 100, Tunjuelito: 47, Bosa: 121, Kennedy: 49, Fontibón: 50, Engativá: 111, Suba: 107, Antonio Nariño: 70, Puente Aranda: 58, La Candelaria: 70, Rafael Uribe Uribe: 94, Ciudad Bolívar: 174, y Punto Fijo: 1412 en 36 jornadas: 21 jornadas a través del servicio tercerizado en jornadas masivas en toda la ciudad y 15 en el Punto Fijo de la Unidad de Cuidado Animal. </t>
  </si>
  <si>
    <t xml:space="preserve">Se efectuaron 36 jornadas: 21 jornadas a través del servicio tercerizado en jornadas masivas en toda la ciudad y 15 en el Punto Fijo de la Unidad de Cuidado Animal. </t>
  </si>
  <si>
    <t>En el mes de febrero se respondieron el 100% de pqrs asignadas.</t>
  </si>
  <si>
    <t>Para el periodo de reporte la Subdirección de Atención a la Fauna presenta una ejecución de 32,09%</t>
  </si>
  <si>
    <t>La ejecución de giros del Proyecto 7551  "Servicio para la atención de animales en condición de vulnerabilidad a través de los programas del IDPYBA en Bogotá" del presupuesto para el mes de marzo de 2024 fue del 14 %</t>
  </si>
  <si>
    <t>El valor ejecutado del Proyecto 7551 de reservas "Servicio para la atención de animales en condición de vulnerabilidad a través de los programas del IDPYBA en Bogotá" del presupuesto para el mes de marzo de 2024 fue del 78,51%</t>
  </si>
  <si>
    <t>En marzo de 2024 la meta avanzó conforme a la programación realizada para la vigencia, se avanzó en la consolidación final del informe de reporte de avances en los indicadores de la política pública de protección y bienestar animal del I trimestre del 2024, su correspondiente revisión y finalmente su publicación, el informe incluye análisis cuantitativos y cualitativos de los servicios que presta la institución, así como su correspondiente territorialización.</t>
  </si>
  <si>
    <t xml:space="preserve">Con corte a 31 de marzo de 2024,  se han comprometido $193.193.100,  frente a $600.000.000 de prespuesto apropiado para la vigencia 2024. </t>
  </si>
  <si>
    <t>Con corte a 31 de marzo de 2024, se han girado $11.590.033 frente al presupuesto comprometido.</t>
  </si>
  <si>
    <t xml:space="preserve">Con corte a 31 de marzo de 2024, se tiene un valor de $13.168.199 correspondiente a las reservas constituidas en 2023; de las cuales $12.936.466 se han girado. </t>
  </si>
  <si>
    <r>
      <t xml:space="preserve">La Oficina Asesora de Planeación cumplió con los reportes a realizar en el mes de Marzo de 2024 de los Proyectos de Inversión de la entidad:
1.Reporte en el Sistema de Seguimiento de Proyectos de Inversión SPI.
2.Consolidación y publicación del  Plan Operativo Anual POA.
3.Informe de seguimiento a los indicadores  del Plan Operativo Anual POA.
4.Elaboración de informe de Alertas y recomendaciones para los Gerentes de los diferentes Proyectos de inversión.
5.Revisión y publicación de las Hojas de vida de los indicadores.
</t>
    </r>
    <r>
      <rPr>
        <sz val="10"/>
        <rFont val="Arial"/>
        <family val="2"/>
      </rPr>
      <t>6. Indicadores PMR.
Para el presente mes se realizaron los reportes PMR del mes de enero y febrero respectivamente.</t>
    </r>
  </si>
  <si>
    <t>Para este periodo no se presentó avance, debido a que no se tenían actividades programadas. Sin embargo, se realiza seguimiento continuo al Plan de sostenimiento y mejoramiento Furag 2022. 
Se esta en la espera de la circular del Departamento Administrativo de Función Pública- DAFP para el diligenciamiento del formulario FURAG 2023, adicionalmente, se asiste a las capacitaciones para el reporte del mismo.</t>
  </si>
  <si>
    <t>Se cumplio con 6 mantenimientos correctivos en  la sede administrativa y a los vehiculos de propiedad de la entidad.</t>
  </si>
  <si>
    <t xml:space="preserve">Durante el mes de febrero se recibieron 15 requerimientos a través de la Mesa de Servicios los cuales fueron resueltos y se nombran a continuación:
*Habilitación de usuario y contraseña médico veterinario en SIPYBA
*Habilitación de usuario y contraseña entidad de la cruz roja
*Habilitación usuario formulario único de registro - alcaldía local
*Habilitación usuarios linea 123 SIPYBA
*Modificación de infomacion trasladando de 50 animales con nombre CES de la jornada 5228 a la jornada 5258.
*Solicitud reporte aplicativos esterilizar salva.*Solicitud ajustes SISEPP en el PAA.    *Solicitud Ajustes PEP en SISEPP.                  *Creación de usuario en la plataforma SISEPP. 
*Habilitación de Turnos de Esterilización para el mes de febrero.                 </t>
  </si>
  <si>
    <t>En marzo de 2024, la meta avanzó conforme a la programación realizada para la vigencia.
Se realizó el análisis de la naturaleza de iniciativa de investigación abordada desde los diferentes comités de investigación y la trazabilidad de los productos que se han generado desde el observatorio, con el fin de identificar riesgos en la gestión y vacíos de información, los cuales serán insumo para la priorización por parte del Comité de Investigación.</t>
  </si>
  <si>
    <t>En marzo de 2024 la meta avanzó conforme a la programación realizada para la vigencia.
Durante el periodo del presente informe se la revisión de componentes mínimos de edición del machote del producto, posteriormente una revisión de aspectos de licenciamiento del producto y finalmente la aprobación de la calidad del mismo.</t>
  </si>
  <si>
    <t>En marzo de 2024 la meta avanzó conforme a la programación realizada para la vigencia.
Se ha evaluado la posibilidad de concretar un convenio de fortalecimiento de los procesos de gestión del conocimiento con la Fundación Universitaria Agraria de Colombia el documento definitivo ya se encuentra en las cabezas de cada entidad para su formalización. Igualmente, se continuo con el seguimiento a los convenios previamente establecidos.</t>
  </si>
  <si>
    <t>En marzo de 2024 la meta presento una magnitud ejecutada 3,00 teniendo en cuenta que el indicador es de tipo constante, conforme a la programación realizada para la vigencia 2024.
Durante el periodo del informe se terminó la fase de convocatoria, se consolido el listado definitivo de personas inscritas para cada uno de los 3 semilleros y se inició la implementación de la fase formativa de los mismos realizando una contextualización a la Política Publica de Protección y Bienestar Animal y al Instituto Distrital de Protección y Bienestar Animal.</t>
  </si>
  <si>
    <t>La meta presenta un cumplimiento del 100% teniendo en cuenta que es de tipo constante.
Al 31 de marzo de 2024, se está implementando el proceso de fortalecimiento de la calidad investigativa vinculando al grupo de investigación del Instituto en el modelo de cualificación del Minciencias, también se está implementando la territorialización de los programas y servicios del Instituto y se participó en un evento de divulgación tecnológica en el marco de un ciclo de formación sobre realidades de la administración pública en temas de protección y bienestar animal con la Escuela Superior de Administración Pública -ESAP-.</t>
  </si>
  <si>
    <t>En el periodo reportado se vincularon 350 personas en 24 intervenciones así:
1. En ámbito comunitario se desarrollaron 19 acciones de apropiación de la cultura ciudadana, impactando a 215 ciudadanos y ciudadanas. Aquí se vinculan las acciones de:
**Huellitas de calle con 5 jornadas y 27 ciudadanos sensibilizados.
**Mirar y no tocar es amar con 6 intervención y 73 ciudadanos sensibilizados.
**Otras acciones de apropiación de la cultura ciudadana en ámbito comunitario con 8 intervenciones y 115 ciudadanos vinculados.
2. En ámbito educativo se desarrolló una acción de apropiación de la cultura ciudadana, impactando a 43 miembros de la comunidad estudiantil. Adicionalmente, en ámbito educativo se continuó la convocatoria para vincular estudiantes al servicio social estudiantil, se hizo la segunda reunión informativa con la ciudadanía, se recibieron las propuestas en protección y bienestar animal y los documentos para formalizar la inscripción.
3.En ámbito institucional se desarrolló 1 acción de apropiación de la cultura ciudadana, impactando a 13 ciudadanos y ciudadanas.
4.En ámbito recreodeportivo se desarrollaron 3 acciones de apropiación de la cultura ciudadana, impactando a 79 ciudadanos y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</si>
</sst>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3" formatCode="_-* #,##0.00_-;\-* #,##0.00_-;_-* &quot;-&quot;??_-;_-@_-"/>
    <numFmt numFmtId="164" formatCode="0.0"/>
    <numFmt numFmtId="165" formatCode="#,##0_ ;\-#,##0\ "/>
    <numFmt numFmtId="166" formatCode="0.0%"/>
    <numFmt numFmtId="167" formatCode="#,##0;[Red]#,##0"/>
  </numFmts>
  <fonts count="13"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10"/>
      <color theme="1"/>
      <name val="Arial"/>
      <family val="2"/>
    </font>
    <font>
      <sz val="12"/>
      <color theme="1"/>
      <name val="Calibri"/>
      <family val="2"/>
      <scheme val="minor"/>
    </font>
    <font>
      <sz val="9"/>
      <color indexed="81"/>
      <name val="Tahoma"/>
      <family val="2"/>
    </font>
    <font>
      <b/>
      <sz val="9"/>
      <color indexed="81"/>
      <name val="Tahoma"/>
      <family val="2"/>
    </font>
    <font>
      <sz val="10"/>
      <color theme="1"/>
      <name val="Arial"/>
      <family val="2"/>
    </font>
    <font>
      <sz val="9"/>
      <color theme="1"/>
      <name val="Arial"/>
      <family val="2"/>
    </font>
    <font>
      <sz val="9"/>
      <color rgb="FF000000"/>
      <name val="Arial"/>
      <family val="2"/>
    </font>
    <font>
      <sz val="10"/>
      <color rgb="FF00000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FFFF5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diagonal/>
    </border>
    <border>
      <left style="thin">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2" fontId="1" fillId="0" borderId="0" applyFont="0" applyFill="0" applyBorder="0" applyAlignment="0" applyProtection="0"/>
  </cellStyleXfs>
  <cellXfs count="294">
    <xf numFmtId="0" fontId="0" fillId="0" borderId="0" xfId="0"/>
    <xf numFmtId="0" fontId="2" fillId="0" borderId="0" xfId="0" applyFont="1" applyAlignment="1">
      <alignment vertical="center" wrapText="1"/>
    </xf>
    <xf numFmtId="0" fontId="2"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hidden="1"/>
    </xf>
    <xf numFmtId="9" fontId="5" fillId="0" borderId="1" xfId="0" applyNumberFormat="1"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9" fontId="5"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1" xfId="2" applyFont="1" applyBorder="1" applyAlignment="1">
      <alignment horizontal="center" vertical="center" wrapText="1"/>
    </xf>
    <xf numFmtId="9" fontId="2" fillId="2" borderId="1" xfId="0" applyNumberFormat="1" applyFont="1" applyFill="1" applyBorder="1" applyAlignment="1">
      <alignment horizontal="center" vertical="center" wrapText="1"/>
    </xf>
    <xf numFmtId="10" fontId="2" fillId="0" borderId="1" xfId="2" applyNumberFormat="1" applyFont="1" applyBorder="1" applyAlignment="1">
      <alignment horizontal="center" vertical="center" wrapText="1"/>
    </xf>
    <xf numFmtId="0" fontId="2" fillId="0" borderId="0" xfId="0" applyFont="1" applyAlignment="1" applyProtection="1">
      <alignment vertical="center" wrapText="1"/>
      <protection locked="0"/>
    </xf>
    <xf numFmtId="0" fontId="2" fillId="2" borderId="1" xfId="0" applyFont="1" applyFill="1" applyBorder="1" applyAlignment="1">
      <alignment horizontal="justify" vertical="center" wrapText="1"/>
    </xf>
    <xf numFmtId="0" fontId="2" fillId="0" borderId="1" xfId="0" applyFont="1" applyBorder="1" applyAlignment="1">
      <alignment horizontal="justify" vertical="center" wrapText="1"/>
    </xf>
    <xf numFmtId="10" fontId="2" fillId="2" borderId="1" xfId="2"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2" applyNumberFormat="1" applyFont="1" applyBorder="1" applyAlignment="1">
      <alignment horizontal="center" vertical="center" wrapText="1"/>
    </xf>
    <xf numFmtId="9" fontId="2" fillId="2" borderId="1" xfId="2"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0" fontId="2" fillId="2" borderId="0" xfId="0" applyFont="1" applyFill="1" applyAlignment="1" applyProtection="1">
      <alignment vertical="center" wrapText="1"/>
      <protection locked="0"/>
    </xf>
    <xf numFmtId="2" fontId="2" fillId="2" borderId="1" xfId="2"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65" fontId="2" fillId="0" borderId="1" xfId="1" applyNumberFormat="1" applyFont="1" applyBorder="1" applyAlignment="1">
      <alignment horizontal="center" vertical="center" wrapText="1"/>
    </xf>
    <xf numFmtId="165" fontId="2" fillId="2" borderId="1" xfId="3"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2" fillId="2" borderId="1" xfId="0" applyFont="1" applyFill="1" applyBorder="1" applyAlignment="1" applyProtection="1">
      <alignment horizontal="center" vertical="center" wrapText="1"/>
      <protection hidden="1"/>
    </xf>
    <xf numFmtId="166" fontId="2" fillId="2" borderId="1" xfId="2"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10" fontId="2" fillId="2" borderId="13" xfId="0" applyNumberFormat="1" applyFont="1" applyFill="1" applyBorder="1" applyAlignment="1">
      <alignment horizontal="center" vertical="center" wrapText="1"/>
    </xf>
    <xf numFmtId="10" fontId="2" fillId="2" borderId="13" xfId="2" applyNumberFormat="1" applyFont="1" applyFill="1" applyBorder="1" applyAlignment="1">
      <alignment horizontal="center" vertical="center" wrapText="1"/>
    </xf>
    <xf numFmtId="10" fontId="2" fillId="5" borderId="1"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10" fontId="2" fillId="2" borderId="1" xfId="2" applyNumberFormat="1" applyFont="1" applyFill="1" applyBorder="1" applyAlignment="1" applyProtection="1">
      <alignment horizontal="center" vertical="center" wrapText="1"/>
    </xf>
    <xf numFmtId="3" fontId="2" fillId="0" borderId="1" xfId="2" applyNumberFormat="1" applyFont="1" applyBorder="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0" fontId="2" fillId="0" borderId="0" xfId="0" applyFont="1" applyFill="1" applyAlignment="1" applyProtection="1">
      <alignment vertical="center" wrapText="1"/>
      <protection locked="0"/>
    </xf>
    <xf numFmtId="9" fontId="2" fillId="3" borderId="1" xfId="0" applyNumberFormat="1" applyFont="1" applyFill="1" applyBorder="1" applyAlignment="1">
      <alignment horizontal="center" vertical="center" wrapText="1"/>
    </xf>
    <xf numFmtId="10" fontId="2" fillId="6" borderId="1" xfId="0" applyNumberFormat="1" applyFont="1" applyFill="1" applyBorder="1" applyAlignment="1">
      <alignment horizontal="center" vertical="center" wrapText="1"/>
    </xf>
    <xf numFmtId="9" fontId="2" fillId="0" borderId="1" xfId="2"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9" fontId="2" fillId="0" borderId="1" xfId="2"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0" fontId="2" fillId="0" borderId="1" xfId="2" applyNumberFormat="1" applyFont="1" applyFill="1" applyBorder="1" applyAlignment="1">
      <alignment horizontal="center" vertical="center" wrapText="1"/>
    </xf>
    <xf numFmtId="0" fontId="2" fillId="0" borderId="0" xfId="0" applyFont="1" applyFill="1" applyAlignment="1">
      <alignment vertical="center" wrapText="1"/>
    </xf>
    <xf numFmtId="3"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justify" vertical="center" wrapText="1"/>
    </xf>
    <xf numFmtId="0" fontId="2" fillId="0" borderId="1" xfId="0" applyFont="1" applyFill="1" applyBorder="1" applyAlignment="1" applyProtection="1">
      <alignment horizontal="justify" vertical="center" wrapText="1"/>
      <protection hidden="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0" fontId="2" fillId="0" borderId="1" xfId="2" applyNumberFormat="1" applyFont="1" applyBorder="1" applyAlignment="1" applyProtection="1">
      <alignment horizontal="center" vertical="center" wrapText="1"/>
    </xf>
    <xf numFmtId="10" fontId="2" fillId="0" borderId="1" xfId="2" applyNumberFormat="1" applyFont="1" applyBorder="1" applyAlignment="1" applyProtection="1">
      <alignment horizontal="center" vertical="center" wrapText="1"/>
      <protection hidden="1"/>
    </xf>
    <xf numFmtId="10" fontId="2" fillId="2" borderId="1" xfId="2" applyNumberFormat="1" applyFont="1" applyFill="1" applyBorder="1" applyAlignment="1" applyProtection="1">
      <alignment horizontal="center" vertical="center" wrapText="1"/>
      <protection hidden="1"/>
    </xf>
    <xf numFmtId="10" fontId="2" fillId="0" borderId="1" xfId="2" applyNumberFormat="1" applyFont="1" applyFill="1" applyBorder="1" applyAlignment="1" applyProtection="1">
      <alignment horizontal="center" vertical="center" wrapText="1"/>
      <protection hidden="1"/>
    </xf>
    <xf numFmtId="0" fontId="2" fillId="0" borderId="1" xfId="0" applyFont="1" applyFill="1" applyBorder="1" applyAlignment="1">
      <alignment horizontal="justify" vertical="center" wrapText="1"/>
    </xf>
    <xf numFmtId="9" fontId="2" fillId="2" borderId="1" xfId="2" applyFont="1" applyFill="1" applyBorder="1" applyAlignment="1" applyProtection="1">
      <alignment horizontal="center" vertical="center" wrapText="1"/>
      <protection hidden="1"/>
    </xf>
    <xf numFmtId="9" fontId="2" fillId="0" borderId="1" xfId="0" applyNumberFormat="1" applyFont="1" applyFill="1" applyBorder="1" applyAlignment="1">
      <alignment horizontal="center" vertical="center" wrapText="1"/>
    </xf>
    <xf numFmtId="9" fontId="2" fillId="0" borderId="1" xfId="2" applyNumberFormat="1" applyFont="1" applyFill="1" applyBorder="1" applyAlignment="1" applyProtection="1">
      <alignment horizontal="center" vertical="center" wrapText="1"/>
      <protection hidden="1"/>
    </xf>
    <xf numFmtId="9" fontId="2" fillId="0" borderId="4" xfId="2" applyNumberFormat="1" applyFont="1" applyFill="1" applyBorder="1" applyAlignment="1" applyProtection="1">
      <alignment horizontal="center" vertical="center" wrapText="1"/>
      <protection hidden="1"/>
    </xf>
    <xf numFmtId="10" fontId="2" fillId="2" borderId="4" xfId="2" applyNumberFormat="1" applyFont="1" applyFill="1" applyBorder="1" applyAlignment="1" applyProtection="1">
      <alignment horizontal="center" vertical="center" wrapText="1"/>
      <protection hidden="1"/>
    </xf>
    <xf numFmtId="10" fontId="2" fillId="0" borderId="0" xfId="0" applyNumberFormat="1" applyFont="1" applyFill="1" applyAlignment="1" applyProtection="1">
      <alignment vertical="center" wrapText="1"/>
      <protection locked="0"/>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2" borderId="1" xfId="0" applyNumberFormat="1" applyFont="1" applyFill="1" applyBorder="1" applyAlignment="1">
      <alignment vertical="center" wrapText="1"/>
    </xf>
    <xf numFmtId="10" fontId="2" fillId="6" borderId="1" xfId="0" applyNumberFormat="1" applyFont="1" applyFill="1" applyBorder="1" applyAlignment="1">
      <alignment vertical="center" wrapText="1"/>
    </xf>
    <xf numFmtId="10" fontId="10" fillId="2" borderId="1" xfId="2" applyNumberFormat="1" applyFont="1" applyFill="1" applyBorder="1" applyAlignment="1" applyProtection="1">
      <alignment horizontal="center" vertical="center" wrapText="1"/>
      <protection hidden="1"/>
    </xf>
    <xf numFmtId="10" fontId="11" fillId="0" borderId="1" xfId="0" applyNumberFormat="1"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9" fontId="2" fillId="3" borderId="1" xfId="2" applyFont="1" applyFill="1" applyBorder="1" applyAlignment="1">
      <alignment horizontal="center" vertical="center" wrapText="1"/>
    </xf>
    <xf numFmtId="167" fontId="2" fillId="2" borderId="1" xfId="4"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2" borderId="1" xfId="0" applyNumberFormat="1" applyFont="1" applyFill="1" applyBorder="1" applyAlignment="1">
      <alignment horizontal="justify" vertical="center" wrapText="1"/>
    </xf>
    <xf numFmtId="0" fontId="2" fillId="0" borderId="1" xfId="0" applyFont="1" applyFill="1" applyBorder="1" applyAlignment="1">
      <alignment horizontal="justify" vertical="center" wrapText="1"/>
    </xf>
    <xf numFmtId="10" fontId="2" fillId="0" borderId="1" xfId="0" applyNumberFormat="1" applyFont="1" applyFill="1" applyBorder="1" applyAlignment="1">
      <alignment horizontal="center" vertical="center" wrapText="1"/>
    </xf>
    <xf numFmtId="167" fontId="2" fillId="0" borderId="1" xfId="4"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0" fontId="2" fillId="0" borderId="1" xfId="2" applyNumberFormat="1" applyFont="1" applyFill="1" applyBorder="1" applyAlignment="1" applyProtection="1">
      <alignment horizontal="center" vertical="center" wrapText="1"/>
    </xf>
    <xf numFmtId="10" fontId="2" fillId="2" borderId="17" xfId="0" applyNumberFormat="1" applyFont="1" applyFill="1" applyBorder="1" applyAlignment="1">
      <alignment vertical="center" wrapText="1"/>
    </xf>
    <xf numFmtId="9" fontId="2" fillId="0" borderId="1" xfId="2" applyNumberFormat="1" applyFont="1" applyBorder="1" applyAlignment="1">
      <alignment horizontal="center" vertical="center" wrapText="1"/>
    </xf>
    <xf numFmtId="9" fontId="2" fillId="2" borderId="1" xfId="2" applyNumberFormat="1" applyFont="1" applyFill="1" applyBorder="1" applyAlignment="1">
      <alignment horizontal="center" vertical="center" wrapText="1"/>
    </xf>
    <xf numFmtId="9" fontId="2" fillId="0" borderId="1" xfId="2" applyNumberFormat="1" applyFont="1" applyBorder="1" applyAlignment="1" applyProtection="1">
      <alignment horizontal="center" vertical="center" wrapText="1"/>
    </xf>
    <xf numFmtId="9" fontId="2" fillId="0" borderId="1" xfId="2" applyNumberFormat="1" applyFont="1" applyFill="1" applyBorder="1" applyAlignment="1" applyProtection="1">
      <alignment horizontal="center" vertical="center" wrapText="1"/>
    </xf>
    <xf numFmtId="166" fontId="2" fillId="0" borderId="1" xfId="0" applyNumberFormat="1" applyFont="1" applyBorder="1" applyAlignment="1">
      <alignment horizontal="center" vertical="center" wrapText="1"/>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7" borderId="1" xfId="0" applyNumberFormat="1" applyFont="1" applyFill="1" applyBorder="1" applyAlignment="1">
      <alignment vertical="center" wrapText="1"/>
    </xf>
    <xf numFmtId="10" fontId="2"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 fontId="2" fillId="2" borderId="4" xfId="2" applyNumberFormat="1" applyFont="1" applyFill="1" applyBorder="1" applyAlignment="1">
      <alignment horizontal="center" vertical="center" wrapText="1"/>
    </xf>
    <xf numFmtId="1" fontId="2" fillId="8"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0" borderId="1" xfId="0" applyNumberFormat="1" applyFont="1" applyFill="1" applyBorder="1" applyAlignment="1">
      <alignment vertical="center" wrapText="1"/>
    </xf>
    <xf numFmtId="1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2" borderId="1" xfId="2" applyNumberFormat="1" applyFont="1" applyFill="1" applyBorder="1" applyAlignment="1" applyProtection="1">
      <alignment horizontal="center" vertical="center" wrapText="1"/>
    </xf>
    <xf numFmtId="10" fontId="9" fillId="2" borderId="1" xfId="2" applyNumberFormat="1" applyFont="1" applyFill="1" applyBorder="1" applyAlignment="1" applyProtection="1">
      <alignment horizontal="center" vertical="center" wrapText="1"/>
      <protection hidden="1"/>
    </xf>
    <xf numFmtId="0" fontId="2" fillId="0" borderId="1" xfId="0" applyFont="1" applyFill="1" applyBorder="1" applyAlignment="1">
      <alignment horizontal="justify"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 fontId="2" fillId="0" borderId="1" xfId="2" applyNumberFormat="1" applyFont="1" applyFill="1" applyBorder="1" applyAlignment="1" applyProtection="1">
      <alignment horizontal="center" vertical="center" wrapText="1"/>
    </xf>
    <xf numFmtId="9" fontId="2" fillId="0" borderId="1" xfId="0" applyNumberFormat="1" applyFont="1" applyFill="1" applyBorder="1" applyAlignment="1">
      <alignment horizontal="center" vertical="center" wrapText="1"/>
    </xf>
    <xf numFmtId="10" fontId="9" fillId="0" borderId="1" xfId="2" applyNumberFormat="1" applyFont="1" applyFill="1" applyBorder="1" applyAlignment="1" applyProtection="1">
      <alignment horizontal="center" vertical="center" wrapText="1"/>
      <protection hidden="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10" fontId="2" fillId="0" borderId="2"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3" xfId="0" applyNumberFormat="1" applyFont="1" applyFill="1" applyBorder="1" applyAlignment="1">
      <alignment horizontal="center" vertical="center" wrapText="1"/>
    </xf>
    <xf numFmtId="10" fontId="2" fillId="2" borderId="4" xfId="0" applyNumberFormat="1"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9" fillId="2" borderId="2"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4"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4" xfId="0" applyFont="1" applyFill="1" applyBorder="1" applyAlignment="1">
      <alignment horizontal="justify" vertical="center" wrapText="1"/>
    </xf>
    <xf numFmtId="9" fontId="2" fillId="0" borderId="1" xfId="0" applyNumberFormat="1"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10" fontId="2" fillId="0" borderId="4" xfId="0" applyNumberFormat="1"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9" fillId="2" borderId="14"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1" fontId="2" fillId="0" borderId="2" xfId="0" applyNumberFormat="1" applyFont="1" applyBorder="1" applyAlignment="1">
      <alignment horizontal="justify" vertical="center" wrapText="1"/>
    </xf>
    <xf numFmtId="1" fontId="2" fillId="0" borderId="3" xfId="0" applyNumberFormat="1" applyFont="1" applyBorder="1" applyAlignment="1">
      <alignment horizontal="justify" vertical="center" wrapText="1"/>
    </xf>
    <xf numFmtId="1" fontId="2" fillId="0" borderId="4" xfId="0" applyNumberFormat="1" applyFont="1" applyBorder="1" applyAlignment="1">
      <alignment horizontal="justify" vertical="center" wrapText="1"/>
    </xf>
    <xf numFmtId="1" fontId="2" fillId="0" borderId="2"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9" fontId="2" fillId="2" borderId="2" xfId="0" applyNumberFormat="1"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5"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1" xfId="0" applyFont="1" applyFill="1" applyBorder="1" applyAlignment="1">
      <alignment horizontal="justify" vertical="center" wrapText="1"/>
    </xf>
    <xf numFmtId="10" fontId="2" fillId="2" borderId="1" xfId="0" applyNumberFormat="1" applyFont="1" applyFill="1" applyBorder="1" applyAlignment="1">
      <alignment horizontal="center" vertical="center" wrapText="1"/>
    </xf>
    <xf numFmtId="10" fontId="2" fillId="0" borderId="13" xfId="0" applyNumberFormat="1" applyFont="1" applyBorder="1" applyAlignment="1">
      <alignment horizontal="center" vertical="center" wrapText="1"/>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1" xfId="0" applyNumberFormat="1" applyFont="1" applyFill="1" applyBorder="1" applyAlignment="1">
      <alignment horizontal="center"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2" fillId="4" borderId="8"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10" fontId="2" fillId="0" borderId="2" xfId="0" applyNumberFormat="1" applyFont="1" applyBorder="1" applyAlignment="1">
      <alignment horizontal="justify" vertical="center" wrapText="1"/>
    </xf>
    <xf numFmtId="10" fontId="2" fillId="0" borderId="3" xfId="0" applyNumberFormat="1" applyFont="1" applyBorder="1" applyAlignment="1">
      <alignment horizontal="justify" vertical="center" wrapText="1"/>
    </xf>
    <xf numFmtId="10" fontId="2" fillId="0" borderId="4" xfId="0" applyNumberFormat="1" applyFont="1" applyBorder="1" applyAlignment="1">
      <alignment horizontal="justify" vertical="center" wrapText="1"/>
    </xf>
    <xf numFmtId="10" fontId="2" fillId="0" borderId="2"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0" fontId="2" fillId="0" borderId="2" xfId="0" applyNumberFormat="1" applyFont="1" applyFill="1" applyBorder="1" applyAlignment="1">
      <alignment horizontal="justify" vertical="center" wrapText="1"/>
    </xf>
    <xf numFmtId="10" fontId="2" fillId="0" borderId="3" xfId="0" applyNumberFormat="1" applyFont="1" applyFill="1" applyBorder="1" applyAlignment="1">
      <alignment horizontal="justify" vertical="center" wrapText="1"/>
    </xf>
    <xf numFmtId="10" fontId="2" fillId="0" borderId="4" xfId="0" applyNumberFormat="1" applyFont="1" applyFill="1" applyBorder="1" applyAlignment="1">
      <alignment horizontal="justify" vertical="center" wrapText="1"/>
    </xf>
    <xf numFmtId="10" fontId="2" fillId="3" borderId="2" xfId="0" applyNumberFormat="1"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10" fontId="2" fillId="3" borderId="4" xfId="0" applyNumberFormat="1" applyFont="1" applyFill="1" applyBorder="1" applyAlignment="1">
      <alignment horizontal="justify" vertical="center" wrapText="1"/>
    </xf>
    <xf numFmtId="0" fontId="12" fillId="0" borderId="14"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6" xfId="0" applyFont="1" applyBorder="1" applyAlignment="1">
      <alignment horizontal="justify" vertical="center" wrapText="1"/>
    </xf>
    <xf numFmtId="9" fontId="2" fillId="3" borderId="3"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0" fontId="2" fillId="0" borderId="1" xfId="0" applyNumberFormat="1" applyFont="1" applyBorder="1" applyAlignment="1">
      <alignment horizontal="justify"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 fontId="2" fillId="2" borderId="2" xfId="0" applyNumberFormat="1" applyFont="1" applyFill="1" applyBorder="1" applyAlignment="1">
      <alignment horizontal="justify" vertical="center" wrapText="1"/>
    </xf>
    <xf numFmtId="1" fontId="2" fillId="2" borderId="3" xfId="0" applyNumberFormat="1" applyFont="1" applyFill="1" applyBorder="1" applyAlignment="1">
      <alignment horizontal="justify" vertical="center" wrapText="1"/>
    </xf>
    <xf numFmtId="1" fontId="2" fillId="2" borderId="4" xfId="0" applyNumberFormat="1" applyFont="1" applyFill="1" applyBorder="1" applyAlignment="1">
      <alignment horizontal="justify" vertical="center" wrapText="1"/>
    </xf>
    <xf numFmtId="1" fontId="2" fillId="2" borderId="2"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9" fontId="2" fillId="2" borderId="2" xfId="0" applyNumberFormat="1" applyFont="1" applyFill="1" applyBorder="1" applyAlignment="1">
      <alignment horizontal="justify" vertical="center" wrapText="1"/>
    </xf>
    <xf numFmtId="9" fontId="2" fillId="2" borderId="3" xfId="0" applyNumberFormat="1" applyFont="1" applyFill="1" applyBorder="1" applyAlignment="1">
      <alignment horizontal="justify" vertical="center" wrapText="1"/>
    </xf>
    <xf numFmtId="9" fontId="2" fillId="2" borderId="4" xfId="0" applyNumberFormat="1" applyFont="1" applyFill="1" applyBorder="1" applyAlignment="1">
      <alignment horizontal="justify"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textRotation="90"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9" fontId="5" fillId="0" borderId="1" xfId="0" applyNumberFormat="1" applyFont="1" applyBorder="1" applyAlignment="1" applyProtection="1">
      <alignment horizontal="center" vertical="center" wrapText="1"/>
      <protection hidden="1"/>
    </xf>
    <xf numFmtId="0" fontId="3" fillId="0" borderId="1" xfId="0" applyFont="1" applyFill="1" applyBorder="1" applyAlignment="1">
      <alignment horizontal="center" vertical="center" wrapText="1"/>
    </xf>
    <xf numFmtId="0" fontId="2" fillId="0" borderId="0" xfId="0" applyFont="1" applyFill="1" applyAlignment="1">
      <alignment horizontal="justify" vertical="center" wrapText="1"/>
    </xf>
    <xf numFmtId="9" fontId="9" fillId="2" borderId="1" xfId="2" applyFont="1" applyFill="1" applyBorder="1" applyAlignment="1" applyProtection="1">
      <alignment horizontal="center" vertical="center" wrapText="1"/>
      <protection hidden="1"/>
    </xf>
  </cellXfs>
  <cellStyles count="5">
    <cellStyle name="Millares" xfId="1" builtinId="3"/>
    <cellStyle name="Millares 3" xfId="3"/>
    <cellStyle name="Moneda [0]" xfId="4" builtinId="7"/>
    <cellStyle name="Normal" xfId="0" builtinId="0"/>
    <cellStyle name="Porcentaje" xfId="2" builtinId="5"/>
  </cellStyles>
  <dxfs count="749">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s>
  <tableStyles count="0" defaultTableStyle="TableStyleMedium2" defaultPivotStyle="PivotStyleLight16"/>
  <colors>
    <mruColors>
      <color rgb="FFFFFF5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1476375</xdr:colOff>
      <xdr:row>0</xdr:row>
      <xdr:rowOff>63501</xdr:rowOff>
    </xdr:from>
    <xdr:to>
      <xdr:col>0</xdr:col>
      <xdr:colOff>3003550</xdr:colOff>
      <xdr:row>2</xdr:row>
      <xdr:rowOff>266701</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1476375" y="63501"/>
          <a:ext cx="1527175" cy="1250950"/>
        </a:xfrm>
        <a:prstGeom prst="rect">
          <a:avLst/>
        </a:prstGeom>
        <a:noFill/>
        <a:ln w="9525">
          <a:noFill/>
          <a:miter lim="800000"/>
          <a:headEnd/>
          <a:tailEnd/>
        </a:ln>
      </xdr:spPr>
    </xdr:pic>
    <xdr:clientData/>
  </xdr:twoCellAnchor>
  <xdr:oneCellAnchor>
    <xdr:from>
      <xdr:col>96</xdr:col>
      <xdr:colOff>137664</xdr:colOff>
      <xdr:row>0</xdr:row>
      <xdr:rowOff>408781</xdr:rowOff>
    </xdr:from>
    <xdr:ext cx="2080455" cy="829469"/>
    <xdr:pic>
      <xdr:nvPicPr>
        <xdr:cNvPr id="3" name="Imagen 2">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2500102" y="408781"/>
          <a:ext cx="2080455" cy="82946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88"/>
  <sheetViews>
    <sheetView tabSelected="1" topLeftCell="Y1" zoomScale="80" zoomScaleNormal="80" workbookViewId="0">
      <selection activeCell="A17" sqref="A17"/>
    </sheetView>
  </sheetViews>
  <sheetFormatPr baseColWidth="10" defaultColWidth="11" defaultRowHeight="12.75" x14ac:dyDescent="0.25"/>
  <cols>
    <col min="1" max="1" width="46.5703125" style="42" customWidth="1"/>
    <col min="2" max="2" width="8.140625" style="43" customWidth="1"/>
    <col min="3" max="3" width="10.42578125" style="1" customWidth="1"/>
    <col min="4" max="4" width="30.7109375" style="44" customWidth="1"/>
    <col min="5" max="5" width="40.5703125" style="44" customWidth="1"/>
    <col min="6" max="7" width="11.5703125" style="45" customWidth="1"/>
    <col min="8" max="8" width="17.85546875" style="45" customWidth="1"/>
    <col min="9" max="9" width="6.140625" style="45" customWidth="1"/>
    <col min="10" max="10" width="21.85546875" style="45" customWidth="1"/>
    <col min="11" max="11" width="15.7109375" style="45" customWidth="1"/>
    <col min="12" max="12" width="11.140625" style="45" customWidth="1"/>
    <col min="13" max="13" width="7" style="45" customWidth="1"/>
    <col min="14" max="14" width="17.7109375" style="45" customWidth="1"/>
    <col min="15" max="15" width="8.7109375" style="45" customWidth="1"/>
    <col min="16" max="16" width="35.42578125" style="292" customWidth="1"/>
    <col min="17" max="17" width="41.85546875" style="44" customWidth="1"/>
    <col min="18" max="18" width="10.140625" style="1" customWidth="1"/>
    <col min="19" max="19" width="10.85546875" style="70" customWidth="1"/>
    <col min="20" max="21" width="11.28515625" style="1" customWidth="1"/>
    <col min="22" max="22" width="15.85546875" style="1" customWidth="1"/>
    <col min="23" max="23" width="18.140625" style="44" customWidth="1"/>
    <col min="24" max="24" width="26.5703125" style="44" customWidth="1"/>
    <col min="25" max="25" width="8.5703125" style="46" customWidth="1"/>
    <col min="26" max="26" width="8.7109375" style="45" customWidth="1"/>
    <col min="27" max="27" width="9.7109375" style="45" customWidth="1"/>
    <col min="28" max="28" width="10.5703125" style="1" customWidth="1"/>
    <col min="29" max="29" width="2.5703125" style="1" customWidth="1"/>
    <col min="30" max="30" width="20.42578125" style="1" customWidth="1"/>
    <col min="31" max="31" width="7.85546875" style="46" customWidth="1"/>
    <col min="32" max="32" width="7.85546875" style="45" customWidth="1"/>
    <col min="33" max="33" width="9.42578125" style="45" customWidth="1"/>
    <col min="34" max="34" width="9.85546875" style="1" customWidth="1"/>
    <col min="35" max="35" width="22.42578125" style="1" customWidth="1"/>
    <col min="36" max="36" width="3.42578125" style="1" hidden="1" customWidth="1"/>
    <col min="37" max="37" width="7.5703125" style="46" customWidth="1"/>
    <col min="38" max="38" width="8.28515625" style="45" customWidth="1"/>
    <col min="39" max="39" width="9" style="45" customWidth="1"/>
    <col min="40" max="40" width="1.85546875" style="1" customWidth="1"/>
    <col min="41" max="41" width="32.7109375" style="1" customWidth="1"/>
    <col min="42" max="42" width="11.42578125" style="1" customWidth="1"/>
    <col min="43" max="43" width="1.28515625" style="46" hidden="1" customWidth="1"/>
    <col min="44" max="45" width="1.85546875" style="45" hidden="1" customWidth="1"/>
    <col min="46" max="46" width="1.85546875" style="1" hidden="1" customWidth="1"/>
    <col min="47" max="47" width="0.140625" style="1" hidden="1" customWidth="1"/>
    <col min="48" max="48" width="1.85546875" style="1" hidden="1" customWidth="1"/>
    <col min="49" max="49" width="1.85546875" style="46" hidden="1" customWidth="1"/>
    <col min="50" max="50" width="1.140625" style="45" hidden="1" customWidth="1"/>
    <col min="51" max="51" width="3" style="45" hidden="1" customWidth="1"/>
    <col min="52" max="52" width="2.5703125" style="1" hidden="1" customWidth="1"/>
    <col min="53" max="53" width="1.7109375" style="1" hidden="1" customWidth="1"/>
    <col min="54" max="54" width="10.140625" style="1" hidden="1" customWidth="1"/>
    <col min="55" max="55" width="1.42578125" style="46" hidden="1" customWidth="1"/>
    <col min="56" max="57" width="1.42578125" style="45" hidden="1" customWidth="1"/>
    <col min="58" max="60" width="1.42578125" style="1" hidden="1" customWidth="1"/>
    <col min="61" max="61" width="1.42578125" style="46" hidden="1" customWidth="1"/>
    <col min="62" max="63" width="1.42578125" style="45" hidden="1" customWidth="1"/>
    <col min="64" max="66" width="1.42578125" style="1" hidden="1" customWidth="1"/>
    <col min="67" max="67" width="1.42578125" style="47" hidden="1" customWidth="1"/>
    <col min="68" max="69" width="1.42578125" style="45" hidden="1" customWidth="1"/>
    <col min="70" max="72" width="1.42578125" style="1" hidden="1" customWidth="1"/>
    <col min="73" max="73" width="1.42578125" style="46" hidden="1" customWidth="1"/>
    <col min="74" max="75" width="1.42578125" style="45" hidden="1" customWidth="1"/>
    <col min="76" max="78" width="1.42578125" style="1" hidden="1" customWidth="1"/>
    <col min="79" max="79" width="1.42578125" style="47" hidden="1" customWidth="1"/>
    <col min="80" max="81" width="1.42578125" style="48" hidden="1" customWidth="1"/>
    <col min="82" max="84" width="1.42578125" style="1" hidden="1" customWidth="1"/>
    <col min="85" max="85" width="1.42578125" style="46" hidden="1" customWidth="1"/>
    <col min="86" max="86" width="1.42578125" style="48" hidden="1" customWidth="1"/>
    <col min="87" max="87" width="1.42578125" style="45" hidden="1" customWidth="1"/>
    <col min="88" max="90" width="1.42578125" style="1" hidden="1" customWidth="1"/>
    <col min="91" max="91" width="1.42578125" style="46" hidden="1" customWidth="1"/>
    <col min="92" max="92" width="1.42578125" style="48" hidden="1" customWidth="1"/>
    <col min="93" max="93" width="1.42578125" style="45" hidden="1" customWidth="1"/>
    <col min="94" max="95" width="1.42578125" style="1" hidden="1" customWidth="1"/>
    <col min="96" max="96" width="2.5703125" style="1" hidden="1" customWidth="1"/>
    <col min="97" max="97" width="13.140625" style="46" customWidth="1"/>
    <col min="98" max="98" width="10.42578125" style="46" customWidth="1"/>
    <col min="99" max="99" width="11.140625" style="46" customWidth="1"/>
    <col min="100" max="101" width="11" style="1"/>
    <col min="102" max="102" width="12.42578125" style="1" bestFit="1" customWidth="1"/>
    <col min="103" max="16384" width="11" style="1"/>
  </cols>
  <sheetData>
    <row r="1" spans="1:99" ht="41.25" customHeight="1" x14ac:dyDescent="0.25">
      <c r="A1" s="227"/>
      <c r="B1" s="227"/>
      <c r="C1" s="227"/>
      <c r="D1" s="279" t="s">
        <v>0</v>
      </c>
      <c r="E1" s="279"/>
      <c r="F1" s="279"/>
      <c r="G1" s="279"/>
      <c r="H1" s="279"/>
      <c r="I1" s="279"/>
      <c r="J1" s="279"/>
      <c r="K1" s="279"/>
      <c r="L1" s="279"/>
      <c r="M1" s="279"/>
      <c r="N1" s="279"/>
      <c r="O1" s="279"/>
      <c r="P1" s="280"/>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79"/>
      <c r="AU1" s="279"/>
      <c r="AV1" s="279"/>
      <c r="AW1" s="279"/>
      <c r="AX1" s="279"/>
      <c r="AY1" s="279"/>
      <c r="AZ1" s="279"/>
      <c r="BA1" s="279"/>
      <c r="BB1" s="279"/>
      <c r="BC1" s="279"/>
      <c r="BD1" s="279"/>
      <c r="BE1" s="279"/>
      <c r="BF1" s="279"/>
      <c r="BG1" s="279"/>
      <c r="BH1" s="279"/>
      <c r="BI1" s="279"/>
      <c r="BJ1" s="279"/>
      <c r="BK1" s="279"/>
      <c r="BL1" s="279"/>
      <c r="BM1" s="279"/>
      <c r="BN1" s="279"/>
      <c r="BO1" s="281"/>
      <c r="BP1" s="279"/>
      <c r="BQ1" s="279"/>
      <c r="BR1" s="279"/>
      <c r="BS1" s="279"/>
      <c r="BT1" s="279"/>
      <c r="BU1" s="279"/>
      <c r="BV1" s="279"/>
      <c r="BW1" s="279"/>
      <c r="BX1" s="279"/>
      <c r="BY1" s="279"/>
      <c r="BZ1" s="279"/>
      <c r="CA1" s="279"/>
      <c r="CB1" s="279"/>
      <c r="CC1" s="279"/>
      <c r="CD1" s="279"/>
      <c r="CE1" s="279"/>
      <c r="CF1" s="279"/>
      <c r="CG1" s="279"/>
      <c r="CH1" s="281"/>
      <c r="CI1" s="279"/>
      <c r="CJ1" s="279"/>
      <c r="CK1" s="279"/>
      <c r="CL1" s="279"/>
      <c r="CM1" s="279"/>
      <c r="CN1" s="281"/>
      <c r="CO1" s="279"/>
      <c r="CP1" s="279"/>
      <c r="CQ1" s="279"/>
      <c r="CR1" s="279"/>
      <c r="CS1" s="279"/>
      <c r="CT1" s="279"/>
      <c r="CU1" s="279"/>
    </row>
    <row r="2" spans="1:99" ht="41.25" customHeight="1" x14ac:dyDescent="0.25">
      <c r="A2" s="227"/>
      <c r="B2" s="227"/>
      <c r="C2" s="227"/>
      <c r="D2" s="279" t="s">
        <v>1</v>
      </c>
      <c r="E2" s="279"/>
      <c r="F2" s="279"/>
      <c r="G2" s="279"/>
      <c r="H2" s="279"/>
      <c r="I2" s="279"/>
      <c r="J2" s="279"/>
      <c r="K2" s="279"/>
      <c r="L2" s="279"/>
      <c r="M2" s="279"/>
      <c r="N2" s="279"/>
      <c r="O2" s="279"/>
      <c r="P2" s="280"/>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79"/>
      <c r="AY2" s="279"/>
      <c r="AZ2" s="279"/>
      <c r="BA2" s="279"/>
      <c r="BB2" s="279"/>
      <c r="BC2" s="279"/>
      <c r="BD2" s="279"/>
      <c r="BE2" s="279"/>
      <c r="BF2" s="279"/>
      <c r="BG2" s="279"/>
      <c r="BH2" s="279"/>
      <c r="BI2" s="279"/>
      <c r="BJ2" s="279"/>
      <c r="BK2" s="279"/>
      <c r="BL2" s="279"/>
      <c r="BM2" s="279"/>
      <c r="BN2" s="279"/>
      <c r="BO2" s="281"/>
      <c r="BP2" s="279"/>
      <c r="BQ2" s="279"/>
      <c r="BR2" s="279"/>
      <c r="BS2" s="279"/>
      <c r="BT2" s="279"/>
      <c r="BU2" s="279"/>
      <c r="BV2" s="279"/>
      <c r="BW2" s="279"/>
      <c r="BX2" s="279"/>
      <c r="BY2" s="279"/>
      <c r="BZ2" s="279"/>
      <c r="CA2" s="279"/>
      <c r="CB2" s="279"/>
      <c r="CC2" s="279"/>
      <c r="CD2" s="279"/>
      <c r="CE2" s="279"/>
      <c r="CF2" s="279"/>
      <c r="CG2" s="279"/>
      <c r="CH2" s="281"/>
      <c r="CI2" s="279"/>
      <c r="CJ2" s="279"/>
      <c r="CK2" s="279"/>
      <c r="CL2" s="279"/>
      <c r="CM2" s="279"/>
      <c r="CN2" s="281"/>
      <c r="CO2" s="279"/>
      <c r="CP2" s="279"/>
      <c r="CQ2" s="279"/>
      <c r="CR2" s="279"/>
      <c r="CS2" s="279"/>
      <c r="CT2" s="279"/>
      <c r="CU2" s="279"/>
    </row>
    <row r="3" spans="1:99" ht="41.25" customHeight="1" x14ac:dyDescent="0.25">
      <c r="A3" s="227"/>
      <c r="B3" s="227"/>
      <c r="C3" s="227"/>
      <c r="D3" s="279" t="s">
        <v>2</v>
      </c>
      <c r="E3" s="279"/>
      <c r="F3" s="279"/>
      <c r="G3" s="279"/>
      <c r="H3" s="279"/>
      <c r="I3" s="279"/>
      <c r="J3" s="279"/>
      <c r="K3" s="279"/>
      <c r="L3" s="279"/>
      <c r="M3" s="279"/>
      <c r="N3" s="279"/>
      <c r="O3" s="279"/>
      <c r="P3" s="280"/>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79"/>
      <c r="AY3" s="279"/>
      <c r="AZ3" s="279"/>
      <c r="BA3" s="279"/>
      <c r="BB3" s="279"/>
      <c r="BC3" s="279"/>
      <c r="BD3" s="279" t="s">
        <v>3</v>
      </c>
      <c r="BE3" s="279"/>
      <c r="BF3" s="279"/>
      <c r="BG3" s="279"/>
      <c r="BH3" s="279"/>
      <c r="BI3" s="279"/>
      <c r="BJ3" s="279"/>
      <c r="BK3" s="279"/>
      <c r="BL3" s="279"/>
      <c r="BM3" s="279"/>
      <c r="BN3" s="279"/>
      <c r="BO3" s="281"/>
      <c r="BP3" s="279"/>
      <c r="BQ3" s="279"/>
      <c r="BR3" s="279"/>
      <c r="BS3" s="279"/>
      <c r="BT3" s="279"/>
      <c r="BU3" s="279"/>
      <c r="BV3" s="279"/>
      <c r="BW3" s="279"/>
      <c r="BX3" s="279"/>
      <c r="BY3" s="279"/>
      <c r="BZ3" s="279"/>
      <c r="CA3" s="279"/>
      <c r="CB3" s="279"/>
      <c r="CC3" s="279"/>
      <c r="CD3" s="279"/>
      <c r="CE3" s="279"/>
      <c r="CF3" s="279"/>
      <c r="CG3" s="279"/>
      <c r="CH3" s="281"/>
      <c r="CI3" s="279"/>
      <c r="CJ3" s="279"/>
      <c r="CK3" s="279"/>
      <c r="CL3" s="279"/>
      <c r="CM3" s="279"/>
      <c r="CN3" s="281"/>
      <c r="CO3" s="279"/>
      <c r="CP3" s="279"/>
      <c r="CQ3" s="279"/>
      <c r="CR3" s="279"/>
      <c r="CS3" s="279"/>
      <c r="CT3" s="279"/>
      <c r="CU3" s="279"/>
    </row>
    <row r="4" spans="1:99" ht="18" customHeight="1" x14ac:dyDescent="0.25">
      <c r="A4" s="283" t="s">
        <v>4</v>
      </c>
      <c r="B4" s="283"/>
      <c r="C4" s="283"/>
      <c r="D4" s="283"/>
      <c r="E4" s="284">
        <v>2024</v>
      </c>
      <c r="F4" s="284"/>
      <c r="G4" s="284"/>
      <c r="H4" s="284"/>
      <c r="I4" s="284"/>
      <c r="J4" s="284"/>
      <c r="K4" s="284"/>
      <c r="L4" s="284"/>
      <c r="M4" s="284"/>
      <c r="N4" s="284"/>
      <c r="O4" s="284"/>
      <c r="P4" s="285"/>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6"/>
      <c r="BP4" s="284"/>
      <c r="BQ4" s="284"/>
      <c r="BR4" s="284"/>
      <c r="BS4" s="284"/>
      <c r="BT4" s="284"/>
      <c r="BU4" s="284"/>
      <c r="BV4" s="284"/>
      <c r="BW4" s="284"/>
      <c r="BX4" s="284"/>
      <c r="BY4" s="284"/>
      <c r="BZ4" s="284"/>
      <c r="CA4" s="284"/>
      <c r="CB4" s="284"/>
      <c r="CC4" s="284"/>
      <c r="CD4" s="284"/>
      <c r="CE4" s="284"/>
      <c r="CF4" s="284"/>
      <c r="CG4" s="284"/>
      <c r="CH4" s="286"/>
      <c r="CI4" s="284"/>
      <c r="CJ4" s="284"/>
      <c r="CK4" s="284"/>
      <c r="CL4" s="284"/>
      <c r="CM4" s="284"/>
      <c r="CN4" s="286"/>
      <c r="CO4" s="284"/>
      <c r="CP4" s="284"/>
      <c r="CQ4" s="284"/>
      <c r="CR4" s="284"/>
      <c r="CS4" s="284"/>
      <c r="CT4" s="284"/>
      <c r="CU4" s="284"/>
    </row>
    <row r="5" spans="1:99" ht="24.75" customHeight="1" x14ac:dyDescent="0.25">
      <c r="A5" s="283" t="s">
        <v>5</v>
      </c>
      <c r="B5" s="283"/>
      <c r="C5" s="283"/>
      <c r="D5" s="283"/>
      <c r="E5" s="283" t="s">
        <v>6</v>
      </c>
      <c r="F5" s="283"/>
      <c r="G5" s="283"/>
      <c r="H5" s="283"/>
      <c r="I5" s="283"/>
      <c r="J5" s="283"/>
      <c r="K5" s="283"/>
      <c r="L5" s="283"/>
      <c r="M5" s="283"/>
      <c r="N5" s="283"/>
      <c r="O5" s="283"/>
      <c r="P5" s="287"/>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8" t="s">
        <v>7</v>
      </c>
      <c r="AZ5" s="288"/>
      <c r="BA5" s="288"/>
      <c r="BB5" s="288"/>
      <c r="BC5" s="288"/>
      <c r="BD5" s="288"/>
      <c r="BE5" s="288"/>
      <c r="BF5" s="288"/>
      <c r="BG5" s="288"/>
      <c r="BH5" s="288"/>
      <c r="BI5" s="288"/>
      <c r="BJ5" s="288"/>
      <c r="BK5" s="288"/>
      <c r="BL5" s="288"/>
      <c r="BM5" s="288"/>
      <c r="BN5" s="288"/>
      <c r="BO5" s="289"/>
      <c r="BP5" s="288"/>
      <c r="BQ5" s="288"/>
      <c r="BR5" s="288"/>
      <c r="BS5" s="288"/>
      <c r="BT5" s="288"/>
      <c r="BU5" s="288"/>
      <c r="BV5" s="288"/>
      <c r="BW5" s="288"/>
      <c r="BX5" s="288"/>
      <c r="BY5" s="288"/>
      <c r="BZ5" s="288"/>
      <c r="CA5" s="288"/>
      <c r="CB5" s="288"/>
      <c r="CC5" s="288"/>
      <c r="CD5" s="288"/>
      <c r="CE5" s="288"/>
      <c r="CF5" s="288"/>
      <c r="CG5" s="288"/>
      <c r="CH5" s="289"/>
      <c r="CI5" s="288"/>
      <c r="CJ5" s="288"/>
      <c r="CK5" s="288"/>
      <c r="CL5" s="288"/>
      <c r="CM5" s="288"/>
      <c r="CN5" s="289"/>
      <c r="CO5" s="288"/>
      <c r="CP5" s="288"/>
      <c r="CQ5" s="288"/>
      <c r="CR5" s="288"/>
      <c r="CS5" s="288"/>
      <c r="CT5" s="288"/>
      <c r="CU5" s="288"/>
    </row>
    <row r="6" spans="1:99" s="2" customFormat="1" ht="28.5" customHeight="1" x14ac:dyDescent="0.25">
      <c r="A6" s="281" t="s">
        <v>8</v>
      </c>
      <c r="B6" s="281" t="s">
        <v>9</v>
      </c>
      <c r="C6" s="279" t="s">
        <v>10</v>
      </c>
      <c r="D6" s="279" t="s">
        <v>11</v>
      </c>
      <c r="E6" s="282" t="s">
        <v>12</v>
      </c>
      <c r="F6" s="279" t="s">
        <v>13</v>
      </c>
      <c r="G6" s="279" t="s">
        <v>14</v>
      </c>
      <c r="H6" s="279" t="s">
        <v>15</v>
      </c>
      <c r="I6" s="279" t="s">
        <v>16</v>
      </c>
      <c r="J6" s="279" t="s">
        <v>17</v>
      </c>
      <c r="K6" s="279" t="s">
        <v>18</v>
      </c>
      <c r="L6" s="279" t="s">
        <v>19</v>
      </c>
      <c r="M6" s="279" t="s">
        <v>20</v>
      </c>
      <c r="N6" s="279" t="s">
        <v>21</v>
      </c>
      <c r="O6" s="282" t="s">
        <v>22</v>
      </c>
      <c r="P6" s="291" t="s">
        <v>23</v>
      </c>
      <c r="Q6" s="279" t="s">
        <v>24</v>
      </c>
      <c r="R6" s="279" t="s">
        <v>25</v>
      </c>
      <c r="S6" s="291" t="s">
        <v>26</v>
      </c>
      <c r="T6" s="279" t="s">
        <v>27</v>
      </c>
      <c r="U6" s="279" t="s">
        <v>28</v>
      </c>
      <c r="V6" s="279" t="s">
        <v>29</v>
      </c>
      <c r="W6" s="279" t="s">
        <v>30</v>
      </c>
      <c r="X6" s="279" t="s">
        <v>31</v>
      </c>
      <c r="Y6" s="274" t="s">
        <v>32</v>
      </c>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5"/>
      <c r="BP6" s="274"/>
      <c r="BQ6" s="274"/>
      <c r="BR6" s="274"/>
      <c r="BS6" s="274"/>
      <c r="BT6" s="274"/>
      <c r="BU6" s="274"/>
      <c r="BV6" s="274"/>
      <c r="BW6" s="274"/>
      <c r="BX6" s="274"/>
      <c r="BY6" s="274"/>
      <c r="BZ6" s="274"/>
      <c r="CA6" s="274"/>
      <c r="CB6" s="274"/>
      <c r="CC6" s="274"/>
      <c r="CD6" s="274"/>
      <c r="CE6" s="274"/>
      <c r="CF6" s="274"/>
      <c r="CG6" s="274"/>
      <c r="CH6" s="275"/>
      <c r="CI6" s="274"/>
      <c r="CJ6" s="274"/>
      <c r="CK6" s="274"/>
      <c r="CL6" s="274"/>
      <c r="CM6" s="274"/>
      <c r="CN6" s="275"/>
      <c r="CO6" s="274"/>
      <c r="CP6" s="274"/>
      <c r="CQ6" s="274"/>
      <c r="CR6" s="274"/>
      <c r="CS6" s="274"/>
      <c r="CT6" s="274"/>
      <c r="CU6" s="274"/>
    </row>
    <row r="7" spans="1:99" s="2" customFormat="1" x14ac:dyDescent="0.25">
      <c r="A7" s="281"/>
      <c r="B7" s="281"/>
      <c r="C7" s="279"/>
      <c r="D7" s="279"/>
      <c r="E7" s="282"/>
      <c r="F7" s="279"/>
      <c r="G7" s="279"/>
      <c r="H7" s="279"/>
      <c r="I7" s="279"/>
      <c r="J7" s="279"/>
      <c r="K7" s="279"/>
      <c r="L7" s="279"/>
      <c r="M7" s="279"/>
      <c r="N7" s="279"/>
      <c r="O7" s="282"/>
      <c r="P7" s="291"/>
      <c r="Q7" s="279"/>
      <c r="R7" s="279"/>
      <c r="S7" s="291"/>
      <c r="T7" s="279"/>
      <c r="U7" s="279"/>
      <c r="V7" s="279"/>
      <c r="W7" s="279"/>
      <c r="X7" s="279"/>
      <c r="Y7" s="274" t="s">
        <v>33</v>
      </c>
      <c r="Z7" s="274"/>
      <c r="AA7" s="274"/>
      <c r="AB7" s="274"/>
      <c r="AC7" s="274"/>
      <c r="AD7" s="274"/>
      <c r="AE7" s="274" t="s">
        <v>34</v>
      </c>
      <c r="AF7" s="274"/>
      <c r="AG7" s="274"/>
      <c r="AH7" s="274"/>
      <c r="AI7" s="274"/>
      <c r="AJ7" s="274"/>
      <c r="AK7" s="274" t="s">
        <v>35</v>
      </c>
      <c r="AL7" s="274"/>
      <c r="AM7" s="274"/>
      <c r="AN7" s="274"/>
      <c r="AO7" s="274"/>
      <c r="AP7" s="274"/>
      <c r="AQ7" s="274" t="s">
        <v>36</v>
      </c>
      <c r="AR7" s="274"/>
      <c r="AS7" s="274"/>
      <c r="AT7" s="274"/>
      <c r="AU7" s="274"/>
      <c r="AV7" s="274"/>
      <c r="AW7" s="274" t="s">
        <v>37</v>
      </c>
      <c r="AX7" s="274"/>
      <c r="AY7" s="274"/>
      <c r="AZ7" s="274"/>
      <c r="BA7" s="274"/>
      <c r="BB7" s="274"/>
      <c r="BC7" s="274" t="s">
        <v>38</v>
      </c>
      <c r="BD7" s="274"/>
      <c r="BE7" s="274"/>
      <c r="BF7" s="274"/>
      <c r="BG7" s="274"/>
      <c r="BH7" s="274"/>
      <c r="BI7" s="274" t="s">
        <v>39</v>
      </c>
      <c r="BJ7" s="274"/>
      <c r="BK7" s="274"/>
      <c r="BL7" s="274"/>
      <c r="BM7" s="274"/>
      <c r="BN7" s="274"/>
      <c r="BO7" s="275" t="s">
        <v>40</v>
      </c>
      <c r="BP7" s="274"/>
      <c r="BQ7" s="274"/>
      <c r="BR7" s="274"/>
      <c r="BS7" s="274"/>
      <c r="BT7" s="274"/>
      <c r="BU7" s="274" t="s">
        <v>41</v>
      </c>
      <c r="BV7" s="274"/>
      <c r="BW7" s="274"/>
      <c r="BX7" s="274"/>
      <c r="BY7" s="274"/>
      <c r="BZ7" s="274"/>
      <c r="CA7" s="274" t="s">
        <v>42</v>
      </c>
      <c r="CB7" s="274"/>
      <c r="CC7" s="274"/>
      <c r="CD7" s="274"/>
      <c r="CE7" s="274"/>
      <c r="CF7" s="274"/>
      <c r="CG7" s="274" t="s">
        <v>43</v>
      </c>
      <c r="CH7" s="275"/>
      <c r="CI7" s="274"/>
      <c r="CJ7" s="274"/>
      <c r="CK7" s="274"/>
      <c r="CL7" s="274"/>
      <c r="CM7" s="274" t="s">
        <v>44</v>
      </c>
      <c r="CN7" s="275"/>
      <c r="CO7" s="274"/>
      <c r="CP7" s="274"/>
      <c r="CQ7" s="274"/>
      <c r="CR7" s="274"/>
      <c r="CS7" s="274" t="s">
        <v>45</v>
      </c>
      <c r="CT7" s="274"/>
      <c r="CU7" s="274"/>
    </row>
    <row r="8" spans="1:99" s="2" customFormat="1" ht="42" customHeight="1" x14ac:dyDescent="0.25">
      <c r="A8" s="281"/>
      <c r="B8" s="281"/>
      <c r="C8" s="279"/>
      <c r="D8" s="279"/>
      <c r="E8" s="282"/>
      <c r="F8" s="279"/>
      <c r="G8" s="279"/>
      <c r="H8" s="279"/>
      <c r="I8" s="279"/>
      <c r="J8" s="279"/>
      <c r="K8" s="279"/>
      <c r="L8" s="279"/>
      <c r="M8" s="279"/>
      <c r="N8" s="279"/>
      <c r="O8" s="282"/>
      <c r="P8" s="291"/>
      <c r="Q8" s="279"/>
      <c r="R8" s="279"/>
      <c r="S8" s="291"/>
      <c r="T8" s="279"/>
      <c r="U8" s="279"/>
      <c r="V8" s="279"/>
      <c r="W8" s="279"/>
      <c r="X8" s="279"/>
      <c r="Y8" s="3" t="s">
        <v>46</v>
      </c>
      <c r="Z8" s="3" t="s">
        <v>47</v>
      </c>
      <c r="AA8" s="4" t="s">
        <v>48</v>
      </c>
      <c r="AB8" s="290" t="s">
        <v>49</v>
      </c>
      <c r="AC8" s="290"/>
      <c r="AD8" s="290"/>
      <c r="AE8" s="3" t="s">
        <v>46</v>
      </c>
      <c r="AF8" s="3" t="s">
        <v>47</v>
      </c>
      <c r="AG8" s="4" t="s">
        <v>48</v>
      </c>
      <c r="AH8" s="290" t="s">
        <v>49</v>
      </c>
      <c r="AI8" s="290"/>
      <c r="AJ8" s="290"/>
      <c r="AK8" s="3" t="s">
        <v>46</v>
      </c>
      <c r="AL8" s="3" t="s">
        <v>47</v>
      </c>
      <c r="AM8" s="4" t="s">
        <v>48</v>
      </c>
      <c r="AN8" s="290" t="s">
        <v>49</v>
      </c>
      <c r="AO8" s="290"/>
      <c r="AP8" s="290"/>
      <c r="AQ8" s="3" t="s">
        <v>46</v>
      </c>
      <c r="AR8" s="3" t="s">
        <v>47</v>
      </c>
      <c r="AS8" s="4" t="s">
        <v>48</v>
      </c>
      <c r="AT8" s="290" t="s">
        <v>49</v>
      </c>
      <c r="AU8" s="290"/>
      <c r="AV8" s="290"/>
      <c r="AW8" s="3" t="s">
        <v>46</v>
      </c>
      <c r="AX8" s="3" t="s">
        <v>47</v>
      </c>
      <c r="AY8" s="4" t="s">
        <v>48</v>
      </c>
      <c r="AZ8" s="290" t="s">
        <v>49</v>
      </c>
      <c r="BA8" s="290"/>
      <c r="BB8" s="290"/>
      <c r="BC8" s="3" t="s">
        <v>46</v>
      </c>
      <c r="BD8" s="3" t="s">
        <v>47</v>
      </c>
      <c r="BE8" s="4" t="s">
        <v>48</v>
      </c>
      <c r="BF8" s="290" t="s">
        <v>49</v>
      </c>
      <c r="BG8" s="290"/>
      <c r="BH8" s="290"/>
      <c r="BI8" s="3" t="s">
        <v>46</v>
      </c>
      <c r="BJ8" s="3" t="s">
        <v>47</v>
      </c>
      <c r="BK8" s="4" t="s">
        <v>48</v>
      </c>
      <c r="BL8" s="290" t="s">
        <v>49</v>
      </c>
      <c r="BM8" s="290"/>
      <c r="BN8" s="290"/>
      <c r="BO8" s="5" t="s">
        <v>46</v>
      </c>
      <c r="BP8" s="3" t="s">
        <v>47</v>
      </c>
      <c r="BQ8" s="4" t="s">
        <v>48</v>
      </c>
      <c r="BR8" s="290" t="s">
        <v>49</v>
      </c>
      <c r="BS8" s="290"/>
      <c r="BT8" s="290"/>
      <c r="BU8" s="3" t="s">
        <v>46</v>
      </c>
      <c r="BV8" s="3" t="s">
        <v>47</v>
      </c>
      <c r="BW8" s="4" t="s">
        <v>48</v>
      </c>
      <c r="BX8" s="290" t="s">
        <v>49</v>
      </c>
      <c r="BY8" s="290"/>
      <c r="BZ8" s="290"/>
      <c r="CA8" s="5" t="s">
        <v>46</v>
      </c>
      <c r="CB8" s="5" t="s">
        <v>47</v>
      </c>
      <c r="CC8" s="6" t="s">
        <v>48</v>
      </c>
      <c r="CD8" s="290" t="s">
        <v>49</v>
      </c>
      <c r="CE8" s="290"/>
      <c r="CF8" s="290"/>
      <c r="CG8" s="3" t="s">
        <v>46</v>
      </c>
      <c r="CH8" s="5" t="s">
        <v>47</v>
      </c>
      <c r="CI8" s="4" t="s">
        <v>48</v>
      </c>
      <c r="CJ8" s="290" t="s">
        <v>49</v>
      </c>
      <c r="CK8" s="290"/>
      <c r="CL8" s="290"/>
      <c r="CM8" s="3" t="s">
        <v>46</v>
      </c>
      <c r="CN8" s="5" t="s">
        <v>47</v>
      </c>
      <c r="CO8" s="4" t="s">
        <v>48</v>
      </c>
      <c r="CP8" s="290" t="s">
        <v>49</v>
      </c>
      <c r="CQ8" s="290"/>
      <c r="CR8" s="290"/>
      <c r="CS8" s="3" t="s">
        <v>50</v>
      </c>
      <c r="CT8" s="3" t="s">
        <v>51</v>
      </c>
      <c r="CU8" s="3" t="s">
        <v>48</v>
      </c>
    </row>
    <row r="9" spans="1:99" s="53" customFormat="1" ht="86.25" hidden="1" customHeight="1" x14ac:dyDescent="0.25">
      <c r="A9" s="164" t="s">
        <v>52</v>
      </c>
      <c r="B9" s="167">
        <v>7550</v>
      </c>
      <c r="C9" s="167">
        <v>1</v>
      </c>
      <c r="D9" s="164" t="s">
        <v>53</v>
      </c>
      <c r="E9" s="164" t="s">
        <v>54</v>
      </c>
      <c r="F9" s="167" t="s">
        <v>55</v>
      </c>
      <c r="G9" s="167">
        <v>540</v>
      </c>
      <c r="H9" s="167" t="s">
        <v>55</v>
      </c>
      <c r="I9" s="167" t="s">
        <v>55</v>
      </c>
      <c r="J9" s="167" t="s">
        <v>56</v>
      </c>
      <c r="K9" s="167" t="s">
        <v>55</v>
      </c>
      <c r="L9" s="167" t="s">
        <v>57</v>
      </c>
      <c r="M9" s="167" t="s">
        <v>55</v>
      </c>
      <c r="N9" s="167" t="s">
        <v>58</v>
      </c>
      <c r="O9" s="169">
        <v>1</v>
      </c>
      <c r="P9" s="73" t="s">
        <v>59</v>
      </c>
      <c r="Q9" s="73" t="s">
        <v>60</v>
      </c>
      <c r="R9" s="169">
        <v>1</v>
      </c>
      <c r="S9" s="56">
        <f>CS9</f>
        <v>0</v>
      </c>
      <c r="T9" s="169" t="s">
        <v>61</v>
      </c>
      <c r="U9" s="169" t="s">
        <v>62</v>
      </c>
      <c r="V9" s="169" t="s">
        <v>63</v>
      </c>
      <c r="W9" s="169" t="s">
        <v>64</v>
      </c>
      <c r="X9" s="168" t="s">
        <v>65</v>
      </c>
      <c r="Y9" s="169">
        <v>0</v>
      </c>
      <c r="Z9" s="169">
        <v>0</v>
      </c>
      <c r="AA9" s="166">
        <f t="shared" ref="AA9:AA21" si="0">IF(ISERROR(Z9/Y9),0,(Z9/Y9))</f>
        <v>0</v>
      </c>
      <c r="AB9" s="204" t="s">
        <v>357</v>
      </c>
      <c r="AC9" s="204"/>
      <c r="AD9" s="204"/>
      <c r="AE9" s="169">
        <v>0</v>
      </c>
      <c r="AF9" s="169">
        <v>0</v>
      </c>
      <c r="AG9" s="166">
        <f t="shared" ref="AG9:AG19" si="1">IF(ISERROR(AF9/AE9),0,(AF9/AE9))</f>
        <v>0</v>
      </c>
      <c r="AH9" s="198" t="s">
        <v>357</v>
      </c>
      <c r="AI9" s="199"/>
      <c r="AJ9" s="200"/>
      <c r="AK9" s="169">
        <v>0</v>
      </c>
      <c r="AL9" s="169">
        <v>0</v>
      </c>
      <c r="AM9" s="144">
        <f t="shared" ref="AM9:AM16" si="2">IF(ISERROR(AL9/AK9),0,(AL9/AK9))</f>
        <v>0</v>
      </c>
      <c r="AN9" s="171" t="s">
        <v>357</v>
      </c>
      <c r="AO9" s="171"/>
      <c r="AP9" s="171"/>
      <c r="AQ9" s="169">
        <v>0</v>
      </c>
      <c r="AR9" s="169">
        <v>0</v>
      </c>
      <c r="AS9" s="166">
        <f t="shared" ref="AS9:AS49" si="3">IF(ISERROR(AR9/AQ9),0,(AR9/AQ9))</f>
        <v>0</v>
      </c>
      <c r="AT9" s="192"/>
      <c r="AU9" s="193"/>
      <c r="AV9" s="194"/>
      <c r="AW9" s="169">
        <v>0</v>
      </c>
      <c r="AX9" s="169">
        <v>0</v>
      </c>
      <c r="AY9" s="166">
        <f t="shared" ref="AY9:AY49" si="4">IF(ISERROR(AX9/AW9),0,(AX9/AW9))</f>
        <v>0</v>
      </c>
      <c r="AZ9" s="192"/>
      <c r="BA9" s="193"/>
      <c r="BB9" s="194"/>
      <c r="BC9" s="169"/>
      <c r="BD9" s="169"/>
      <c r="BE9" s="166"/>
      <c r="BF9" s="229"/>
      <c r="BG9" s="229"/>
      <c r="BH9" s="229"/>
      <c r="BI9" s="169"/>
      <c r="BJ9" s="169"/>
      <c r="BK9" s="166"/>
      <c r="BL9" s="242"/>
      <c r="BM9" s="243"/>
      <c r="BN9" s="244"/>
      <c r="BO9" s="169"/>
      <c r="BP9" s="169"/>
      <c r="BQ9" s="166"/>
      <c r="BR9" s="229"/>
      <c r="BS9" s="229"/>
      <c r="BT9" s="229"/>
      <c r="BU9" s="169"/>
      <c r="BV9" s="169"/>
      <c r="BW9" s="166"/>
      <c r="BX9" s="229"/>
      <c r="BY9" s="229"/>
      <c r="BZ9" s="229"/>
      <c r="CA9" s="169"/>
      <c r="CB9" s="169"/>
      <c r="CC9" s="166"/>
      <c r="CD9" s="229"/>
      <c r="CE9" s="229"/>
      <c r="CF9" s="229"/>
      <c r="CG9" s="169"/>
      <c r="CH9" s="169"/>
      <c r="CI9" s="166"/>
      <c r="CJ9" s="229"/>
      <c r="CK9" s="229"/>
      <c r="CL9" s="229"/>
      <c r="CM9" s="169"/>
      <c r="CN9" s="169"/>
      <c r="CO9" s="166"/>
      <c r="CP9" s="229"/>
      <c r="CQ9" s="229"/>
      <c r="CR9" s="229"/>
      <c r="CS9" s="56">
        <f>IF(T9="SUMA",(Y9+AE9+AK9+AQ9+AW9+BC9+BI9+BO9+CG9+CM9+BU9+CA9),(#REF!))</f>
        <v>0</v>
      </c>
      <c r="CT9" s="69">
        <f>IF(T9="SUMA",(Z9+AF9+AL9+AR9+AX9+BD9+BJ9+BP9+CH9+CN9+BV9+CB9),(Z9))</f>
        <v>0</v>
      </c>
      <c r="CU9" s="166">
        <f t="shared" ref="CU9:CU15" si="5">IF(ISERROR(CT9/CS9),0,(CT9/CS9))</f>
        <v>0</v>
      </c>
    </row>
    <row r="10" spans="1:99" s="12" customFormat="1" ht="140.25" customHeight="1" x14ac:dyDescent="0.25">
      <c r="A10" s="13" t="s">
        <v>66</v>
      </c>
      <c r="B10" s="7">
        <v>7550</v>
      </c>
      <c r="C10" s="63">
        <v>2</v>
      </c>
      <c r="D10" s="14" t="s">
        <v>67</v>
      </c>
      <c r="E10" s="14" t="s">
        <v>54</v>
      </c>
      <c r="F10" s="63" t="s">
        <v>55</v>
      </c>
      <c r="G10" s="63">
        <v>540</v>
      </c>
      <c r="H10" s="63" t="s">
        <v>55</v>
      </c>
      <c r="I10" s="63" t="s">
        <v>55</v>
      </c>
      <c r="J10" s="63" t="s">
        <v>56</v>
      </c>
      <c r="K10" s="63" t="s">
        <v>55</v>
      </c>
      <c r="L10" s="63" t="s">
        <v>57</v>
      </c>
      <c r="M10" s="63" t="s">
        <v>55</v>
      </c>
      <c r="N10" s="63" t="s">
        <v>68</v>
      </c>
      <c r="O10" s="61">
        <v>0.16666666666666669</v>
      </c>
      <c r="P10" s="164" t="s">
        <v>69</v>
      </c>
      <c r="Q10" s="51" t="s">
        <v>70</v>
      </c>
      <c r="R10" s="52">
        <v>1</v>
      </c>
      <c r="S10" s="58">
        <f t="shared" ref="S10:S73" si="6">CS10</f>
        <v>1</v>
      </c>
      <c r="T10" s="52" t="s">
        <v>61</v>
      </c>
      <c r="U10" s="52" t="s">
        <v>62</v>
      </c>
      <c r="V10" s="52" t="s">
        <v>63</v>
      </c>
      <c r="W10" s="52" t="s">
        <v>72</v>
      </c>
      <c r="X10" s="51" t="s">
        <v>476</v>
      </c>
      <c r="Y10" s="10">
        <v>0.2</v>
      </c>
      <c r="Z10" s="10">
        <v>0.2</v>
      </c>
      <c r="AA10" s="61">
        <f t="shared" si="0"/>
        <v>1</v>
      </c>
      <c r="AB10" s="224" t="s">
        <v>382</v>
      </c>
      <c r="AC10" s="224"/>
      <c r="AD10" s="224"/>
      <c r="AE10" s="118">
        <v>0.2</v>
      </c>
      <c r="AF10" s="10">
        <v>0.2</v>
      </c>
      <c r="AG10" s="120">
        <f t="shared" si="1"/>
        <v>1</v>
      </c>
      <c r="AH10" s="172" t="s">
        <v>468</v>
      </c>
      <c r="AI10" s="172"/>
      <c r="AJ10" s="172"/>
      <c r="AK10" s="10">
        <v>0.2</v>
      </c>
      <c r="AL10" s="10">
        <v>0.2</v>
      </c>
      <c r="AM10" s="94">
        <f t="shared" si="2"/>
        <v>1</v>
      </c>
      <c r="AN10" s="276" t="s">
        <v>521</v>
      </c>
      <c r="AO10" s="277"/>
      <c r="AP10" s="278"/>
      <c r="AQ10" s="10">
        <v>0.2</v>
      </c>
      <c r="AR10" s="8">
        <v>0</v>
      </c>
      <c r="AS10" s="61">
        <f t="shared" si="3"/>
        <v>0</v>
      </c>
      <c r="AT10" s="215"/>
      <c r="AU10" s="216"/>
      <c r="AV10" s="217"/>
      <c r="AW10" s="10">
        <v>0.2</v>
      </c>
      <c r="AX10" s="8">
        <v>0</v>
      </c>
      <c r="AY10" s="61">
        <f t="shared" si="4"/>
        <v>0</v>
      </c>
      <c r="AZ10" s="189"/>
      <c r="BA10" s="190"/>
      <c r="BB10" s="191"/>
      <c r="BC10" s="8"/>
      <c r="BD10" s="15"/>
      <c r="BE10" s="61"/>
      <c r="BF10" s="271"/>
      <c r="BG10" s="272"/>
      <c r="BH10" s="273"/>
      <c r="BI10" s="8"/>
      <c r="BJ10" s="8"/>
      <c r="BK10" s="61"/>
      <c r="BL10" s="228"/>
      <c r="BM10" s="228"/>
      <c r="BN10" s="228"/>
      <c r="BO10" s="10"/>
      <c r="BP10" s="61"/>
      <c r="BQ10" s="61"/>
      <c r="BR10" s="228"/>
      <c r="BS10" s="228"/>
      <c r="BT10" s="228"/>
      <c r="BU10" s="8"/>
      <c r="BV10" s="10"/>
      <c r="BW10" s="61"/>
      <c r="BX10" s="228"/>
      <c r="BY10" s="228"/>
      <c r="BZ10" s="228"/>
      <c r="CA10" s="10"/>
      <c r="CB10" s="10"/>
      <c r="CC10" s="60"/>
      <c r="CD10" s="228"/>
      <c r="CE10" s="228"/>
      <c r="CF10" s="228"/>
      <c r="CG10" s="10"/>
      <c r="CH10" s="10"/>
      <c r="CI10" s="60"/>
      <c r="CJ10" s="225"/>
      <c r="CK10" s="225"/>
      <c r="CL10" s="225"/>
      <c r="CM10" s="10"/>
      <c r="CN10" s="10"/>
      <c r="CO10" s="61"/>
      <c r="CP10" s="173"/>
      <c r="CQ10" s="174"/>
      <c r="CR10" s="203"/>
      <c r="CS10" s="9">
        <f>IF(T10="SUMA",(Y10+AE10+AK10+AQ10+AW10+BC10+BI10+BO10+CG10+CM10+BU10+CA10),(#REF!))</f>
        <v>1</v>
      </c>
      <c r="CT10" s="11">
        <f>IF(T10="SUMA",(Z10+AF10+AL10+AR10+AX10+BD10+BJ10+BP10+CH10+CN10+BV10+CB10),(Z10))</f>
        <v>0.60000000000000009</v>
      </c>
      <c r="CU10" s="61">
        <f t="shared" si="5"/>
        <v>0.60000000000000009</v>
      </c>
    </row>
    <row r="11" spans="1:99" s="12" customFormat="1" ht="86.25" customHeight="1" x14ac:dyDescent="0.25">
      <c r="A11" s="13" t="s">
        <v>66</v>
      </c>
      <c r="B11" s="7">
        <v>7550</v>
      </c>
      <c r="C11" s="63">
        <v>2</v>
      </c>
      <c r="D11" s="14" t="s">
        <v>67</v>
      </c>
      <c r="E11" s="14" t="s">
        <v>54</v>
      </c>
      <c r="F11" s="63" t="s">
        <v>55</v>
      </c>
      <c r="G11" s="63">
        <v>540</v>
      </c>
      <c r="H11" s="63" t="s">
        <v>55</v>
      </c>
      <c r="I11" s="63" t="s">
        <v>57</v>
      </c>
      <c r="J11" s="63" t="s">
        <v>73</v>
      </c>
      <c r="K11" s="63" t="s">
        <v>55</v>
      </c>
      <c r="L11" s="63" t="s">
        <v>57</v>
      </c>
      <c r="M11" s="63" t="s">
        <v>55</v>
      </c>
      <c r="N11" s="63" t="s">
        <v>68</v>
      </c>
      <c r="O11" s="61">
        <v>0.16666666666666669</v>
      </c>
      <c r="P11" s="164" t="s">
        <v>74</v>
      </c>
      <c r="Q11" s="51" t="s">
        <v>75</v>
      </c>
      <c r="R11" s="118">
        <v>1</v>
      </c>
      <c r="S11" s="52">
        <v>1</v>
      </c>
      <c r="T11" s="52" t="s">
        <v>71</v>
      </c>
      <c r="U11" s="52" t="s">
        <v>62</v>
      </c>
      <c r="V11" s="52" t="s">
        <v>63</v>
      </c>
      <c r="W11" s="52" t="s">
        <v>72</v>
      </c>
      <c r="X11" s="51" t="s">
        <v>477</v>
      </c>
      <c r="Y11" s="10">
        <v>1</v>
      </c>
      <c r="Z11" s="10">
        <v>1</v>
      </c>
      <c r="AA11" s="61">
        <f t="shared" si="0"/>
        <v>1</v>
      </c>
      <c r="AB11" s="224" t="s">
        <v>383</v>
      </c>
      <c r="AC11" s="224"/>
      <c r="AD11" s="224"/>
      <c r="AE11" s="118">
        <v>1</v>
      </c>
      <c r="AF11" s="10">
        <v>1</v>
      </c>
      <c r="AG11" s="120">
        <f t="shared" si="1"/>
        <v>1</v>
      </c>
      <c r="AH11" s="172" t="s">
        <v>469</v>
      </c>
      <c r="AI11" s="172"/>
      <c r="AJ11" s="172"/>
      <c r="AK11" s="10">
        <v>1</v>
      </c>
      <c r="AL11" s="10">
        <v>1</v>
      </c>
      <c r="AM11" s="94">
        <f t="shared" si="2"/>
        <v>1</v>
      </c>
      <c r="AN11" s="276" t="s">
        <v>522</v>
      </c>
      <c r="AO11" s="277"/>
      <c r="AP11" s="278"/>
      <c r="AQ11" s="10">
        <v>1</v>
      </c>
      <c r="AR11" s="8">
        <v>0</v>
      </c>
      <c r="AS11" s="61">
        <f t="shared" si="3"/>
        <v>0</v>
      </c>
      <c r="AT11" s="215"/>
      <c r="AU11" s="216"/>
      <c r="AV11" s="217"/>
      <c r="AW11" s="10">
        <v>1</v>
      </c>
      <c r="AX11" s="8">
        <v>0</v>
      </c>
      <c r="AY11" s="61">
        <f t="shared" si="4"/>
        <v>0</v>
      </c>
      <c r="AZ11" s="189"/>
      <c r="BA11" s="190"/>
      <c r="BB11" s="191"/>
      <c r="BC11" s="8"/>
      <c r="BD11" s="77"/>
      <c r="BE11" s="61"/>
      <c r="BF11" s="271"/>
      <c r="BG11" s="272"/>
      <c r="BH11" s="273"/>
      <c r="BI11" s="8"/>
      <c r="BJ11" s="8"/>
      <c r="BK11" s="61"/>
      <c r="BL11" s="228"/>
      <c r="BM11" s="228"/>
      <c r="BN11" s="228"/>
      <c r="BO11" s="10"/>
      <c r="BP11" s="8"/>
      <c r="BQ11" s="61"/>
      <c r="BR11" s="228"/>
      <c r="BS11" s="228"/>
      <c r="BT11" s="228"/>
      <c r="BU11" s="8"/>
      <c r="BV11" s="10"/>
      <c r="BW11" s="61"/>
      <c r="BX11" s="228"/>
      <c r="BY11" s="228"/>
      <c r="BZ11" s="228"/>
      <c r="CA11" s="10"/>
      <c r="CB11" s="10"/>
      <c r="CC11" s="60"/>
      <c r="CD11" s="228"/>
      <c r="CE11" s="228"/>
      <c r="CF11" s="228"/>
      <c r="CG11" s="8"/>
      <c r="CH11" s="10"/>
      <c r="CI11" s="60"/>
      <c r="CJ11" s="225"/>
      <c r="CK11" s="225"/>
      <c r="CL11" s="225"/>
      <c r="CM11" s="8"/>
      <c r="CN11" s="10"/>
      <c r="CO11" s="61"/>
      <c r="CP11" s="173"/>
      <c r="CQ11" s="174"/>
      <c r="CR11" s="203"/>
      <c r="CS11" s="129">
        <f>AW11</f>
        <v>1</v>
      </c>
      <c r="CT11" s="129">
        <f>AL11</f>
        <v>1</v>
      </c>
      <c r="CU11" s="61">
        <f t="shared" si="5"/>
        <v>1</v>
      </c>
    </row>
    <row r="12" spans="1:99" s="12" customFormat="1" ht="86.25" customHeight="1" x14ac:dyDescent="0.25">
      <c r="A12" s="13" t="s">
        <v>66</v>
      </c>
      <c r="B12" s="7">
        <v>7550</v>
      </c>
      <c r="C12" s="63">
        <v>2</v>
      </c>
      <c r="D12" s="14" t="s">
        <v>67</v>
      </c>
      <c r="E12" s="14" t="s">
        <v>54</v>
      </c>
      <c r="F12" s="63" t="s">
        <v>55</v>
      </c>
      <c r="G12" s="63">
        <v>540</v>
      </c>
      <c r="H12" s="63" t="s">
        <v>55</v>
      </c>
      <c r="I12" s="63" t="s">
        <v>57</v>
      </c>
      <c r="J12" s="63" t="s">
        <v>73</v>
      </c>
      <c r="K12" s="63" t="s">
        <v>55</v>
      </c>
      <c r="L12" s="63" t="s">
        <v>57</v>
      </c>
      <c r="M12" s="63" t="s">
        <v>55</v>
      </c>
      <c r="N12" s="63" t="s">
        <v>68</v>
      </c>
      <c r="O12" s="61">
        <v>0.16666666666666669</v>
      </c>
      <c r="P12" s="168" t="s">
        <v>76</v>
      </c>
      <c r="Q12" s="51" t="s">
        <v>77</v>
      </c>
      <c r="R12" s="118">
        <v>1</v>
      </c>
      <c r="S12" s="17">
        <f t="shared" si="6"/>
        <v>48</v>
      </c>
      <c r="T12" s="52" t="s">
        <v>61</v>
      </c>
      <c r="U12" s="52" t="s">
        <v>78</v>
      </c>
      <c r="V12" s="52" t="s">
        <v>63</v>
      </c>
      <c r="W12" s="52" t="s">
        <v>72</v>
      </c>
      <c r="X12" s="51" t="s">
        <v>478</v>
      </c>
      <c r="Y12" s="16">
        <v>4</v>
      </c>
      <c r="Z12" s="16">
        <v>12</v>
      </c>
      <c r="AA12" s="61">
        <f t="shared" si="0"/>
        <v>3</v>
      </c>
      <c r="AB12" s="224" t="s">
        <v>384</v>
      </c>
      <c r="AC12" s="224"/>
      <c r="AD12" s="224"/>
      <c r="AE12" s="68">
        <v>8</v>
      </c>
      <c r="AF12" s="16">
        <v>12</v>
      </c>
      <c r="AG12" s="120">
        <f t="shared" si="1"/>
        <v>1.5</v>
      </c>
      <c r="AH12" s="172" t="s">
        <v>470</v>
      </c>
      <c r="AI12" s="172"/>
      <c r="AJ12" s="172"/>
      <c r="AK12" s="16">
        <v>12</v>
      </c>
      <c r="AL12" s="16">
        <v>15</v>
      </c>
      <c r="AM12" s="94">
        <f t="shared" si="2"/>
        <v>1.25</v>
      </c>
      <c r="AN12" s="184" t="s">
        <v>523</v>
      </c>
      <c r="AO12" s="185"/>
      <c r="AP12" s="186"/>
      <c r="AQ12" s="16">
        <v>12</v>
      </c>
      <c r="AR12" s="18">
        <v>0</v>
      </c>
      <c r="AS12" s="61">
        <f t="shared" si="3"/>
        <v>0</v>
      </c>
      <c r="AT12" s="215"/>
      <c r="AU12" s="216"/>
      <c r="AV12" s="217"/>
      <c r="AW12" s="16">
        <v>12</v>
      </c>
      <c r="AX12" s="18">
        <v>0</v>
      </c>
      <c r="AY12" s="61">
        <f t="shared" si="4"/>
        <v>0</v>
      </c>
      <c r="AZ12" s="189"/>
      <c r="BA12" s="190"/>
      <c r="BB12" s="191"/>
      <c r="BC12" s="18"/>
      <c r="BD12" s="19"/>
      <c r="BE12" s="61"/>
      <c r="BF12" s="271"/>
      <c r="BG12" s="272"/>
      <c r="BH12" s="273"/>
      <c r="BI12" s="18"/>
      <c r="BJ12" s="18"/>
      <c r="BK12" s="61"/>
      <c r="BL12" s="228"/>
      <c r="BM12" s="228"/>
      <c r="BN12" s="228"/>
      <c r="BO12" s="16"/>
      <c r="BP12" s="18"/>
      <c r="BQ12" s="61"/>
      <c r="BR12" s="228"/>
      <c r="BS12" s="228"/>
      <c r="BT12" s="228"/>
      <c r="BU12" s="18"/>
      <c r="BV12" s="16"/>
      <c r="BW12" s="61"/>
      <c r="BX12" s="228"/>
      <c r="BY12" s="228"/>
      <c r="BZ12" s="228"/>
      <c r="CA12" s="16"/>
      <c r="CB12" s="16"/>
      <c r="CC12" s="60"/>
      <c r="CD12" s="228"/>
      <c r="CE12" s="228"/>
      <c r="CF12" s="228"/>
      <c r="CG12" s="16"/>
      <c r="CH12" s="16"/>
      <c r="CI12" s="60"/>
      <c r="CJ12" s="225"/>
      <c r="CK12" s="225"/>
      <c r="CL12" s="225"/>
      <c r="CM12" s="16"/>
      <c r="CN12" s="16"/>
      <c r="CO12" s="61"/>
      <c r="CP12" s="173"/>
      <c r="CQ12" s="174"/>
      <c r="CR12" s="203"/>
      <c r="CS12" s="17">
        <f>IF(T12="SUMA",(Y12+AE12+AK12+AQ12+AW12+BC12+BI12+BO12+CG12+CM12+BU12+CA12),(#REF!))</f>
        <v>48</v>
      </c>
      <c r="CT12" s="18">
        <f t="shared" ref="CT12:CT18" si="7">IF(T12="SUMA",(Z12+AF12+AL12+AR12+AX12+BD12+BJ12+BP12+CH12+CN12+BV12+CB12),(Z12))</f>
        <v>39</v>
      </c>
      <c r="CU12" s="61">
        <f t="shared" si="5"/>
        <v>0.8125</v>
      </c>
    </row>
    <row r="13" spans="1:99" s="12" customFormat="1" ht="86.25" customHeight="1" x14ac:dyDescent="0.25">
      <c r="A13" s="13" t="s">
        <v>66</v>
      </c>
      <c r="B13" s="7">
        <v>7550</v>
      </c>
      <c r="C13" s="63">
        <v>2</v>
      </c>
      <c r="D13" s="14" t="s">
        <v>67</v>
      </c>
      <c r="E13" s="14" t="s">
        <v>54</v>
      </c>
      <c r="F13" s="63" t="s">
        <v>55</v>
      </c>
      <c r="G13" s="63">
        <v>540</v>
      </c>
      <c r="H13" s="63" t="s">
        <v>55</v>
      </c>
      <c r="I13" s="63" t="s">
        <v>55</v>
      </c>
      <c r="J13" s="63" t="s">
        <v>56</v>
      </c>
      <c r="K13" s="63" t="s">
        <v>55</v>
      </c>
      <c r="L13" s="63" t="s">
        <v>57</v>
      </c>
      <c r="M13" s="63" t="s">
        <v>55</v>
      </c>
      <c r="N13" s="63" t="s">
        <v>68</v>
      </c>
      <c r="O13" s="61">
        <v>0.16666666666666669</v>
      </c>
      <c r="P13" s="168" t="s">
        <v>79</v>
      </c>
      <c r="Q13" s="51" t="s">
        <v>80</v>
      </c>
      <c r="R13" s="118">
        <v>1</v>
      </c>
      <c r="S13" s="68">
        <v>140</v>
      </c>
      <c r="T13" s="52" t="s">
        <v>61</v>
      </c>
      <c r="U13" s="52" t="s">
        <v>78</v>
      </c>
      <c r="V13" s="52" t="s">
        <v>63</v>
      </c>
      <c r="W13" s="52" t="s">
        <v>72</v>
      </c>
      <c r="X13" s="51" t="s">
        <v>479</v>
      </c>
      <c r="Y13" s="16">
        <v>20</v>
      </c>
      <c r="Z13" s="16">
        <v>123</v>
      </c>
      <c r="AA13" s="61">
        <f t="shared" si="0"/>
        <v>6.15</v>
      </c>
      <c r="AB13" s="224" t="s">
        <v>385</v>
      </c>
      <c r="AC13" s="224"/>
      <c r="AD13" s="224"/>
      <c r="AE13" s="68">
        <v>30</v>
      </c>
      <c r="AF13" s="68">
        <v>106</v>
      </c>
      <c r="AG13" s="55">
        <f t="shared" si="1"/>
        <v>3.5333333333333332</v>
      </c>
      <c r="AH13" s="171" t="s">
        <v>471</v>
      </c>
      <c r="AI13" s="171"/>
      <c r="AJ13" s="171"/>
      <c r="AK13" s="68">
        <v>30</v>
      </c>
      <c r="AL13" s="146">
        <v>115</v>
      </c>
      <c r="AM13" s="94">
        <f t="shared" si="2"/>
        <v>3.8333333333333335</v>
      </c>
      <c r="AN13" s="184" t="s">
        <v>524</v>
      </c>
      <c r="AO13" s="185"/>
      <c r="AP13" s="186"/>
      <c r="AQ13" s="68">
        <v>30</v>
      </c>
      <c r="AR13" s="16">
        <v>0</v>
      </c>
      <c r="AS13" s="61">
        <f t="shared" si="3"/>
        <v>0</v>
      </c>
      <c r="AT13" s="215"/>
      <c r="AU13" s="216"/>
      <c r="AV13" s="217"/>
      <c r="AW13" s="68">
        <v>30</v>
      </c>
      <c r="AX13" s="16">
        <v>0</v>
      </c>
      <c r="AY13" s="61">
        <f t="shared" si="4"/>
        <v>0</v>
      </c>
      <c r="AZ13" s="189"/>
      <c r="BA13" s="190"/>
      <c r="BB13" s="191"/>
      <c r="BC13" s="8"/>
      <c r="BD13" s="77"/>
      <c r="BE13" s="61"/>
      <c r="BF13" s="271"/>
      <c r="BG13" s="272"/>
      <c r="BH13" s="273"/>
      <c r="BI13" s="8"/>
      <c r="BJ13" s="8"/>
      <c r="BK13" s="61"/>
      <c r="BL13" s="228"/>
      <c r="BM13" s="228"/>
      <c r="BN13" s="228"/>
      <c r="BO13" s="10"/>
      <c r="BP13" s="8"/>
      <c r="BQ13" s="61"/>
      <c r="BR13" s="228"/>
      <c r="BS13" s="228"/>
      <c r="BT13" s="228"/>
      <c r="BU13" s="8"/>
      <c r="BV13" s="10"/>
      <c r="BW13" s="61"/>
      <c r="BX13" s="228"/>
      <c r="BY13" s="228"/>
      <c r="BZ13" s="228"/>
      <c r="CA13" s="10"/>
      <c r="CB13" s="10"/>
      <c r="CC13" s="60"/>
      <c r="CD13" s="228"/>
      <c r="CE13" s="228"/>
      <c r="CF13" s="228"/>
      <c r="CG13" s="10"/>
      <c r="CH13" s="10"/>
      <c r="CI13" s="60"/>
      <c r="CJ13" s="225"/>
      <c r="CK13" s="225"/>
      <c r="CL13" s="225"/>
      <c r="CM13" s="8"/>
      <c r="CN13" s="10"/>
      <c r="CO13" s="61"/>
      <c r="CP13" s="173"/>
      <c r="CQ13" s="174"/>
      <c r="CR13" s="203"/>
      <c r="CS13" s="17">
        <f>IF(T13="SUMA",(Y13+AE13+AK13+AQ13+AW13+BC13+BI13+BO13+CG13+CM13+BU13+CA13),(#REF!))</f>
        <v>140</v>
      </c>
      <c r="CT13" s="18">
        <f t="shared" si="7"/>
        <v>344</v>
      </c>
      <c r="CU13" s="61">
        <f t="shared" si="5"/>
        <v>2.4571428571428573</v>
      </c>
    </row>
    <row r="14" spans="1:99" s="12" customFormat="1" ht="86.25" customHeight="1" x14ac:dyDescent="0.25">
      <c r="A14" s="13" t="s">
        <v>66</v>
      </c>
      <c r="B14" s="7">
        <v>7550</v>
      </c>
      <c r="C14" s="63">
        <v>2</v>
      </c>
      <c r="D14" s="14" t="s">
        <v>67</v>
      </c>
      <c r="E14" s="14" t="s">
        <v>54</v>
      </c>
      <c r="F14" s="63" t="s">
        <v>55</v>
      </c>
      <c r="G14" s="63">
        <v>540</v>
      </c>
      <c r="H14" s="63" t="s">
        <v>55</v>
      </c>
      <c r="I14" s="63" t="s">
        <v>55</v>
      </c>
      <c r="J14" s="63" t="s">
        <v>56</v>
      </c>
      <c r="K14" s="63" t="s">
        <v>55</v>
      </c>
      <c r="L14" s="63" t="s">
        <v>57</v>
      </c>
      <c r="M14" s="63" t="s">
        <v>55</v>
      </c>
      <c r="N14" s="63" t="s">
        <v>68</v>
      </c>
      <c r="O14" s="61">
        <v>0.16666666666666669</v>
      </c>
      <c r="P14" s="168" t="s">
        <v>81</v>
      </c>
      <c r="Q14" s="51" t="s">
        <v>82</v>
      </c>
      <c r="R14" s="52">
        <v>1</v>
      </c>
      <c r="S14" s="10">
        <f t="shared" si="6"/>
        <v>1</v>
      </c>
      <c r="T14" s="52" t="s">
        <v>61</v>
      </c>
      <c r="U14" s="52" t="s">
        <v>62</v>
      </c>
      <c r="V14" s="52" t="s">
        <v>63</v>
      </c>
      <c r="W14" s="52" t="s">
        <v>72</v>
      </c>
      <c r="X14" s="51" t="s">
        <v>480</v>
      </c>
      <c r="Y14" s="10">
        <v>0.1</v>
      </c>
      <c r="Z14" s="10">
        <v>0.23</v>
      </c>
      <c r="AA14" s="61">
        <f t="shared" si="0"/>
        <v>2.2999999999999998</v>
      </c>
      <c r="AB14" s="224" t="s">
        <v>386</v>
      </c>
      <c r="AC14" s="224"/>
      <c r="AD14" s="224"/>
      <c r="AE14" s="118">
        <v>0.2</v>
      </c>
      <c r="AF14" s="10">
        <v>0.2</v>
      </c>
      <c r="AG14" s="120">
        <f t="shared" si="1"/>
        <v>1</v>
      </c>
      <c r="AH14" s="172" t="s">
        <v>472</v>
      </c>
      <c r="AI14" s="172"/>
      <c r="AJ14" s="172"/>
      <c r="AK14" s="10">
        <v>0.25</v>
      </c>
      <c r="AL14" s="10">
        <v>0.2</v>
      </c>
      <c r="AM14" s="94">
        <f t="shared" si="2"/>
        <v>0.8</v>
      </c>
      <c r="AN14" s="184" t="s">
        <v>525</v>
      </c>
      <c r="AO14" s="185"/>
      <c r="AP14" s="186"/>
      <c r="AQ14" s="10">
        <v>0.25</v>
      </c>
      <c r="AR14" s="8">
        <v>0</v>
      </c>
      <c r="AS14" s="61">
        <f t="shared" si="3"/>
        <v>0</v>
      </c>
      <c r="AT14" s="215"/>
      <c r="AU14" s="216"/>
      <c r="AV14" s="217"/>
      <c r="AW14" s="10">
        <v>0.2</v>
      </c>
      <c r="AX14" s="8">
        <v>0</v>
      </c>
      <c r="AY14" s="61">
        <f t="shared" si="4"/>
        <v>0</v>
      </c>
      <c r="AZ14" s="189"/>
      <c r="BA14" s="190"/>
      <c r="BB14" s="191"/>
      <c r="BC14" s="8"/>
      <c r="BD14" s="77"/>
      <c r="BE14" s="61"/>
      <c r="BF14" s="271"/>
      <c r="BG14" s="272"/>
      <c r="BH14" s="273"/>
      <c r="BI14" s="8"/>
      <c r="BJ14" s="8"/>
      <c r="BK14" s="61"/>
      <c r="BL14" s="228"/>
      <c r="BM14" s="228"/>
      <c r="BN14" s="228"/>
      <c r="BO14" s="10"/>
      <c r="BP14" s="8"/>
      <c r="BQ14" s="61"/>
      <c r="BR14" s="228"/>
      <c r="BS14" s="228"/>
      <c r="BT14" s="228"/>
      <c r="BU14" s="8"/>
      <c r="BV14" s="10"/>
      <c r="BW14" s="61"/>
      <c r="BX14" s="228"/>
      <c r="BY14" s="228"/>
      <c r="BZ14" s="228"/>
      <c r="CA14" s="10"/>
      <c r="CB14" s="10"/>
      <c r="CC14" s="60"/>
      <c r="CD14" s="228"/>
      <c r="CE14" s="228"/>
      <c r="CF14" s="228"/>
      <c r="CG14" s="10"/>
      <c r="CH14" s="10"/>
      <c r="CI14" s="60"/>
      <c r="CJ14" s="225"/>
      <c r="CK14" s="225"/>
      <c r="CL14" s="225"/>
      <c r="CM14" s="60"/>
      <c r="CN14" s="10"/>
      <c r="CO14" s="61"/>
      <c r="CP14" s="173"/>
      <c r="CQ14" s="174"/>
      <c r="CR14" s="203"/>
      <c r="CS14" s="9">
        <f>IF(T14="SUMA",(Y14+AE14+AK14+AQ14+AW14+BC14+BI14+BO14+CG14+CM14+BU14+CA14),(#REF!))</f>
        <v>1</v>
      </c>
      <c r="CT14" s="129">
        <f t="shared" si="7"/>
        <v>0.63000000000000012</v>
      </c>
      <c r="CU14" s="156">
        <f t="shared" si="5"/>
        <v>0.63000000000000012</v>
      </c>
    </row>
    <row r="15" spans="1:99" s="12" customFormat="1" ht="86.25" customHeight="1" x14ac:dyDescent="0.25">
      <c r="A15" s="13" t="s">
        <v>66</v>
      </c>
      <c r="B15" s="7">
        <v>7550</v>
      </c>
      <c r="C15" s="63">
        <v>2</v>
      </c>
      <c r="D15" s="14" t="s">
        <v>67</v>
      </c>
      <c r="E15" s="14" t="s">
        <v>54</v>
      </c>
      <c r="F15" s="63" t="s">
        <v>55</v>
      </c>
      <c r="G15" s="63">
        <v>540</v>
      </c>
      <c r="H15" s="63" t="s">
        <v>55</v>
      </c>
      <c r="I15" s="63" t="s">
        <v>57</v>
      </c>
      <c r="J15" s="63" t="s">
        <v>73</v>
      </c>
      <c r="K15" s="63" t="s">
        <v>55</v>
      </c>
      <c r="L15" s="63" t="s">
        <v>57</v>
      </c>
      <c r="M15" s="63" t="s">
        <v>55</v>
      </c>
      <c r="N15" s="63" t="s">
        <v>68</v>
      </c>
      <c r="O15" s="61">
        <v>0.16666666666666669</v>
      </c>
      <c r="P15" s="168" t="s">
        <v>83</v>
      </c>
      <c r="Q15" s="51" t="s">
        <v>84</v>
      </c>
      <c r="R15" s="68">
        <v>5</v>
      </c>
      <c r="S15" s="59">
        <f t="shared" si="6"/>
        <v>5</v>
      </c>
      <c r="T15" s="52" t="s">
        <v>61</v>
      </c>
      <c r="U15" s="52" t="s">
        <v>78</v>
      </c>
      <c r="V15" s="52" t="s">
        <v>63</v>
      </c>
      <c r="W15" s="52" t="s">
        <v>72</v>
      </c>
      <c r="X15" s="51" t="s">
        <v>85</v>
      </c>
      <c r="Y15" s="16">
        <v>1</v>
      </c>
      <c r="Z15" s="16">
        <v>1</v>
      </c>
      <c r="AA15" s="61">
        <f t="shared" si="0"/>
        <v>1</v>
      </c>
      <c r="AB15" s="224" t="s">
        <v>387</v>
      </c>
      <c r="AC15" s="224"/>
      <c r="AD15" s="224"/>
      <c r="AE15" s="68">
        <v>1</v>
      </c>
      <c r="AF15" s="16">
        <v>1</v>
      </c>
      <c r="AG15" s="120">
        <f t="shared" si="1"/>
        <v>1</v>
      </c>
      <c r="AH15" s="172" t="s">
        <v>387</v>
      </c>
      <c r="AI15" s="172"/>
      <c r="AJ15" s="172"/>
      <c r="AK15" s="16">
        <v>1</v>
      </c>
      <c r="AL15" s="16">
        <v>1</v>
      </c>
      <c r="AM15" s="94">
        <f t="shared" si="2"/>
        <v>1</v>
      </c>
      <c r="AN15" s="265" t="s">
        <v>526</v>
      </c>
      <c r="AO15" s="266"/>
      <c r="AP15" s="267"/>
      <c r="AQ15" s="16">
        <v>1</v>
      </c>
      <c r="AR15" s="18">
        <v>0</v>
      </c>
      <c r="AS15" s="60">
        <f t="shared" si="3"/>
        <v>0</v>
      </c>
      <c r="AT15" s="268"/>
      <c r="AU15" s="269"/>
      <c r="AV15" s="270"/>
      <c r="AW15" s="16">
        <v>1</v>
      </c>
      <c r="AX15" s="18">
        <v>0</v>
      </c>
      <c r="AY15" s="60">
        <f t="shared" si="4"/>
        <v>0</v>
      </c>
      <c r="AZ15" s="189"/>
      <c r="BA15" s="190"/>
      <c r="BB15" s="191"/>
      <c r="BC15" s="18"/>
      <c r="BD15" s="19"/>
      <c r="BE15" s="61"/>
      <c r="BF15" s="271"/>
      <c r="BG15" s="272"/>
      <c r="BH15" s="273"/>
      <c r="BI15" s="18"/>
      <c r="BJ15" s="18"/>
      <c r="BK15" s="61"/>
      <c r="BL15" s="228"/>
      <c r="BM15" s="228"/>
      <c r="BN15" s="228"/>
      <c r="BO15" s="16"/>
      <c r="BP15" s="18"/>
      <c r="BQ15" s="61"/>
      <c r="BR15" s="228"/>
      <c r="BS15" s="228"/>
      <c r="BT15" s="228"/>
      <c r="BU15" s="18"/>
      <c r="BV15" s="16"/>
      <c r="BW15" s="61"/>
      <c r="BX15" s="228"/>
      <c r="BY15" s="228"/>
      <c r="BZ15" s="228"/>
      <c r="CA15" s="16"/>
      <c r="CB15" s="16"/>
      <c r="CC15" s="60"/>
      <c r="CD15" s="228"/>
      <c r="CE15" s="228"/>
      <c r="CF15" s="228"/>
      <c r="CG15" s="18"/>
      <c r="CH15" s="16"/>
      <c r="CI15" s="61"/>
      <c r="CJ15" s="228"/>
      <c r="CK15" s="228"/>
      <c r="CL15" s="228"/>
      <c r="CM15" s="18"/>
      <c r="CN15" s="16"/>
      <c r="CO15" s="61"/>
      <c r="CP15" s="173"/>
      <c r="CQ15" s="174"/>
      <c r="CR15" s="203"/>
      <c r="CS15" s="19">
        <f>IF(T15="SUMA",(Y15+AE15+AK15+AQ15+AW15+BC15+BI15+BO15+CG15+CM15+BU15+CA15),(#REF!))</f>
        <v>5</v>
      </c>
      <c r="CT15" s="18">
        <f t="shared" si="7"/>
        <v>3</v>
      </c>
      <c r="CU15" s="156">
        <f t="shared" si="5"/>
        <v>0.6</v>
      </c>
    </row>
    <row r="16" spans="1:99" s="12" customFormat="1" ht="259.5" customHeight="1" x14ac:dyDescent="0.25">
      <c r="A16" s="13" t="s">
        <v>66</v>
      </c>
      <c r="B16" s="7">
        <v>7550</v>
      </c>
      <c r="C16" s="63">
        <v>3</v>
      </c>
      <c r="D16" s="14" t="s">
        <v>86</v>
      </c>
      <c r="E16" s="14" t="s">
        <v>54</v>
      </c>
      <c r="F16" s="63" t="s">
        <v>55</v>
      </c>
      <c r="G16" s="63">
        <v>540</v>
      </c>
      <c r="H16" s="63" t="s">
        <v>55</v>
      </c>
      <c r="I16" s="63" t="s">
        <v>55</v>
      </c>
      <c r="J16" s="63" t="s">
        <v>87</v>
      </c>
      <c r="K16" s="63" t="s">
        <v>55</v>
      </c>
      <c r="L16" s="63" t="s">
        <v>57</v>
      </c>
      <c r="M16" s="63" t="s">
        <v>55</v>
      </c>
      <c r="N16" s="63" t="s">
        <v>88</v>
      </c>
      <c r="O16" s="61">
        <v>0.6</v>
      </c>
      <c r="P16" s="168" t="s">
        <v>89</v>
      </c>
      <c r="Q16" s="51" t="s">
        <v>90</v>
      </c>
      <c r="R16" s="68">
        <v>76</v>
      </c>
      <c r="S16" s="59">
        <f t="shared" si="6"/>
        <v>31</v>
      </c>
      <c r="T16" s="52" t="s">
        <v>61</v>
      </c>
      <c r="U16" s="52" t="s">
        <v>78</v>
      </c>
      <c r="V16" s="52" t="s">
        <v>63</v>
      </c>
      <c r="W16" s="52" t="s">
        <v>91</v>
      </c>
      <c r="X16" s="51" t="s">
        <v>92</v>
      </c>
      <c r="Y16" s="16">
        <v>7</v>
      </c>
      <c r="Z16" s="16">
        <v>7</v>
      </c>
      <c r="AA16" s="60">
        <f t="shared" si="0"/>
        <v>1</v>
      </c>
      <c r="AB16" s="224" t="s">
        <v>399</v>
      </c>
      <c r="AC16" s="224"/>
      <c r="AD16" s="224"/>
      <c r="AE16" s="16">
        <v>6</v>
      </c>
      <c r="AF16" s="16">
        <v>5</v>
      </c>
      <c r="AG16" s="106">
        <f t="shared" si="1"/>
        <v>0.83333333333333337</v>
      </c>
      <c r="AH16" s="172" t="s">
        <v>466</v>
      </c>
      <c r="AI16" s="172"/>
      <c r="AJ16" s="172"/>
      <c r="AK16" s="16">
        <v>6</v>
      </c>
      <c r="AL16" s="68">
        <v>7</v>
      </c>
      <c r="AM16" s="143">
        <f t="shared" si="2"/>
        <v>1.1666666666666667</v>
      </c>
      <c r="AN16" s="172" t="s">
        <v>548</v>
      </c>
      <c r="AO16" s="172"/>
      <c r="AP16" s="172"/>
      <c r="AQ16" s="16">
        <v>6</v>
      </c>
      <c r="AR16" s="18">
        <v>0</v>
      </c>
      <c r="AS16" s="61">
        <f t="shared" si="3"/>
        <v>0</v>
      </c>
      <c r="AT16" s="215"/>
      <c r="AU16" s="216"/>
      <c r="AV16" s="217"/>
      <c r="AW16" s="16">
        <v>6</v>
      </c>
      <c r="AX16" s="18">
        <v>0</v>
      </c>
      <c r="AY16" s="61">
        <f t="shared" si="4"/>
        <v>0</v>
      </c>
      <c r="AZ16" s="189"/>
      <c r="BA16" s="190"/>
      <c r="BB16" s="191"/>
      <c r="BC16" s="18"/>
      <c r="BD16" s="18"/>
      <c r="BE16" s="61"/>
      <c r="BF16" s="189"/>
      <c r="BG16" s="190"/>
      <c r="BH16" s="191"/>
      <c r="BI16" s="18"/>
      <c r="BJ16" s="18"/>
      <c r="BK16" s="61"/>
      <c r="BL16" s="178"/>
      <c r="BM16" s="179"/>
      <c r="BN16" s="180"/>
      <c r="BO16" s="16"/>
      <c r="BP16" s="18"/>
      <c r="BQ16" s="61"/>
      <c r="BR16" s="225"/>
      <c r="BS16" s="225"/>
      <c r="BT16" s="225"/>
      <c r="BU16" s="18"/>
      <c r="BV16" s="16"/>
      <c r="BW16" s="61"/>
      <c r="BX16" s="228"/>
      <c r="BY16" s="228"/>
      <c r="BZ16" s="228"/>
      <c r="CA16" s="16"/>
      <c r="CB16" s="16"/>
      <c r="CC16" s="60"/>
      <c r="CD16" s="173"/>
      <c r="CE16" s="174"/>
      <c r="CF16" s="203"/>
      <c r="CG16" s="18"/>
      <c r="CH16" s="16"/>
      <c r="CI16" s="61"/>
      <c r="CJ16" s="225"/>
      <c r="CK16" s="225"/>
      <c r="CL16" s="225"/>
      <c r="CM16" s="18"/>
      <c r="CN16" s="16"/>
      <c r="CO16" s="61"/>
      <c r="CP16" s="228"/>
      <c r="CQ16" s="228"/>
      <c r="CR16" s="228"/>
      <c r="CS16" s="19">
        <f>IF(T16="SUMA",(Y16+AE16+AK16+AQ16+AW16+BC16+BI16+BO16+CG16+CM16+BU16+CA16),(#REF!))</f>
        <v>31</v>
      </c>
      <c r="CT16" s="18">
        <f t="shared" si="7"/>
        <v>19</v>
      </c>
      <c r="CU16" s="61">
        <f t="shared" ref="CU16:CU46" si="8">IF(ISERROR(CT16/CS16),0,(CT16/CS16))</f>
        <v>0.61290322580645162</v>
      </c>
    </row>
    <row r="17" spans="1:100" s="22" customFormat="1" ht="86.25" customHeight="1" x14ac:dyDescent="0.25">
      <c r="A17" s="107" t="s">
        <v>66</v>
      </c>
      <c r="B17" s="104">
        <v>7550</v>
      </c>
      <c r="C17" s="104">
        <v>3</v>
      </c>
      <c r="D17" s="107" t="s">
        <v>86</v>
      </c>
      <c r="E17" s="107" t="s">
        <v>54</v>
      </c>
      <c r="F17" s="104" t="s">
        <v>55</v>
      </c>
      <c r="G17" s="104">
        <v>540</v>
      </c>
      <c r="H17" s="104" t="s">
        <v>55</v>
      </c>
      <c r="I17" s="104" t="s">
        <v>55</v>
      </c>
      <c r="J17" s="104" t="s">
        <v>87</v>
      </c>
      <c r="K17" s="104" t="s">
        <v>55</v>
      </c>
      <c r="L17" s="104" t="s">
        <v>57</v>
      </c>
      <c r="M17" s="104" t="s">
        <v>55</v>
      </c>
      <c r="N17" s="104" t="s">
        <v>88</v>
      </c>
      <c r="O17" s="106">
        <v>0.1</v>
      </c>
      <c r="P17" s="168" t="s">
        <v>93</v>
      </c>
      <c r="Q17" s="114" t="s">
        <v>94</v>
      </c>
      <c r="R17" s="10">
        <v>1</v>
      </c>
      <c r="S17" s="20">
        <f t="shared" si="6"/>
        <v>1</v>
      </c>
      <c r="T17" s="10" t="s">
        <v>61</v>
      </c>
      <c r="U17" s="10" t="s">
        <v>62</v>
      </c>
      <c r="V17" s="10" t="s">
        <v>95</v>
      </c>
      <c r="W17" s="10" t="s">
        <v>91</v>
      </c>
      <c r="X17" s="114" t="s">
        <v>96</v>
      </c>
      <c r="Y17" s="10">
        <v>1</v>
      </c>
      <c r="Z17" s="10">
        <v>1</v>
      </c>
      <c r="AA17" s="106">
        <f t="shared" si="0"/>
        <v>1</v>
      </c>
      <c r="AB17" s="224" t="s">
        <v>388</v>
      </c>
      <c r="AC17" s="224"/>
      <c r="AD17" s="224"/>
      <c r="AE17" s="10">
        <v>0</v>
      </c>
      <c r="AF17" s="10">
        <v>0</v>
      </c>
      <c r="AG17" s="106">
        <f t="shared" si="1"/>
        <v>0</v>
      </c>
      <c r="AH17" s="224" t="s">
        <v>467</v>
      </c>
      <c r="AI17" s="224"/>
      <c r="AJ17" s="224"/>
      <c r="AK17" s="10">
        <v>0</v>
      </c>
      <c r="AL17" s="10">
        <v>0</v>
      </c>
      <c r="AM17" s="143">
        <f>IF(ISERROR(AL17/AK17),0,(AL17/AK17))</f>
        <v>0</v>
      </c>
      <c r="AN17" s="224" t="s">
        <v>467</v>
      </c>
      <c r="AO17" s="224"/>
      <c r="AP17" s="224"/>
      <c r="AQ17" s="10">
        <v>0</v>
      </c>
      <c r="AR17" s="8">
        <v>0</v>
      </c>
      <c r="AS17" s="61">
        <f t="shared" si="3"/>
        <v>0</v>
      </c>
      <c r="AT17" s="215"/>
      <c r="AU17" s="216"/>
      <c r="AV17" s="217"/>
      <c r="AW17" s="10">
        <v>0</v>
      </c>
      <c r="AX17" s="8">
        <v>0</v>
      </c>
      <c r="AY17" s="61">
        <f t="shared" si="4"/>
        <v>0</v>
      </c>
      <c r="AZ17" s="189"/>
      <c r="BA17" s="190"/>
      <c r="BB17" s="191"/>
      <c r="BC17" s="8"/>
      <c r="BD17" s="18"/>
      <c r="BE17" s="61"/>
      <c r="BF17" s="189"/>
      <c r="BG17" s="190"/>
      <c r="BH17" s="191"/>
      <c r="BI17" s="8"/>
      <c r="BJ17" s="61"/>
      <c r="BK17" s="61"/>
      <c r="BL17" s="173"/>
      <c r="BM17" s="174"/>
      <c r="BN17" s="203"/>
      <c r="BO17" s="10"/>
      <c r="BP17" s="8"/>
      <c r="BQ17" s="61"/>
      <c r="BR17" s="225"/>
      <c r="BS17" s="225"/>
      <c r="BT17" s="225"/>
      <c r="BU17" s="8"/>
      <c r="BV17" s="16"/>
      <c r="BW17" s="61"/>
      <c r="BX17" s="228"/>
      <c r="BY17" s="228"/>
      <c r="BZ17" s="228"/>
      <c r="CA17" s="10"/>
      <c r="CB17" s="10"/>
      <c r="CC17" s="60"/>
      <c r="CD17" s="228"/>
      <c r="CE17" s="228"/>
      <c r="CF17" s="228"/>
      <c r="CG17" s="8"/>
      <c r="CH17" s="10"/>
      <c r="CI17" s="61"/>
      <c r="CJ17" s="225"/>
      <c r="CK17" s="225"/>
      <c r="CL17" s="225"/>
      <c r="CM17" s="8"/>
      <c r="CN17" s="10"/>
      <c r="CO17" s="61"/>
      <c r="CP17" s="228"/>
      <c r="CQ17" s="228"/>
      <c r="CR17" s="228"/>
      <c r="CS17" s="20">
        <f>IF(T17="SUMA",(Y17+AE17+AK17+AQ17+AW17+BC17+BI17+BO17+CG17+CM17+BU17+CA17),(#REF!))</f>
        <v>1</v>
      </c>
      <c r="CT17" s="130">
        <f t="shared" si="7"/>
        <v>1</v>
      </c>
      <c r="CU17" s="106">
        <f t="shared" si="8"/>
        <v>1</v>
      </c>
    </row>
    <row r="18" spans="1:100" s="12" customFormat="1" ht="75" customHeight="1" x14ac:dyDescent="0.25">
      <c r="A18" s="13" t="s">
        <v>66</v>
      </c>
      <c r="B18" s="7">
        <v>7550</v>
      </c>
      <c r="C18" s="63">
        <v>3</v>
      </c>
      <c r="D18" s="14" t="s">
        <v>86</v>
      </c>
      <c r="E18" s="14" t="s">
        <v>54</v>
      </c>
      <c r="F18" s="63" t="s">
        <v>55</v>
      </c>
      <c r="G18" s="63">
        <v>540</v>
      </c>
      <c r="H18" s="63" t="s">
        <v>57</v>
      </c>
      <c r="I18" s="63" t="s">
        <v>55</v>
      </c>
      <c r="J18" s="63" t="s">
        <v>87</v>
      </c>
      <c r="K18" s="63" t="s">
        <v>55</v>
      </c>
      <c r="L18" s="63" t="s">
        <v>57</v>
      </c>
      <c r="M18" s="63" t="s">
        <v>55</v>
      </c>
      <c r="N18" s="7" t="s">
        <v>88</v>
      </c>
      <c r="O18" s="60">
        <v>0.2</v>
      </c>
      <c r="P18" s="168" t="s">
        <v>97</v>
      </c>
      <c r="Q18" s="51" t="s">
        <v>98</v>
      </c>
      <c r="R18" s="52">
        <v>1</v>
      </c>
      <c r="S18" s="56">
        <f t="shared" si="6"/>
        <v>1</v>
      </c>
      <c r="T18" s="52" t="s">
        <v>61</v>
      </c>
      <c r="U18" s="52" t="s">
        <v>62</v>
      </c>
      <c r="V18" s="52" t="s">
        <v>99</v>
      </c>
      <c r="W18" s="52" t="s">
        <v>91</v>
      </c>
      <c r="X18" s="51" t="s">
        <v>100</v>
      </c>
      <c r="Y18" s="60">
        <v>0.5</v>
      </c>
      <c r="Z18" s="60">
        <v>0.5</v>
      </c>
      <c r="AA18" s="60">
        <f t="shared" si="0"/>
        <v>1</v>
      </c>
      <c r="AB18" s="224" t="s">
        <v>389</v>
      </c>
      <c r="AC18" s="224"/>
      <c r="AD18" s="224"/>
      <c r="AE18" s="10">
        <v>0</v>
      </c>
      <c r="AF18" s="105">
        <v>0</v>
      </c>
      <c r="AG18" s="106">
        <f t="shared" si="1"/>
        <v>0</v>
      </c>
      <c r="AH18" s="172" t="s">
        <v>390</v>
      </c>
      <c r="AI18" s="172"/>
      <c r="AJ18" s="172"/>
      <c r="AK18" s="10">
        <v>0</v>
      </c>
      <c r="AL18" s="10">
        <v>0</v>
      </c>
      <c r="AM18" s="143">
        <f>IF(ISERROR(AL18/AK18),0,(AL18/AK18))</f>
        <v>0</v>
      </c>
      <c r="AN18" s="172" t="s">
        <v>527</v>
      </c>
      <c r="AO18" s="172"/>
      <c r="AP18" s="172"/>
      <c r="AQ18" s="60">
        <v>0.5</v>
      </c>
      <c r="AR18" s="10">
        <v>0</v>
      </c>
      <c r="AS18" s="60">
        <f t="shared" si="3"/>
        <v>0</v>
      </c>
      <c r="AT18" s="215"/>
      <c r="AU18" s="216"/>
      <c r="AV18" s="217"/>
      <c r="AW18" s="10">
        <v>0</v>
      </c>
      <c r="AX18" s="10">
        <v>0</v>
      </c>
      <c r="AY18" s="60">
        <f t="shared" si="4"/>
        <v>0</v>
      </c>
      <c r="AZ18" s="215"/>
      <c r="BA18" s="216"/>
      <c r="BB18" s="217"/>
      <c r="BC18" s="60"/>
      <c r="BD18" s="10"/>
      <c r="BE18" s="60"/>
      <c r="BF18" s="215"/>
      <c r="BG18" s="216"/>
      <c r="BH18" s="217"/>
      <c r="BI18" s="60"/>
      <c r="BJ18" s="60"/>
      <c r="BK18" s="60"/>
      <c r="BL18" s="178"/>
      <c r="BM18" s="179"/>
      <c r="BN18" s="180"/>
      <c r="BO18" s="10"/>
      <c r="BP18" s="10"/>
      <c r="BQ18" s="60"/>
      <c r="BR18" s="225"/>
      <c r="BS18" s="225"/>
      <c r="BT18" s="225"/>
      <c r="BU18" s="10"/>
      <c r="BV18" s="10"/>
      <c r="BW18" s="60"/>
      <c r="BX18" s="225"/>
      <c r="BY18" s="225"/>
      <c r="BZ18" s="225"/>
      <c r="CA18" s="60"/>
      <c r="CB18" s="60"/>
      <c r="CC18" s="60"/>
      <c r="CD18" s="225"/>
      <c r="CE18" s="225"/>
      <c r="CF18" s="225"/>
      <c r="CG18" s="10"/>
      <c r="CH18" s="10"/>
      <c r="CI18" s="60"/>
      <c r="CJ18" s="225"/>
      <c r="CK18" s="225"/>
      <c r="CL18" s="225"/>
      <c r="CM18" s="60"/>
      <c r="CN18" s="60"/>
      <c r="CO18" s="60"/>
      <c r="CP18" s="225"/>
      <c r="CQ18" s="225"/>
      <c r="CR18" s="225"/>
      <c r="CS18" s="20">
        <f>IF(T18="SUMA",(Y18+AE18+AK18+AQ18+AW18+BC18+BI18+BO18+CG18+CM18+BU18+CA18),(#REF!))</f>
        <v>1</v>
      </c>
      <c r="CT18" s="129">
        <f t="shared" si="7"/>
        <v>0.5</v>
      </c>
      <c r="CU18" s="60">
        <f t="shared" si="8"/>
        <v>0.5</v>
      </c>
    </row>
    <row r="19" spans="1:100" s="53" customFormat="1" ht="68.25" hidden="1" customHeight="1" x14ac:dyDescent="0.25">
      <c r="A19" s="164" t="s">
        <v>66</v>
      </c>
      <c r="B19" s="167">
        <v>7550</v>
      </c>
      <c r="C19" s="167">
        <v>3</v>
      </c>
      <c r="D19" s="164" t="s">
        <v>86</v>
      </c>
      <c r="E19" s="164" t="s">
        <v>54</v>
      </c>
      <c r="F19" s="167" t="s">
        <v>55</v>
      </c>
      <c r="G19" s="167">
        <v>540</v>
      </c>
      <c r="H19" s="167" t="s">
        <v>57</v>
      </c>
      <c r="I19" s="167" t="s">
        <v>55</v>
      </c>
      <c r="J19" s="167" t="s">
        <v>87</v>
      </c>
      <c r="K19" s="167" t="s">
        <v>55</v>
      </c>
      <c r="L19" s="167" t="s">
        <v>57</v>
      </c>
      <c r="M19" s="167" t="s">
        <v>55</v>
      </c>
      <c r="N19" s="167" t="s">
        <v>88</v>
      </c>
      <c r="O19" s="166">
        <v>0.1</v>
      </c>
      <c r="P19" s="168" t="s">
        <v>101</v>
      </c>
      <c r="Q19" s="168" t="s">
        <v>102</v>
      </c>
      <c r="R19" s="169">
        <v>1</v>
      </c>
      <c r="S19" s="56">
        <f t="shared" si="6"/>
        <v>0</v>
      </c>
      <c r="T19" s="169" t="s">
        <v>61</v>
      </c>
      <c r="U19" s="169" t="s">
        <v>62</v>
      </c>
      <c r="V19" s="169" t="s">
        <v>63</v>
      </c>
      <c r="W19" s="169" t="s">
        <v>91</v>
      </c>
      <c r="X19" s="168" t="s">
        <v>103</v>
      </c>
      <c r="Y19" s="169">
        <v>0</v>
      </c>
      <c r="Z19" s="169">
        <v>0</v>
      </c>
      <c r="AA19" s="166">
        <f t="shared" si="0"/>
        <v>0</v>
      </c>
      <c r="AB19" s="204" t="s">
        <v>390</v>
      </c>
      <c r="AC19" s="204"/>
      <c r="AD19" s="204"/>
      <c r="AE19" s="169">
        <v>0</v>
      </c>
      <c r="AF19" s="169">
        <v>0</v>
      </c>
      <c r="AG19" s="166">
        <f t="shared" si="1"/>
        <v>0</v>
      </c>
      <c r="AH19" s="171" t="s">
        <v>390</v>
      </c>
      <c r="AI19" s="171"/>
      <c r="AJ19" s="171"/>
      <c r="AK19" s="169">
        <v>0</v>
      </c>
      <c r="AL19" s="169">
        <v>0</v>
      </c>
      <c r="AM19" s="166">
        <f>IF(ISERROR(AL19/AK19),0,(AL19/AK19))</f>
        <v>0</v>
      </c>
      <c r="AN19" s="171" t="s">
        <v>527</v>
      </c>
      <c r="AO19" s="171"/>
      <c r="AP19" s="171"/>
      <c r="AQ19" s="169">
        <v>0</v>
      </c>
      <c r="AR19" s="169">
        <v>0</v>
      </c>
      <c r="AS19" s="166">
        <f t="shared" si="3"/>
        <v>0</v>
      </c>
      <c r="AT19" s="192"/>
      <c r="AU19" s="193"/>
      <c r="AV19" s="194"/>
      <c r="AW19" s="169">
        <v>0</v>
      </c>
      <c r="AX19" s="169">
        <v>0</v>
      </c>
      <c r="AY19" s="166">
        <f t="shared" si="4"/>
        <v>0</v>
      </c>
      <c r="AZ19" s="192"/>
      <c r="BA19" s="193"/>
      <c r="BB19" s="194"/>
      <c r="BC19" s="169"/>
      <c r="BD19" s="169"/>
      <c r="BE19" s="166"/>
      <c r="BF19" s="192"/>
      <c r="BG19" s="193"/>
      <c r="BH19" s="194"/>
      <c r="BI19" s="169"/>
      <c r="BJ19" s="169"/>
      <c r="BK19" s="166"/>
      <c r="BL19" s="242"/>
      <c r="BM19" s="243"/>
      <c r="BN19" s="244"/>
      <c r="BO19" s="169"/>
      <c r="BP19" s="169"/>
      <c r="BQ19" s="166"/>
      <c r="BR19" s="229"/>
      <c r="BS19" s="229"/>
      <c r="BT19" s="229"/>
      <c r="BU19" s="169"/>
      <c r="BV19" s="169"/>
      <c r="BW19" s="166"/>
      <c r="BX19" s="229"/>
      <c r="BY19" s="229"/>
      <c r="BZ19" s="229"/>
      <c r="CA19" s="169"/>
      <c r="CB19" s="169"/>
      <c r="CC19" s="166"/>
      <c r="CD19" s="229"/>
      <c r="CE19" s="229"/>
      <c r="CF19" s="229"/>
      <c r="CG19" s="169"/>
      <c r="CH19" s="169"/>
      <c r="CI19" s="166"/>
      <c r="CJ19" s="229"/>
      <c r="CK19" s="229"/>
      <c r="CL19" s="229"/>
      <c r="CM19" s="169"/>
      <c r="CN19" s="169"/>
      <c r="CO19" s="166"/>
      <c r="CP19" s="229"/>
      <c r="CQ19" s="229"/>
      <c r="CR19" s="229"/>
      <c r="CS19" s="56">
        <f>IF(T19="SUMA",(Y19+AE19+AK19+AQ19+AW19+BC19+BI19+BO19+CG19+CM19+BU19+CA19),(#REF!))</f>
        <v>0</v>
      </c>
      <c r="CT19" s="58">
        <f t="shared" ref="CT19:CT21" si="9">IF(T19="SUMA",(Z19+AF19+AL19+AR19+AX19+BD19+BJ19+BP19+CH19+CN19+BV19+CB19),(Z19))</f>
        <v>0</v>
      </c>
      <c r="CU19" s="166">
        <f t="shared" si="8"/>
        <v>0</v>
      </c>
    </row>
    <row r="20" spans="1:100" s="53" customFormat="1" ht="141.75" customHeight="1" x14ac:dyDescent="0.25">
      <c r="A20" s="121" t="s">
        <v>66</v>
      </c>
      <c r="B20" s="122">
        <v>7550</v>
      </c>
      <c r="C20" s="122">
        <v>4</v>
      </c>
      <c r="D20" s="121" t="s">
        <v>104</v>
      </c>
      <c r="E20" s="121" t="s">
        <v>54</v>
      </c>
      <c r="F20" s="122" t="s">
        <v>55</v>
      </c>
      <c r="G20" s="122">
        <v>540</v>
      </c>
      <c r="H20" s="122" t="s">
        <v>55</v>
      </c>
      <c r="I20" s="122" t="s">
        <v>55</v>
      </c>
      <c r="J20" s="122" t="s">
        <v>87</v>
      </c>
      <c r="K20" s="122" t="s">
        <v>55</v>
      </c>
      <c r="L20" s="122" t="s">
        <v>57</v>
      </c>
      <c r="M20" s="122" t="s">
        <v>55</v>
      </c>
      <c r="N20" s="122" t="s">
        <v>88</v>
      </c>
      <c r="O20" s="123">
        <v>0.5</v>
      </c>
      <c r="P20" s="168" t="s">
        <v>105</v>
      </c>
      <c r="Q20" s="51" t="s">
        <v>106</v>
      </c>
      <c r="R20" s="118">
        <v>1</v>
      </c>
      <c r="S20" s="56">
        <v>1</v>
      </c>
      <c r="T20" s="118" t="s">
        <v>61</v>
      </c>
      <c r="U20" s="118" t="s">
        <v>62</v>
      </c>
      <c r="V20" s="118" t="s">
        <v>95</v>
      </c>
      <c r="W20" s="118" t="s">
        <v>91</v>
      </c>
      <c r="X20" s="51" t="s">
        <v>107</v>
      </c>
      <c r="Y20" s="118">
        <v>0</v>
      </c>
      <c r="Z20" s="118">
        <v>0</v>
      </c>
      <c r="AA20" s="123">
        <f t="shared" si="0"/>
        <v>0</v>
      </c>
      <c r="AB20" s="204" t="s">
        <v>390</v>
      </c>
      <c r="AC20" s="204"/>
      <c r="AD20" s="204"/>
      <c r="AE20" s="118">
        <v>0</v>
      </c>
      <c r="AF20" s="56">
        <v>0</v>
      </c>
      <c r="AG20" s="123">
        <v>0</v>
      </c>
      <c r="AH20" s="171" t="s">
        <v>390</v>
      </c>
      <c r="AI20" s="171"/>
      <c r="AJ20" s="171"/>
      <c r="AK20" s="118">
        <v>0</v>
      </c>
      <c r="AL20" s="118">
        <v>0</v>
      </c>
      <c r="AM20" s="123">
        <v>0</v>
      </c>
      <c r="AN20" s="171" t="s">
        <v>549</v>
      </c>
      <c r="AO20" s="171"/>
      <c r="AP20" s="171"/>
      <c r="AQ20" s="118">
        <v>0</v>
      </c>
      <c r="AR20" s="118">
        <v>0</v>
      </c>
      <c r="AS20" s="123">
        <f t="shared" si="3"/>
        <v>0</v>
      </c>
      <c r="AT20" s="192"/>
      <c r="AU20" s="193"/>
      <c r="AV20" s="194"/>
      <c r="AW20" s="118">
        <v>1</v>
      </c>
      <c r="AX20" s="118">
        <v>0</v>
      </c>
      <c r="AY20" s="123">
        <f t="shared" si="4"/>
        <v>0</v>
      </c>
      <c r="AZ20" s="192"/>
      <c r="BA20" s="193"/>
      <c r="BB20" s="194"/>
      <c r="BC20" s="118"/>
      <c r="BD20" s="118"/>
      <c r="BE20" s="123"/>
      <c r="BF20" s="229"/>
      <c r="BG20" s="229"/>
      <c r="BH20" s="229"/>
      <c r="BI20" s="118"/>
      <c r="BJ20" s="118"/>
      <c r="BK20" s="123"/>
      <c r="BL20" s="242"/>
      <c r="BM20" s="243"/>
      <c r="BN20" s="244"/>
      <c r="BO20" s="118"/>
      <c r="BP20" s="118"/>
      <c r="BQ20" s="123"/>
      <c r="BR20" s="229"/>
      <c r="BS20" s="229"/>
      <c r="BT20" s="229"/>
      <c r="BU20" s="118"/>
      <c r="BV20" s="118"/>
      <c r="BW20" s="123"/>
      <c r="BX20" s="124"/>
      <c r="BY20" s="125"/>
      <c r="BZ20" s="126"/>
      <c r="CA20" s="118"/>
      <c r="CB20" s="118"/>
      <c r="CC20" s="123"/>
      <c r="CD20" s="229"/>
      <c r="CE20" s="229"/>
      <c r="CF20" s="229"/>
      <c r="CG20" s="118"/>
      <c r="CH20" s="118"/>
      <c r="CI20" s="123"/>
      <c r="CJ20" s="229"/>
      <c r="CK20" s="229"/>
      <c r="CL20" s="229"/>
      <c r="CM20" s="118"/>
      <c r="CN20" s="118"/>
      <c r="CO20" s="123"/>
      <c r="CP20" s="229"/>
      <c r="CQ20" s="229"/>
      <c r="CR20" s="229"/>
      <c r="CS20" s="58">
        <f>IF(T20="SUMA",(Y20+AE20+AK20+AQ20+AW20+BC20+BI20+BO20+CG20+CM20+BU20+CA20),(#REF!))</f>
        <v>1</v>
      </c>
      <c r="CT20" s="58">
        <f t="shared" si="9"/>
        <v>0</v>
      </c>
      <c r="CU20" s="123">
        <f t="shared" si="8"/>
        <v>0</v>
      </c>
    </row>
    <row r="21" spans="1:100" s="53" customFormat="1" ht="143.25" customHeight="1" x14ac:dyDescent="0.25">
      <c r="A21" s="121" t="s">
        <v>66</v>
      </c>
      <c r="B21" s="122">
        <v>7550</v>
      </c>
      <c r="C21" s="122">
        <v>4</v>
      </c>
      <c r="D21" s="121" t="s">
        <v>104</v>
      </c>
      <c r="E21" s="121" t="s">
        <v>54</v>
      </c>
      <c r="F21" s="122" t="s">
        <v>55</v>
      </c>
      <c r="G21" s="122">
        <v>540</v>
      </c>
      <c r="H21" s="122" t="s">
        <v>55</v>
      </c>
      <c r="I21" s="122" t="s">
        <v>57</v>
      </c>
      <c r="J21" s="122" t="s">
        <v>87</v>
      </c>
      <c r="K21" s="122" t="s">
        <v>57</v>
      </c>
      <c r="L21" s="122" t="s">
        <v>57</v>
      </c>
      <c r="M21" s="122" t="s">
        <v>55</v>
      </c>
      <c r="N21" s="122" t="s">
        <v>88</v>
      </c>
      <c r="O21" s="123">
        <v>0.5</v>
      </c>
      <c r="P21" s="168" t="s">
        <v>108</v>
      </c>
      <c r="Q21" s="51" t="s">
        <v>109</v>
      </c>
      <c r="R21" s="118">
        <v>1</v>
      </c>
      <c r="S21" s="56">
        <f t="shared" si="6"/>
        <v>1</v>
      </c>
      <c r="T21" s="118" t="s">
        <v>61</v>
      </c>
      <c r="U21" s="118" t="s">
        <v>62</v>
      </c>
      <c r="V21" s="118" t="s">
        <v>95</v>
      </c>
      <c r="W21" s="118" t="s">
        <v>91</v>
      </c>
      <c r="X21" s="51" t="s">
        <v>110</v>
      </c>
      <c r="Y21" s="118">
        <v>0.4</v>
      </c>
      <c r="Z21" s="118">
        <v>0.4</v>
      </c>
      <c r="AA21" s="123">
        <f t="shared" si="0"/>
        <v>1</v>
      </c>
      <c r="AB21" s="204" t="s">
        <v>391</v>
      </c>
      <c r="AC21" s="204"/>
      <c r="AD21" s="204"/>
      <c r="AE21" s="118">
        <v>0</v>
      </c>
      <c r="AF21" s="56">
        <v>0</v>
      </c>
      <c r="AG21" s="123">
        <v>0</v>
      </c>
      <c r="AH21" s="171" t="s">
        <v>390</v>
      </c>
      <c r="AI21" s="171"/>
      <c r="AJ21" s="171"/>
      <c r="AK21" s="118">
        <v>0</v>
      </c>
      <c r="AL21" s="142">
        <v>0</v>
      </c>
      <c r="AM21" s="123">
        <v>0</v>
      </c>
      <c r="AN21" s="171" t="s">
        <v>528</v>
      </c>
      <c r="AO21" s="171"/>
      <c r="AP21" s="171"/>
      <c r="AQ21" s="118">
        <v>0</v>
      </c>
      <c r="AR21" s="118">
        <v>0</v>
      </c>
      <c r="AS21" s="123">
        <f t="shared" si="3"/>
        <v>0</v>
      </c>
      <c r="AT21" s="192"/>
      <c r="AU21" s="193"/>
      <c r="AV21" s="194"/>
      <c r="AW21" s="118">
        <v>0.6</v>
      </c>
      <c r="AX21" s="118">
        <v>0</v>
      </c>
      <c r="AY21" s="123">
        <f t="shared" si="4"/>
        <v>0</v>
      </c>
      <c r="AZ21" s="192"/>
      <c r="BA21" s="193"/>
      <c r="BB21" s="194"/>
      <c r="BC21" s="118"/>
      <c r="BD21" s="118"/>
      <c r="BE21" s="123"/>
      <c r="BF21" s="229"/>
      <c r="BG21" s="229"/>
      <c r="BH21" s="229"/>
      <c r="BI21" s="118"/>
      <c r="BJ21" s="118"/>
      <c r="BK21" s="123"/>
      <c r="BL21" s="229"/>
      <c r="BM21" s="229"/>
      <c r="BN21" s="229"/>
      <c r="BO21" s="118"/>
      <c r="BP21" s="118"/>
      <c r="BQ21" s="123"/>
      <c r="BR21" s="229"/>
      <c r="BS21" s="229"/>
      <c r="BT21" s="229"/>
      <c r="BU21" s="118"/>
      <c r="BV21" s="118"/>
      <c r="BW21" s="123"/>
      <c r="BX21" s="124"/>
      <c r="BY21" s="125"/>
      <c r="BZ21" s="126"/>
      <c r="CA21" s="118"/>
      <c r="CB21" s="118"/>
      <c r="CC21" s="123"/>
      <c r="CD21" s="229"/>
      <c r="CE21" s="229"/>
      <c r="CF21" s="229"/>
      <c r="CG21" s="118"/>
      <c r="CH21" s="118"/>
      <c r="CI21" s="123"/>
      <c r="CJ21" s="229"/>
      <c r="CK21" s="229"/>
      <c r="CL21" s="229"/>
      <c r="CM21" s="118"/>
      <c r="CN21" s="118"/>
      <c r="CO21" s="123"/>
      <c r="CP21" s="229"/>
      <c r="CQ21" s="229"/>
      <c r="CR21" s="229"/>
      <c r="CS21" s="56">
        <f>IF(T21="SUMA",(Y21+AE21+AK21+AQ21+AW21+BC21+BI21+BO21+CG21+CM21+BU21+CA21),(#REF!))</f>
        <v>1</v>
      </c>
      <c r="CT21" s="58">
        <f t="shared" si="9"/>
        <v>0.4</v>
      </c>
      <c r="CU21" s="123">
        <f t="shared" si="8"/>
        <v>0.4</v>
      </c>
    </row>
    <row r="22" spans="1:100" s="12" customFormat="1" ht="183" customHeight="1" x14ac:dyDescent="0.25">
      <c r="A22" s="13" t="s">
        <v>52</v>
      </c>
      <c r="B22" s="7">
        <v>7550</v>
      </c>
      <c r="C22" s="63">
        <v>5</v>
      </c>
      <c r="D22" s="14" t="s">
        <v>111</v>
      </c>
      <c r="E22" s="14" t="s">
        <v>54</v>
      </c>
      <c r="F22" s="63" t="s">
        <v>55</v>
      </c>
      <c r="G22" s="63">
        <v>540</v>
      </c>
      <c r="H22" s="63" t="s">
        <v>55</v>
      </c>
      <c r="I22" s="63" t="s">
        <v>55</v>
      </c>
      <c r="J22" s="63" t="s">
        <v>56</v>
      </c>
      <c r="K22" s="63" t="s">
        <v>55</v>
      </c>
      <c r="L22" s="63" t="s">
        <v>57</v>
      </c>
      <c r="M22" s="63" t="s">
        <v>55</v>
      </c>
      <c r="N22" s="63" t="s">
        <v>112</v>
      </c>
      <c r="O22" s="61">
        <v>0.8</v>
      </c>
      <c r="P22" s="168" t="s">
        <v>113</v>
      </c>
      <c r="Q22" s="51" t="s">
        <v>114</v>
      </c>
      <c r="R22" s="52">
        <v>1</v>
      </c>
      <c r="S22" s="56">
        <v>1</v>
      </c>
      <c r="T22" s="52" t="s">
        <v>71</v>
      </c>
      <c r="U22" s="52" t="s">
        <v>62</v>
      </c>
      <c r="V22" s="52" t="s">
        <v>63</v>
      </c>
      <c r="W22" s="52" t="s">
        <v>115</v>
      </c>
      <c r="X22" s="51" t="s">
        <v>116</v>
      </c>
      <c r="Y22" s="10">
        <v>1</v>
      </c>
      <c r="Z22" s="8">
        <v>1</v>
      </c>
      <c r="AA22" s="61">
        <f t="shared" ref="AA22:AA23" si="10">IF(ISERROR(Z22/Y22),0,(Z22/Y22))</f>
        <v>1</v>
      </c>
      <c r="AB22" s="187" t="s">
        <v>358</v>
      </c>
      <c r="AC22" s="187"/>
      <c r="AD22" s="187"/>
      <c r="AE22" s="118">
        <v>1</v>
      </c>
      <c r="AF22" s="8">
        <v>1</v>
      </c>
      <c r="AG22" s="88">
        <f t="shared" ref="AG22:AG27" si="11">IF(ISERROR(AF22/AE22),0,(AF22/AE22))</f>
        <v>1</v>
      </c>
      <c r="AH22" s="230" t="s">
        <v>358</v>
      </c>
      <c r="AI22" s="231"/>
      <c r="AJ22" s="232"/>
      <c r="AK22" s="10">
        <v>1</v>
      </c>
      <c r="AL22" s="8">
        <v>1</v>
      </c>
      <c r="AM22" s="94">
        <f t="shared" ref="AM22:AM24" si="12">IF(ISERROR(AL22/AK22),0,(AL22/AK22))</f>
        <v>1</v>
      </c>
      <c r="AN22" s="170" t="s">
        <v>518</v>
      </c>
      <c r="AO22" s="170"/>
      <c r="AP22" s="170"/>
      <c r="AQ22" s="10">
        <v>1</v>
      </c>
      <c r="AR22" s="8">
        <v>0</v>
      </c>
      <c r="AS22" s="61">
        <f t="shared" si="3"/>
        <v>0</v>
      </c>
      <c r="AT22" s="189"/>
      <c r="AU22" s="190"/>
      <c r="AV22" s="191"/>
      <c r="AW22" s="10">
        <v>1</v>
      </c>
      <c r="AX22" s="8">
        <v>0</v>
      </c>
      <c r="AY22" s="61">
        <f t="shared" si="4"/>
        <v>0</v>
      </c>
      <c r="AZ22" s="189"/>
      <c r="BA22" s="190"/>
      <c r="BB22" s="191"/>
      <c r="BC22" s="10"/>
      <c r="BD22" s="8"/>
      <c r="BE22" s="61"/>
      <c r="BF22" s="228"/>
      <c r="BG22" s="228"/>
      <c r="BH22" s="228"/>
      <c r="BI22" s="10"/>
      <c r="BJ22" s="8"/>
      <c r="BK22" s="61"/>
      <c r="BL22" s="173"/>
      <c r="BM22" s="174"/>
      <c r="BN22" s="203"/>
      <c r="BO22" s="10"/>
      <c r="BP22" s="8"/>
      <c r="BQ22" s="61"/>
      <c r="BR22" s="228"/>
      <c r="BS22" s="228"/>
      <c r="BT22" s="228"/>
      <c r="BU22" s="10"/>
      <c r="BV22" s="10"/>
      <c r="BW22" s="61"/>
      <c r="BX22" s="228"/>
      <c r="BY22" s="228"/>
      <c r="BZ22" s="228"/>
      <c r="CA22" s="10"/>
      <c r="CB22" s="10"/>
      <c r="CC22" s="60"/>
      <c r="CD22" s="228"/>
      <c r="CE22" s="228"/>
      <c r="CF22" s="228"/>
      <c r="CG22" s="10"/>
      <c r="CH22" s="10"/>
      <c r="CI22" s="61"/>
      <c r="CJ22" s="228"/>
      <c r="CK22" s="228"/>
      <c r="CL22" s="228"/>
      <c r="CM22" s="10"/>
      <c r="CN22" s="10"/>
      <c r="CO22" s="61"/>
      <c r="CP22" s="228"/>
      <c r="CQ22" s="228"/>
      <c r="CR22" s="228"/>
      <c r="CS22" s="129">
        <f>AK22</f>
        <v>1</v>
      </c>
      <c r="CT22" s="129">
        <f t="shared" ref="CT22:CT31" si="13">AL22</f>
        <v>1</v>
      </c>
      <c r="CU22" s="61">
        <f t="shared" si="8"/>
        <v>1</v>
      </c>
    </row>
    <row r="23" spans="1:100" s="12" customFormat="1" ht="172.5" customHeight="1" x14ac:dyDescent="0.25">
      <c r="A23" s="13" t="s">
        <v>52</v>
      </c>
      <c r="B23" s="7">
        <v>7550</v>
      </c>
      <c r="C23" s="63">
        <v>5</v>
      </c>
      <c r="D23" s="14" t="s">
        <v>111</v>
      </c>
      <c r="E23" s="14" t="s">
        <v>54</v>
      </c>
      <c r="F23" s="63" t="s">
        <v>55</v>
      </c>
      <c r="G23" s="63">
        <v>540</v>
      </c>
      <c r="H23" s="63" t="s">
        <v>55</v>
      </c>
      <c r="I23" s="63" t="s">
        <v>55</v>
      </c>
      <c r="J23" s="63" t="s">
        <v>56</v>
      </c>
      <c r="K23" s="63" t="s">
        <v>55</v>
      </c>
      <c r="L23" s="63" t="s">
        <v>57</v>
      </c>
      <c r="M23" s="63" t="s">
        <v>55</v>
      </c>
      <c r="N23" s="63" t="s">
        <v>112</v>
      </c>
      <c r="O23" s="61">
        <v>0.2</v>
      </c>
      <c r="P23" s="168" t="s">
        <v>117</v>
      </c>
      <c r="Q23" s="51" t="s">
        <v>118</v>
      </c>
      <c r="R23" s="52">
        <v>1</v>
      </c>
      <c r="S23" s="56">
        <v>1</v>
      </c>
      <c r="T23" s="52" t="s">
        <v>71</v>
      </c>
      <c r="U23" s="52" t="s">
        <v>62</v>
      </c>
      <c r="V23" s="52" t="s">
        <v>63</v>
      </c>
      <c r="W23" s="52" t="s">
        <v>115</v>
      </c>
      <c r="X23" s="51" t="s">
        <v>119</v>
      </c>
      <c r="Y23" s="10">
        <v>1</v>
      </c>
      <c r="Z23" s="8">
        <v>1</v>
      </c>
      <c r="AA23" s="61">
        <f t="shared" si="10"/>
        <v>1</v>
      </c>
      <c r="AB23" s="187" t="s">
        <v>358</v>
      </c>
      <c r="AC23" s="187"/>
      <c r="AD23" s="187"/>
      <c r="AE23" s="118">
        <v>1</v>
      </c>
      <c r="AF23" s="8">
        <v>1</v>
      </c>
      <c r="AG23" s="88">
        <f t="shared" si="11"/>
        <v>1</v>
      </c>
      <c r="AH23" s="230" t="s">
        <v>358</v>
      </c>
      <c r="AI23" s="231"/>
      <c r="AJ23" s="232"/>
      <c r="AK23" s="10">
        <v>1</v>
      </c>
      <c r="AL23" s="8">
        <v>1</v>
      </c>
      <c r="AM23" s="94">
        <f t="shared" si="12"/>
        <v>1</v>
      </c>
      <c r="AN23" s="170" t="s">
        <v>519</v>
      </c>
      <c r="AO23" s="170"/>
      <c r="AP23" s="170"/>
      <c r="AQ23" s="10">
        <v>1</v>
      </c>
      <c r="AR23" s="8">
        <v>0</v>
      </c>
      <c r="AS23" s="61">
        <f t="shared" si="3"/>
        <v>0</v>
      </c>
      <c r="AT23" s="189"/>
      <c r="AU23" s="190"/>
      <c r="AV23" s="191"/>
      <c r="AW23" s="10">
        <v>1</v>
      </c>
      <c r="AX23" s="8">
        <v>0</v>
      </c>
      <c r="AY23" s="61">
        <f t="shared" si="4"/>
        <v>0</v>
      </c>
      <c r="AZ23" s="189"/>
      <c r="BA23" s="190"/>
      <c r="BB23" s="191"/>
      <c r="BC23" s="10"/>
      <c r="BD23" s="8"/>
      <c r="BE23" s="61"/>
      <c r="BF23" s="228"/>
      <c r="BG23" s="228"/>
      <c r="BH23" s="228"/>
      <c r="BI23" s="10"/>
      <c r="BJ23" s="8"/>
      <c r="BK23" s="61"/>
      <c r="BL23" s="173"/>
      <c r="BM23" s="174"/>
      <c r="BN23" s="203"/>
      <c r="BO23" s="10"/>
      <c r="BP23" s="8"/>
      <c r="BQ23" s="61"/>
      <c r="BR23" s="228"/>
      <c r="BS23" s="228"/>
      <c r="BT23" s="228"/>
      <c r="BU23" s="10"/>
      <c r="BV23" s="10"/>
      <c r="BW23" s="61"/>
      <c r="BX23" s="228"/>
      <c r="BY23" s="228"/>
      <c r="BZ23" s="228"/>
      <c r="CA23" s="10"/>
      <c r="CB23" s="10"/>
      <c r="CC23" s="60"/>
      <c r="CD23" s="228"/>
      <c r="CE23" s="228"/>
      <c r="CF23" s="228"/>
      <c r="CG23" s="10"/>
      <c r="CH23" s="10"/>
      <c r="CI23" s="61"/>
      <c r="CJ23" s="228"/>
      <c r="CK23" s="228"/>
      <c r="CL23" s="228"/>
      <c r="CM23" s="10"/>
      <c r="CN23" s="10"/>
      <c r="CO23" s="61"/>
      <c r="CP23" s="228"/>
      <c r="CQ23" s="228"/>
      <c r="CR23" s="228"/>
      <c r="CS23" s="129">
        <f t="shared" ref="CS23:CS31" si="14">AK23</f>
        <v>1</v>
      </c>
      <c r="CT23" s="129">
        <f t="shared" si="13"/>
        <v>1</v>
      </c>
      <c r="CU23" s="61">
        <f t="shared" si="8"/>
        <v>1</v>
      </c>
    </row>
    <row r="24" spans="1:100" s="12" customFormat="1" ht="186.75" customHeight="1" x14ac:dyDescent="0.25">
      <c r="A24" s="13" t="s">
        <v>52</v>
      </c>
      <c r="B24" s="7">
        <v>7550</v>
      </c>
      <c r="C24" s="63">
        <v>5</v>
      </c>
      <c r="D24" s="14" t="s">
        <v>111</v>
      </c>
      <c r="E24" s="14" t="s">
        <v>54</v>
      </c>
      <c r="F24" s="63" t="s">
        <v>55</v>
      </c>
      <c r="G24" s="63">
        <v>540</v>
      </c>
      <c r="H24" s="63" t="s">
        <v>55</v>
      </c>
      <c r="I24" s="63" t="s">
        <v>55</v>
      </c>
      <c r="J24" s="63" t="s">
        <v>56</v>
      </c>
      <c r="K24" s="63" t="s">
        <v>55</v>
      </c>
      <c r="L24" s="63" t="s">
        <v>57</v>
      </c>
      <c r="M24" s="63" t="s">
        <v>55</v>
      </c>
      <c r="N24" s="63" t="s">
        <v>112</v>
      </c>
      <c r="O24" s="61">
        <v>0.16666666666666669</v>
      </c>
      <c r="P24" s="168" t="s">
        <v>120</v>
      </c>
      <c r="Q24" s="51" t="s">
        <v>121</v>
      </c>
      <c r="R24" s="52">
        <v>1</v>
      </c>
      <c r="S24" s="56">
        <v>1</v>
      </c>
      <c r="T24" s="52" t="s">
        <v>71</v>
      </c>
      <c r="U24" s="52" t="s">
        <v>62</v>
      </c>
      <c r="V24" s="52" t="s">
        <v>63</v>
      </c>
      <c r="W24" s="52" t="s">
        <v>122</v>
      </c>
      <c r="X24" s="51" t="s">
        <v>123</v>
      </c>
      <c r="Y24" s="10">
        <v>1</v>
      </c>
      <c r="Z24" s="8">
        <v>1</v>
      </c>
      <c r="AA24" s="61">
        <f>IF(ISERROR(Z24/Y24),0,(Z24/Y24))</f>
        <v>1</v>
      </c>
      <c r="AB24" s="187" t="s">
        <v>392</v>
      </c>
      <c r="AC24" s="187"/>
      <c r="AD24" s="187"/>
      <c r="AE24" s="118">
        <v>1</v>
      </c>
      <c r="AF24" s="8">
        <v>1</v>
      </c>
      <c r="AG24" s="92">
        <f t="shared" si="11"/>
        <v>1</v>
      </c>
      <c r="AH24" s="170" t="s">
        <v>438</v>
      </c>
      <c r="AI24" s="170"/>
      <c r="AJ24" s="170"/>
      <c r="AK24" s="141">
        <v>1</v>
      </c>
      <c r="AL24" s="141">
        <v>1</v>
      </c>
      <c r="AM24" s="144">
        <f t="shared" si="12"/>
        <v>1</v>
      </c>
      <c r="AN24" s="171" t="s">
        <v>491</v>
      </c>
      <c r="AO24" s="171"/>
      <c r="AP24" s="171"/>
      <c r="AQ24" s="10">
        <v>1</v>
      </c>
      <c r="AR24" s="8">
        <v>0</v>
      </c>
      <c r="AS24" s="61">
        <f t="shared" si="3"/>
        <v>0</v>
      </c>
      <c r="AT24" s="215"/>
      <c r="AU24" s="216"/>
      <c r="AV24" s="217"/>
      <c r="AW24" s="10">
        <v>1</v>
      </c>
      <c r="AX24" s="8">
        <v>0</v>
      </c>
      <c r="AY24" s="61">
        <f t="shared" si="4"/>
        <v>0</v>
      </c>
      <c r="AZ24" s="189"/>
      <c r="BA24" s="190"/>
      <c r="BB24" s="191"/>
      <c r="BC24" s="10"/>
      <c r="BD24" s="8"/>
      <c r="BE24" s="61"/>
      <c r="BF24" s="228"/>
      <c r="BG24" s="228"/>
      <c r="BH24" s="228"/>
      <c r="BI24" s="10"/>
      <c r="BJ24" s="8"/>
      <c r="BK24" s="61"/>
      <c r="BL24" s="173"/>
      <c r="BM24" s="174"/>
      <c r="BN24" s="203"/>
      <c r="BO24" s="10"/>
      <c r="BP24" s="8"/>
      <c r="BQ24" s="61"/>
      <c r="BR24" s="225"/>
      <c r="BS24" s="225"/>
      <c r="BT24" s="225"/>
      <c r="BU24" s="10"/>
      <c r="BV24" s="10"/>
      <c r="BW24" s="61"/>
      <c r="BX24" s="228"/>
      <c r="BY24" s="228"/>
      <c r="BZ24" s="228"/>
      <c r="CA24" s="10"/>
      <c r="CB24" s="10"/>
      <c r="CC24" s="60"/>
      <c r="CD24" s="228"/>
      <c r="CE24" s="228"/>
      <c r="CF24" s="228"/>
      <c r="CG24" s="10"/>
      <c r="CH24" s="10"/>
      <c r="CI24" s="61"/>
      <c r="CJ24" s="228"/>
      <c r="CK24" s="228"/>
      <c r="CL24" s="228"/>
      <c r="CM24" s="10"/>
      <c r="CN24" s="10"/>
      <c r="CO24" s="61"/>
      <c r="CP24" s="228"/>
      <c r="CQ24" s="228"/>
      <c r="CR24" s="228"/>
      <c r="CS24" s="129">
        <f t="shared" si="14"/>
        <v>1</v>
      </c>
      <c r="CT24" s="129">
        <f t="shared" si="13"/>
        <v>1</v>
      </c>
      <c r="CU24" s="61">
        <f t="shared" si="8"/>
        <v>1</v>
      </c>
    </row>
    <row r="25" spans="1:100" s="12" customFormat="1" ht="80.25" customHeight="1" x14ac:dyDescent="0.25">
      <c r="A25" s="13" t="s">
        <v>52</v>
      </c>
      <c r="B25" s="7">
        <v>7550</v>
      </c>
      <c r="C25" s="63">
        <v>5</v>
      </c>
      <c r="D25" s="14" t="s">
        <v>111</v>
      </c>
      <c r="E25" s="14" t="s">
        <v>54</v>
      </c>
      <c r="F25" s="63" t="s">
        <v>55</v>
      </c>
      <c r="G25" s="63">
        <v>540</v>
      </c>
      <c r="H25" s="63" t="s">
        <v>55</v>
      </c>
      <c r="I25" s="63" t="s">
        <v>55</v>
      </c>
      <c r="J25" s="63" t="s">
        <v>56</v>
      </c>
      <c r="K25" s="63" t="s">
        <v>55</v>
      </c>
      <c r="L25" s="63" t="s">
        <v>57</v>
      </c>
      <c r="M25" s="63" t="s">
        <v>55</v>
      </c>
      <c r="N25" s="63" t="s">
        <v>112</v>
      </c>
      <c r="O25" s="61">
        <v>0.16666666666666669</v>
      </c>
      <c r="P25" s="168" t="s">
        <v>124</v>
      </c>
      <c r="Q25" s="51" t="s">
        <v>125</v>
      </c>
      <c r="R25" s="52">
        <v>1</v>
      </c>
      <c r="S25" s="56">
        <v>1</v>
      </c>
      <c r="T25" s="52" t="s">
        <v>71</v>
      </c>
      <c r="U25" s="52" t="s">
        <v>62</v>
      </c>
      <c r="V25" s="52" t="s">
        <v>63</v>
      </c>
      <c r="W25" s="52" t="s">
        <v>122</v>
      </c>
      <c r="X25" s="51" t="s">
        <v>126</v>
      </c>
      <c r="Y25" s="10">
        <v>1</v>
      </c>
      <c r="Z25" s="8">
        <v>1</v>
      </c>
      <c r="AA25" s="61">
        <f t="shared" ref="AA25:AA30" si="15">IF(ISERROR(Z25/Y25),0,(Z25/Y25))</f>
        <v>1</v>
      </c>
      <c r="AB25" s="187" t="s">
        <v>393</v>
      </c>
      <c r="AC25" s="187"/>
      <c r="AD25" s="187"/>
      <c r="AE25" s="118">
        <v>1</v>
      </c>
      <c r="AF25" s="8">
        <v>1</v>
      </c>
      <c r="AG25" s="55">
        <f t="shared" si="11"/>
        <v>1</v>
      </c>
      <c r="AH25" s="170" t="s">
        <v>439</v>
      </c>
      <c r="AI25" s="170"/>
      <c r="AJ25" s="170"/>
      <c r="AK25" s="10">
        <v>1</v>
      </c>
      <c r="AL25" s="8">
        <v>1</v>
      </c>
      <c r="AM25" s="94">
        <f t="shared" ref="AM25" si="16">IF(ISERROR(AL25/AK25),0,(AL25/AK25))</f>
        <v>1</v>
      </c>
      <c r="AN25" s="170" t="s">
        <v>492</v>
      </c>
      <c r="AO25" s="170"/>
      <c r="AP25" s="170"/>
      <c r="AQ25" s="10">
        <v>1</v>
      </c>
      <c r="AR25" s="8">
        <v>0</v>
      </c>
      <c r="AS25" s="61">
        <f t="shared" si="3"/>
        <v>0</v>
      </c>
      <c r="AT25" s="215"/>
      <c r="AU25" s="216"/>
      <c r="AV25" s="217"/>
      <c r="AW25" s="10">
        <v>1</v>
      </c>
      <c r="AX25" s="8">
        <v>0</v>
      </c>
      <c r="AY25" s="61">
        <f t="shared" si="4"/>
        <v>0</v>
      </c>
      <c r="AZ25" s="189"/>
      <c r="BA25" s="190"/>
      <c r="BB25" s="191"/>
      <c r="BC25" s="10"/>
      <c r="BD25" s="8"/>
      <c r="BE25" s="61"/>
      <c r="BF25" s="228"/>
      <c r="BG25" s="228"/>
      <c r="BH25" s="228"/>
      <c r="BI25" s="10"/>
      <c r="BJ25" s="8"/>
      <c r="BK25" s="61"/>
      <c r="BL25" s="173"/>
      <c r="BM25" s="174"/>
      <c r="BN25" s="203"/>
      <c r="BO25" s="10"/>
      <c r="BP25" s="8"/>
      <c r="BQ25" s="61"/>
      <c r="BR25" s="225"/>
      <c r="BS25" s="225"/>
      <c r="BT25" s="225"/>
      <c r="BU25" s="10"/>
      <c r="BV25" s="10"/>
      <c r="BW25" s="61"/>
      <c r="BX25" s="228"/>
      <c r="BY25" s="228"/>
      <c r="BZ25" s="228"/>
      <c r="CA25" s="10"/>
      <c r="CB25" s="16"/>
      <c r="CC25" s="60"/>
      <c r="CD25" s="228"/>
      <c r="CE25" s="228"/>
      <c r="CF25" s="228"/>
      <c r="CG25" s="10"/>
      <c r="CH25" s="10"/>
      <c r="CI25" s="61"/>
      <c r="CJ25" s="228"/>
      <c r="CK25" s="228"/>
      <c r="CL25" s="228"/>
      <c r="CM25" s="10"/>
      <c r="CN25" s="10"/>
      <c r="CO25" s="61"/>
      <c r="CP25" s="228"/>
      <c r="CQ25" s="228"/>
      <c r="CR25" s="228"/>
      <c r="CS25" s="129">
        <f t="shared" si="14"/>
        <v>1</v>
      </c>
      <c r="CT25" s="129">
        <f t="shared" si="13"/>
        <v>1</v>
      </c>
      <c r="CU25" s="61">
        <f t="shared" si="8"/>
        <v>1</v>
      </c>
    </row>
    <row r="26" spans="1:100" s="12" customFormat="1" ht="86.25" customHeight="1" x14ac:dyDescent="0.25">
      <c r="A26" s="13" t="s">
        <v>52</v>
      </c>
      <c r="B26" s="7">
        <v>7550</v>
      </c>
      <c r="C26" s="63">
        <v>5</v>
      </c>
      <c r="D26" s="14" t="s">
        <v>111</v>
      </c>
      <c r="E26" s="14" t="s">
        <v>54</v>
      </c>
      <c r="F26" s="63" t="s">
        <v>55</v>
      </c>
      <c r="G26" s="63">
        <v>540</v>
      </c>
      <c r="H26" s="63" t="s">
        <v>55</v>
      </c>
      <c r="I26" s="63" t="s">
        <v>55</v>
      </c>
      <c r="J26" s="63" t="s">
        <v>56</v>
      </c>
      <c r="K26" s="63" t="s">
        <v>55</v>
      </c>
      <c r="L26" s="63" t="s">
        <v>57</v>
      </c>
      <c r="M26" s="63" t="s">
        <v>55</v>
      </c>
      <c r="N26" s="63" t="s">
        <v>112</v>
      </c>
      <c r="O26" s="61">
        <v>0.16666666666666669</v>
      </c>
      <c r="P26" s="168" t="s">
        <v>127</v>
      </c>
      <c r="Q26" s="51" t="s">
        <v>128</v>
      </c>
      <c r="R26" s="52">
        <v>1</v>
      </c>
      <c r="S26" s="56">
        <v>1</v>
      </c>
      <c r="T26" s="52" t="s">
        <v>71</v>
      </c>
      <c r="U26" s="52" t="s">
        <v>62</v>
      </c>
      <c r="V26" s="52" t="s">
        <v>63</v>
      </c>
      <c r="W26" s="52" t="s">
        <v>122</v>
      </c>
      <c r="X26" s="51" t="s">
        <v>129</v>
      </c>
      <c r="Y26" s="10">
        <v>1</v>
      </c>
      <c r="Z26" s="8">
        <v>0</v>
      </c>
      <c r="AA26" s="55">
        <f t="shared" si="15"/>
        <v>0</v>
      </c>
      <c r="AB26" s="187" t="s">
        <v>394</v>
      </c>
      <c r="AC26" s="187"/>
      <c r="AD26" s="187"/>
      <c r="AE26" s="118">
        <v>1</v>
      </c>
      <c r="AF26" s="8">
        <v>1</v>
      </c>
      <c r="AG26" s="55">
        <f t="shared" si="11"/>
        <v>1</v>
      </c>
      <c r="AH26" s="170" t="s">
        <v>440</v>
      </c>
      <c r="AI26" s="170"/>
      <c r="AJ26" s="170"/>
      <c r="AK26" s="10">
        <v>1</v>
      </c>
      <c r="AL26" s="8">
        <v>1</v>
      </c>
      <c r="AM26" s="94">
        <f t="shared" ref="AM26" si="17">IF(ISERROR(AL26/AK26),0,(AL26/AK26))</f>
        <v>1</v>
      </c>
      <c r="AN26" s="170" t="s">
        <v>493</v>
      </c>
      <c r="AO26" s="170"/>
      <c r="AP26" s="170"/>
      <c r="AQ26" s="10">
        <v>1</v>
      </c>
      <c r="AR26" s="8">
        <v>0</v>
      </c>
      <c r="AS26" s="61">
        <f t="shared" si="3"/>
        <v>0</v>
      </c>
      <c r="AT26" s="215"/>
      <c r="AU26" s="216"/>
      <c r="AV26" s="217"/>
      <c r="AW26" s="10">
        <v>1</v>
      </c>
      <c r="AX26" s="8">
        <v>0</v>
      </c>
      <c r="AY26" s="61">
        <f t="shared" si="4"/>
        <v>0</v>
      </c>
      <c r="AZ26" s="189"/>
      <c r="BA26" s="190"/>
      <c r="BB26" s="191"/>
      <c r="BC26" s="10"/>
      <c r="BD26" s="8"/>
      <c r="BE26" s="61"/>
      <c r="BF26" s="228"/>
      <c r="BG26" s="228"/>
      <c r="BH26" s="228"/>
      <c r="BI26" s="10"/>
      <c r="BJ26" s="8"/>
      <c r="BK26" s="61"/>
      <c r="BL26" s="173"/>
      <c r="BM26" s="174"/>
      <c r="BN26" s="203"/>
      <c r="BO26" s="10"/>
      <c r="BP26" s="8"/>
      <c r="BQ26" s="61"/>
      <c r="BR26" s="225"/>
      <c r="BS26" s="225"/>
      <c r="BT26" s="225"/>
      <c r="BU26" s="10"/>
      <c r="BV26" s="10"/>
      <c r="BW26" s="61"/>
      <c r="BX26" s="228"/>
      <c r="BY26" s="228"/>
      <c r="BZ26" s="228"/>
      <c r="CA26" s="10"/>
      <c r="CB26" s="10"/>
      <c r="CC26" s="60"/>
      <c r="CD26" s="228"/>
      <c r="CE26" s="228"/>
      <c r="CF26" s="228"/>
      <c r="CG26" s="10"/>
      <c r="CH26" s="10"/>
      <c r="CI26" s="61"/>
      <c r="CJ26" s="228"/>
      <c r="CK26" s="228"/>
      <c r="CL26" s="228"/>
      <c r="CM26" s="10"/>
      <c r="CN26" s="10"/>
      <c r="CO26" s="61"/>
      <c r="CP26" s="228"/>
      <c r="CQ26" s="228"/>
      <c r="CR26" s="228"/>
      <c r="CS26" s="129">
        <f t="shared" si="14"/>
        <v>1</v>
      </c>
      <c r="CT26" s="129">
        <f t="shared" si="13"/>
        <v>1</v>
      </c>
      <c r="CU26" s="61">
        <f t="shared" si="8"/>
        <v>1</v>
      </c>
    </row>
    <row r="27" spans="1:100" s="53" customFormat="1" ht="86.25" customHeight="1" x14ac:dyDescent="0.25">
      <c r="A27" s="110" t="s">
        <v>52</v>
      </c>
      <c r="B27" s="112">
        <v>7550</v>
      </c>
      <c r="C27" s="112">
        <v>5</v>
      </c>
      <c r="D27" s="110" t="s">
        <v>111</v>
      </c>
      <c r="E27" s="110" t="s">
        <v>54</v>
      </c>
      <c r="F27" s="112" t="s">
        <v>55</v>
      </c>
      <c r="G27" s="112">
        <v>540</v>
      </c>
      <c r="H27" s="112" t="s">
        <v>55</v>
      </c>
      <c r="I27" s="112" t="s">
        <v>55</v>
      </c>
      <c r="J27" s="112" t="s">
        <v>56</v>
      </c>
      <c r="K27" s="112" t="s">
        <v>55</v>
      </c>
      <c r="L27" s="112" t="s">
        <v>57</v>
      </c>
      <c r="M27" s="112" t="s">
        <v>55</v>
      </c>
      <c r="N27" s="112" t="s">
        <v>112</v>
      </c>
      <c r="O27" s="111">
        <v>0.16666666666666669</v>
      </c>
      <c r="P27" s="168" t="s">
        <v>130</v>
      </c>
      <c r="Q27" s="51" t="s">
        <v>131</v>
      </c>
      <c r="R27" s="111">
        <v>1.012</v>
      </c>
      <c r="S27" s="56">
        <v>0.9</v>
      </c>
      <c r="T27" s="113" t="s">
        <v>71</v>
      </c>
      <c r="U27" s="113" t="s">
        <v>62</v>
      </c>
      <c r="V27" s="113" t="s">
        <v>63</v>
      </c>
      <c r="W27" s="113" t="s">
        <v>122</v>
      </c>
      <c r="X27" s="51" t="s">
        <v>129</v>
      </c>
      <c r="Y27" s="113">
        <v>0.9</v>
      </c>
      <c r="Z27" s="113">
        <v>0.05</v>
      </c>
      <c r="AA27" s="111">
        <f t="shared" si="15"/>
        <v>5.5555555555555559E-2</v>
      </c>
      <c r="AB27" s="204" t="s">
        <v>395</v>
      </c>
      <c r="AC27" s="204"/>
      <c r="AD27" s="187"/>
      <c r="AE27" s="118">
        <v>0.9</v>
      </c>
      <c r="AF27" s="118">
        <v>0.9</v>
      </c>
      <c r="AG27" s="55">
        <f t="shared" si="11"/>
        <v>1</v>
      </c>
      <c r="AH27" s="171" t="s">
        <v>441</v>
      </c>
      <c r="AI27" s="171"/>
      <c r="AJ27" s="171"/>
      <c r="AK27" s="8">
        <v>0.9</v>
      </c>
      <c r="AL27" s="8">
        <v>0.9</v>
      </c>
      <c r="AM27" s="94">
        <f t="shared" ref="AM27" si="18">IF(ISERROR(AL27/AK27),0,(AL27/AK27))</f>
        <v>1</v>
      </c>
      <c r="AN27" s="170" t="s">
        <v>494</v>
      </c>
      <c r="AO27" s="170"/>
      <c r="AP27" s="170"/>
      <c r="AQ27" s="8">
        <v>0.9</v>
      </c>
      <c r="AR27" s="8">
        <v>0</v>
      </c>
      <c r="AS27" s="61">
        <f t="shared" si="3"/>
        <v>0</v>
      </c>
      <c r="AT27" s="189"/>
      <c r="AU27" s="190"/>
      <c r="AV27" s="191"/>
      <c r="AW27" s="8">
        <v>0.9</v>
      </c>
      <c r="AX27" s="8">
        <v>0</v>
      </c>
      <c r="AY27" s="61">
        <f t="shared" si="4"/>
        <v>0</v>
      </c>
      <c r="AZ27" s="189"/>
      <c r="BA27" s="190"/>
      <c r="BB27" s="191"/>
      <c r="BC27" s="8"/>
      <c r="BD27" s="8"/>
      <c r="BE27" s="61"/>
      <c r="BF27" s="228"/>
      <c r="BG27" s="228"/>
      <c r="BH27" s="228"/>
      <c r="BI27" s="8"/>
      <c r="BJ27" s="8"/>
      <c r="BK27" s="61"/>
      <c r="BL27" s="173"/>
      <c r="BM27" s="174"/>
      <c r="BN27" s="203"/>
      <c r="BO27" s="10"/>
      <c r="BP27" s="8"/>
      <c r="BQ27" s="61"/>
      <c r="BR27" s="225"/>
      <c r="BS27" s="225"/>
      <c r="BT27" s="225"/>
      <c r="BU27" s="8"/>
      <c r="BV27" s="10"/>
      <c r="BW27" s="61"/>
      <c r="BX27" s="228"/>
      <c r="BY27" s="228"/>
      <c r="BZ27" s="228"/>
      <c r="CA27" s="10"/>
      <c r="CB27" s="10"/>
      <c r="CC27" s="60"/>
      <c r="CD27" s="228"/>
      <c r="CE27" s="228"/>
      <c r="CF27" s="228"/>
      <c r="CG27" s="8"/>
      <c r="CH27" s="10"/>
      <c r="CI27" s="61"/>
      <c r="CJ27" s="228"/>
      <c r="CK27" s="228"/>
      <c r="CL27" s="228"/>
      <c r="CM27" s="8"/>
      <c r="CN27" s="10"/>
      <c r="CO27" s="61"/>
      <c r="CP27" s="228"/>
      <c r="CQ27" s="228"/>
      <c r="CR27" s="228"/>
      <c r="CS27" s="129">
        <f t="shared" si="14"/>
        <v>0.9</v>
      </c>
      <c r="CT27" s="129">
        <f t="shared" si="13"/>
        <v>0.9</v>
      </c>
      <c r="CU27" s="120">
        <f t="shared" si="8"/>
        <v>1</v>
      </c>
    </row>
    <row r="28" spans="1:100" s="12" customFormat="1" ht="93" customHeight="1" x14ac:dyDescent="0.25">
      <c r="A28" s="13" t="s">
        <v>52</v>
      </c>
      <c r="B28" s="7">
        <v>7550</v>
      </c>
      <c r="C28" s="63">
        <v>5</v>
      </c>
      <c r="D28" s="14" t="s">
        <v>111</v>
      </c>
      <c r="E28" s="14" t="s">
        <v>54</v>
      </c>
      <c r="F28" s="63" t="s">
        <v>55</v>
      </c>
      <c r="G28" s="63">
        <v>540</v>
      </c>
      <c r="H28" s="63" t="s">
        <v>55</v>
      </c>
      <c r="I28" s="63" t="s">
        <v>55</v>
      </c>
      <c r="J28" s="63" t="s">
        <v>56</v>
      </c>
      <c r="K28" s="63" t="s">
        <v>55</v>
      </c>
      <c r="L28" s="63" t="s">
        <v>57</v>
      </c>
      <c r="M28" s="63" t="s">
        <v>55</v>
      </c>
      <c r="N28" s="63" t="s">
        <v>112</v>
      </c>
      <c r="O28" s="61">
        <v>0.16666666666666669</v>
      </c>
      <c r="P28" s="168" t="s">
        <v>132</v>
      </c>
      <c r="Q28" s="51" t="s">
        <v>133</v>
      </c>
      <c r="R28" s="52">
        <v>1</v>
      </c>
      <c r="S28" s="56">
        <v>1</v>
      </c>
      <c r="T28" s="52" t="s">
        <v>71</v>
      </c>
      <c r="U28" s="52" t="s">
        <v>62</v>
      </c>
      <c r="V28" s="52" t="s">
        <v>63</v>
      </c>
      <c r="W28" s="52" t="s">
        <v>122</v>
      </c>
      <c r="X28" s="51" t="s">
        <v>129</v>
      </c>
      <c r="Y28" s="8">
        <v>1</v>
      </c>
      <c r="Z28" s="8">
        <v>0</v>
      </c>
      <c r="AA28" s="55">
        <f t="shared" si="15"/>
        <v>0</v>
      </c>
      <c r="AB28" s="224" t="s">
        <v>396</v>
      </c>
      <c r="AC28" s="224"/>
      <c r="AD28" s="224"/>
      <c r="AE28" s="118">
        <v>1</v>
      </c>
      <c r="AF28" s="8">
        <v>1</v>
      </c>
      <c r="AG28" s="92">
        <f t="shared" ref="AG28:AG30" si="19">IF(ISERROR(AF28/AE28),0,(AF28/AE28))</f>
        <v>1</v>
      </c>
      <c r="AH28" s="170" t="s">
        <v>442</v>
      </c>
      <c r="AI28" s="170"/>
      <c r="AJ28" s="170"/>
      <c r="AK28" s="8">
        <v>1</v>
      </c>
      <c r="AL28" s="8">
        <v>1</v>
      </c>
      <c r="AM28" s="94">
        <f t="shared" ref="AM28" si="20">IF(ISERROR(AL28/AK28),0,(AL28/AK28))</f>
        <v>1</v>
      </c>
      <c r="AN28" s="170" t="s">
        <v>495</v>
      </c>
      <c r="AO28" s="170"/>
      <c r="AP28" s="170"/>
      <c r="AQ28" s="8">
        <v>1</v>
      </c>
      <c r="AR28" s="8">
        <v>0</v>
      </c>
      <c r="AS28" s="61">
        <f t="shared" si="3"/>
        <v>0</v>
      </c>
      <c r="AT28" s="189"/>
      <c r="AU28" s="190"/>
      <c r="AV28" s="191"/>
      <c r="AW28" s="8">
        <v>1</v>
      </c>
      <c r="AX28" s="8">
        <v>0</v>
      </c>
      <c r="AY28" s="61">
        <f t="shared" si="4"/>
        <v>0</v>
      </c>
      <c r="AZ28" s="189"/>
      <c r="BA28" s="190"/>
      <c r="BB28" s="191"/>
      <c r="BC28" s="8"/>
      <c r="BD28" s="8"/>
      <c r="BE28" s="61"/>
      <c r="BF28" s="228"/>
      <c r="BG28" s="228"/>
      <c r="BH28" s="228"/>
      <c r="BI28" s="8"/>
      <c r="BJ28" s="8"/>
      <c r="BK28" s="61"/>
      <c r="BL28" s="173"/>
      <c r="BM28" s="174"/>
      <c r="BN28" s="203"/>
      <c r="BO28" s="10"/>
      <c r="BP28" s="8"/>
      <c r="BQ28" s="61"/>
      <c r="BR28" s="225"/>
      <c r="BS28" s="225"/>
      <c r="BT28" s="225"/>
      <c r="BU28" s="8"/>
      <c r="BV28" s="10"/>
      <c r="BW28" s="61"/>
      <c r="BX28" s="228"/>
      <c r="BY28" s="228"/>
      <c r="BZ28" s="228"/>
      <c r="CA28" s="10"/>
      <c r="CB28" s="10"/>
      <c r="CC28" s="60"/>
      <c r="CD28" s="228"/>
      <c r="CE28" s="228"/>
      <c r="CF28" s="228"/>
      <c r="CG28" s="8"/>
      <c r="CH28" s="10"/>
      <c r="CI28" s="61"/>
      <c r="CJ28" s="228"/>
      <c r="CK28" s="228"/>
      <c r="CL28" s="228"/>
      <c r="CM28" s="8"/>
      <c r="CN28" s="10"/>
      <c r="CO28" s="61"/>
      <c r="CP28" s="228"/>
      <c r="CQ28" s="228"/>
      <c r="CR28" s="228"/>
      <c r="CS28" s="129">
        <f t="shared" si="14"/>
        <v>1</v>
      </c>
      <c r="CT28" s="129">
        <f t="shared" si="13"/>
        <v>1</v>
      </c>
      <c r="CU28" s="61">
        <f t="shared" si="8"/>
        <v>1</v>
      </c>
    </row>
    <row r="29" spans="1:100" s="12" customFormat="1" ht="168" customHeight="1" x14ac:dyDescent="0.25">
      <c r="A29" s="13" t="s">
        <v>52</v>
      </c>
      <c r="B29" s="7">
        <v>7550</v>
      </c>
      <c r="C29" s="63">
        <v>5</v>
      </c>
      <c r="D29" s="14" t="s">
        <v>111</v>
      </c>
      <c r="E29" s="14" t="s">
        <v>54</v>
      </c>
      <c r="F29" s="63" t="s">
        <v>55</v>
      </c>
      <c r="G29" s="63">
        <v>540</v>
      </c>
      <c r="H29" s="63" t="s">
        <v>55</v>
      </c>
      <c r="I29" s="63" t="s">
        <v>55</v>
      </c>
      <c r="J29" s="63" t="s">
        <v>56</v>
      </c>
      <c r="K29" s="63" t="s">
        <v>55</v>
      </c>
      <c r="L29" s="63" t="s">
        <v>57</v>
      </c>
      <c r="M29" s="63" t="s">
        <v>55</v>
      </c>
      <c r="N29" s="63" t="s">
        <v>112</v>
      </c>
      <c r="O29" s="61">
        <v>0.16666666666666669</v>
      </c>
      <c r="P29" s="168" t="s">
        <v>134</v>
      </c>
      <c r="Q29" s="51" t="s">
        <v>135</v>
      </c>
      <c r="R29" s="52">
        <v>1</v>
      </c>
      <c r="S29" s="56">
        <v>1</v>
      </c>
      <c r="T29" s="52" t="s">
        <v>71</v>
      </c>
      <c r="U29" s="52" t="s">
        <v>62</v>
      </c>
      <c r="V29" s="52" t="s">
        <v>63</v>
      </c>
      <c r="W29" s="52" t="s">
        <v>122</v>
      </c>
      <c r="X29" s="51" t="s">
        <v>123</v>
      </c>
      <c r="Y29" s="8">
        <v>1</v>
      </c>
      <c r="Z29" s="10">
        <v>1</v>
      </c>
      <c r="AA29" s="60">
        <f t="shared" si="15"/>
        <v>1</v>
      </c>
      <c r="AB29" s="224" t="s">
        <v>397</v>
      </c>
      <c r="AC29" s="224"/>
      <c r="AD29" s="224"/>
      <c r="AE29" s="118">
        <v>1</v>
      </c>
      <c r="AF29" s="8">
        <v>1</v>
      </c>
      <c r="AG29" s="92">
        <f t="shared" si="19"/>
        <v>1</v>
      </c>
      <c r="AH29" s="172" t="s">
        <v>443</v>
      </c>
      <c r="AI29" s="172"/>
      <c r="AJ29" s="172"/>
      <c r="AK29" s="8">
        <v>1</v>
      </c>
      <c r="AL29" s="8">
        <v>1</v>
      </c>
      <c r="AM29" s="94">
        <f t="shared" ref="AM29" si="21">IF(ISERROR(AL29/AK29),0,(AL29/AK29))</f>
        <v>1</v>
      </c>
      <c r="AN29" s="170" t="s">
        <v>496</v>
      </c>
      <c r="AO29" s="170"/>
      <c r="AP29" s="170"/>
      <c r="AQ29" s="8">
        <v>1</v>
      </c>
      <c r="AR29" s="8">
        <v>0</v>
      </c>
      <c r="AS29" s="61">
        <f t="shared" si="3"/>
        <v>0</v>
      </c>
      <c r="AT29" s="189"/>
      <c r="AU29" s="190"/>
      <c r="AV29" s="191"/>
      <c r="AW29" s="8">
        <v>1</v>
      </c>
      <c r="AX29" s="8">
        <v>0</v>
      </c>
      <c r="AY29" s="61">
        <f t="shared" si="4"/>
        <v>0</v>
      </c>
      <c r="AZ29" s="189"/>
      <c r="BA29" s="190"/>
      <c r="BB29" s="191"/>
      <c r="BC29" s="8"/>
      <c r="BD29" s="8"/>
      <c r="BE29" s="61"/>
      <c r="BF29" s="228"/>
      <c r="BG29" s="228"/>
      <c r="BH29" s="228"/>
      <c r="BI29" s="8"/>
      <c r="BJ29" s="8"/>
      <c r="BK29" s="61"/>
      <c r="BL29" s="173"/>
      <c r="BM29" s="174"/>
      <c r="BN29" s="203"/>
      <c r="BO29" s="10"/>
      <c r="BP29" s="8"/>
      <c r="BQ29" s="61"/>
      <c r="BR29" s="225"/>
      <c r="BS29" s="225"/>
      <c r="BT29" s="225"/>
      <c r="BU29" s="8"/>
      <c r="BV29" s="10"/>
      <c r="BW29" s="61"/>
      <c r="BX29" s="228"/>
      <c r="BY29" s="228"/>
      <c r="BZ29" s="228"/>
      <c r="CA29" s="10"/>
      <c r="CB29" s="10"/>
      <c r="CC29" s="60"/>
      <c r="CD29" s="228"/>
      <c r="CE29" s="228"/>
      <c r="CF29" s="228"/>
      <c r="CG29" s="8"/>
      <c r="CH29" s="10"/>
      <c r="CI29" s="61"/>
      <c r="CJ29" s="228"/>
      <c r="CK29" s="228"/>
      <c r="CL29" s="228"/>
      <c r="CM29" s="8"/>
      <c r="CN29" s="10"/>
      <c r="CO29" s="61"/>
      <c r="CP29" s="225"/>
      <c r="CQ29" s="225"/>
      <c r="CR29" s="225"/>
      <c r="CS29" s="129">
        <f>AK29</f>
        <v>1</v>
      </c>
      <c r="CT29" s="129">
        <f t="shared" si="13"/>
        <v>1</v>
      </c>
      <c r="CU29" s="61">
        <f t="shared" si="8"/>
        <v>1</v>
      </c>
    </row>
    <row r="30" spans="1:100" s="53" customFormat="1" ht="222.75" customHeight="1" x14ac:dyDescent="0.25">
      <c r="A30" s="80" t="s">
        <v>52</v>
      </c>
      <c r="B30" s="75">
        <v>7550</v>
      </c>
      <c r="C30" s="75">
        <v>5</v>
      </c>
      <c r="D30" s="80" t="s">
        <v>111</v>
      </c>
      <c r="E30" s="80" t="s">
        <v>54</v>
      </c>
      <c r="F30" s="75" t="s">
        <v>55</v>
      </c>
      <c r="G30" s="75">
        <v>540</v>
      </c>
      <c r="H30" s="75" t="s">
        <v>55</v>
      </c>
      <c r="I30" s="75" t="s">
        <v>55</v>
      </c>
      <c r="J30" s="75" t="s">
        <v>56</v>
      </c>
      <c r="K30" s="75" t="s">
        <v>55</v>
      </c>
      <c r="L30" s="75" t="s">
        <v>57</v>
      </c>
      <c r="M30" s="75" t="s">
        <v>55</v>
      </c>
      <c r="N30" s="75" t="s">
        <v>112</v>
      </c>
      <c r="O30" s="66">
        <v>1</v>
      </c>
      <c r="P30" s="168" t="s">
        <v>136</v>
      </c>
      <c r="Q30" s="51" t="s">
        <v>137</v>
      </c>
      <c r="R30" s="82">
        <v>1</v>
      </c>
      <c r="S30" s="56">
        <v>1</v>
      </c>
      <c r="T30" s="82" t="s">
        <v>71</v>
      </c>
      <c r="U30" s="82" t="s">
        <v>62</v>
      </c>
      <c r="V30" s="82" t="s">
        <v>63</v>
      </c>
      <c r="W30" s="82" t="s">
        <v>138</v>
      </c>
      <c r="X30" s="51" t="s">
        <v>139</v>
      </c>
      <c r="Y30" s="82">
        <v>1</v>
      </c>
      <c r="Z30" s="82">
        <v>1</v>
      </c>
      <c r="AA30" s="66">
        <f t="shared" si="15"/>
        <v>1</v>
      </c>
      <c r="AB30" s="245" t="s">
        <v>401</v>
      </c>
      <c r="AC30" s="246"/>
      <c r="AD30" s="247"/>
      <c r="AE30" s="118">
        <v>1</v>
      </c>
      <c r="AF30" s="8">
        <v>1</v>
      </c>
      <c r="AG30" s="99">
        <f t="shared" si="19"/>
        <v>1</v>
      </c>
      <c r="AH30" s="172" t="s">
        <v>481</v>
      </c>
      <c r="AI30" s="172"/>
      <c r="AJ30" s="172"/>
      <c r="AK30" s="82">
        <v>1</v>
      </c>
      <c r="AL30" s="169">
        <v>1</v>
      </c>
      <c r="AM30" s="94">
        <f t="shared" ref="AM30:AM68" si="22">IF(ISERROR(AL30/AK30),0,(AL30/AK30))</f>
        <v>1</v>
      </c>
      <c r="AN30" s="171" t="s">
        <v>529</v>
      </c>
      <c r="AO30" s="171"/>
      <c r="AP30" s="171"/>
      <c r="AQ30" s="82">
        <v>1</v>
      </c>
      <c r="AR30" s="82">
        <v>0</v>
      </c>
      <c r="AS30" s="66">
        <f t="shared" si="3"/>
        <v>0</v>
      </c>
      <c r="AT30" s="192"/>
      <c r="AU30" s="193"/>
      <c r="AV30" s="194"/>
      <c r="AW30" s="82">
        <v>1</v>
      </c>
      <c r="AX30" s="82">
        <v>0</v>
      </c>
      <c r="AY30" s="66">
        <f t="shared" si="4"/>
        <v>0</v>
      </c>
      <c r="AZ30" s="192"/>
      <c r="BA30" s="193"/>
      <c r="BB30" s="194"/>
      <c r="BC30" s="82"/>
      <c r="BD30" s="82"/>
      <c r="BE30" s="66"/>
      <c r="BF30" s="229"/>
      <c r="BG30" s="229"/>
      <c r="BH30" s="229"/>
      <c r="BI30" s="82"/>
      <c r="BJ30" s="82"/>
      <c r="BK30" s="66"/>
      <c r="BL30" s="242"/>
      <c r="BM30" s="243"/>
      <c r="BN30" s="244"/>
      <c r="BO30" s="82"/>
      <c r="BP30" s="82"/>
      <c r="BQ30" s="66"/>
      <c r="BR30" s="229"/>
      <c r="BS30" s="229"/>
      <c r="BT30" s="229"/>
      <c r="BU30" s="82"/>
      <c r="BV30" s="82"/>
      <c r="BW30" s="66"/>
      <c r="BX30" s="229"/>
      <c r="BY30" s="229"/>
      <c r="BZ30" s="229"/>
      <c r="CA30" s="82"/>
      <c r="CB30" s="82"/>
      <c r="CC30" s="66"/>
      <c r="CD30" s="229"/>
      <c r="CE30" s="229"/>
      <c r="CF30" s="229"/>
      <c r="CG30" s="82"/>
      <c r="CH30" s="82"/>
      <c r="CI30" s="66"/>
      <c r="CJ30" s="229"/>
      <c r="CK30" s="229"/>
      <c r="CL30" s="229"/>
      <c r="CM30" s="82"/>
      <c r="CN30" s="82"/>
      <c r="CO30" s="66"/>
      <c r="CP30" s="242"/>
      <c r="CQ30" s="243"/>
      <c r="CR30" s="244"/>
      <c r="CS30" s="129">
        <f t="shared" si="14"/>
        <v>1</v>
      </c>
      <c r="CT30" s="58">
        <f t="shared" si="13"/>
        <v>1</v>
      </c>
      <c r="CU30" s="66">
        <f t="shared" si="8"/>
        <v>1</v>
      </c>
    </row>
    <row r="31" spans="1:100" s="12" customFormat="1" ht="151.5" customHeight="1" x14ac:dyDescent="0.25">
      <c r="A31" s="13" t="s">
        <v>52</v>
      </c>
      <c r="B31" s="7">
        <v>7550</v>
      </c>
      <c r="C31" s="63">
        <v>6</v>
      </c>
      <c r="D31" s="14" t="s">
        <v>140</v>
      </c>
      <c r="E31" s="14" t="s">
        <v>54</v>
      </c>
      <c r="F31" s="63" t="s">
        <v>55</v>
      </c>
      <c r="G31" s="63">
        <v>540</v>
      </c>
      <c r="H31" s="63" t="s">
        <v>55</v>
      </c>
      <c r="I31" s="63" t="s">
        <v>57</v>
      </c>
      <c r="J31" s="63" t="s">
        <v>56</v>
      </c>
      <c r="K31" s="63" t="s">
        <v>55</v>
      </c>
      <c r="L31" s="63" t="s">
        <v>57</v>
      </c>
      <c r="M31" s="63" t="s">
        <v>55</v>
      </c>
      <c r="N31" s="63" t="s">
        <v>141</v>
      </c>
      <c r="O31" s="61">
        <v>0.5</v>
      </c>
      <c r="P31" s="168" t="s">
        <v>142</v>
      </c>
      <c r="Q31" s="51" t="s">
        <v>143</v>
      </c>
      <c r="R31" s="62">
        <v>0.97299999999999998</v>
      </c>
      <c r="S31" s="56">
        <v>1</v>
      </c>
      <c r="T31" s="52" t="s">
        <v>71</v>
      </c>
      <c r="U31" s="52" t="s">
        <v>62</v>
      </c>
      <c r="V31" s="52" t="s">
        <v>63</v>
      </c>
      <c r="W31" s="52" t="s">
        <v>144</v>
      </c>
      <c r="X31" s="51" t="s">
        <v>145</v>
      </c>
      <c r="Y31" s="10">
        <v>1</v>
      </c>
      <c r="Z31" s="8">
        <v>0.99</v>
      </c>
      <c r="AA31" s="61">
        <f t="shared" ref="AA31:AA77" si="23">IF(ISERROR(Z31/Y31),0,(Z31/Y31))</f>
        <v>0.99</v>
      </c>
      <c r="AB31" s="187" t="s">
        <v>359</v>
      </c>
      <c r="AC31" s="187"/>
      <c r="AD31" s="187"/>
      <c r="AE31" s="118">
        <v>1</v>
      </c>
      <c r="AF31" s="8">
        <v>0.99</v>
      </c>
      <c r="AG31" s="88">
        <f t="shared" ref="AG31:AG42" si="24">IF(ISERROR(AF31/AE31),0,(AF31/AE31))</f>
        <v>0.99</v>
      </c>
      <c r="AH31" s="230" t="s">
        <v>417</v>
      </c>
      <c r="AI31" s="231"/>
      <c r="AJ31" s="232"/>
      <c r="AK31" s="8">
        <v>1</v>
      </c>
      <c r="AL31" s="8">
        <v>0.99</v>
      </c>
      <c r="AM31" s="94">
        <f t="shared" si="22"/>
        <v>0.99</v>
      </c>
      <c r="AN31" s="170" t="s">
        <v>497</v>
      </c>
      <c r="AO31" s="170"/>
      <c r="AP31" s="170"/>
      <c r="AQ31" s="10">
        <v>1</v>
      </c>
      <c r="AR31" s="8">
        <v>0</v>
      </c>
      <c r="AS31" s="61">
        <f t="shared" si="3"/>
        <v>0</v>
      </c>
      <c r="AT31" s="189"/>
      <c r="AU31" s="190"/>
      <c r="AV31" s="191"/>
      <c r="AW31" s="10">
        <v>1</v>
      </c>
      <c r="AX31" s="8">
        <v>0</v>
      </c>
      <c r="AY31" s="61">
        <f t="shared" si="4"/>
        <v>0</v>
      </c>
      <c r="AZ31" s="189"/>
      <c r="BA31" s="190"/>
      <c r="BB31" s="191"/>
      <c r="BC31" s="8"/>
      <c r="BD31" s="8"/>
      <c r="BE31" s="61"/>
      <c r="BF31" s="228"/>
      <c r="BG31" s="228"/>
      <c r="BH31" s="228"/>
      <c r="BI31" s="8"/>
      <c r="BJ31" s="8"/>
      <c r="BK31" s="61"/>
      <c r="BL31" s="173"/>
      <c r="BM31" s="174"/>
      <c r="BN31" s="203"/>
      <c r="BO31" s="10"/>
      <c r="BP31" s="8"/>
      <c r="BQ31" s="61"/>
      <c r="BR31" s="228"/>
      <c r="BS31" s="228"/>
      <c r="BT31" s="228"/>
      <c r="BU31" s="8"/>
      <c r="BV31" s="10"/>
      <c r="BW31" s="61"/>
      <c r="BX31" s="228"/>
      <c r="BY31" s="228"/>
      <c r="BZ31" s="228"/>
      <c r="CA31" s="10"/>
      <c r="CB31" s="10"/>
      <c r="CC31" s="60"/>
      <c r="CD31" s="228"/>
      <c r="CE31" s="228"/>
      <c r="CF31" s="228"/>
      <c r="CG31" s="8"/>
      <c r="CH31" s="10"/>
      <c r="CI31" s="61"/>
      <c r="CJ31" s="228"/>
      <c r="CK31" s="228"/>
      <c r="CL31" s="228"/>
      <c r="CM31" s="8"/>
      <c r="CN31" s="10"/>
      <c r="CO31" s="61"/>
      <c r="CP31" s="228"/>
      <c r="CQ31" s="228"/>
      <c r="CR31" s="228"/>
      <c r="CS31" s="129">
        <f t="shared" si="14"/>
        <v>1</v>
      </c>
      <c r="CT31" s="129">
        <f t="shared" si="13"/>
        <v>0.99</v>
      </c>
      <c r="CU31" s="61">
        <f t="shared" si="8"/>
        <v>0.99</v>
      </c>
    </row>
    <row r="32" spans="1:100" s="53" customFormat="1" ht="105.75" customHeight="1" x14ac:dyDescent="0.25">
      <c r="A32" s="121" t="s">
        <v>52</v>
      </c>
      <c r="B32" s="122">
        <v>7550</v>
      </c>
      <c r="C32" s="122">
        <v>6</v>
      </c>
      <c r="D32" s="121" t="s">
        <v>140</v>
      </c>
      <c r="E32" s="121" t="s">
        <v>54</v>
      </c>
      <c r="F32" s="122" t="s">
        <v>55</v>
      </c>
      <c r="G32" s="122">
        <v>540</v>
      </c>
      <c r="H32" s="122" t="s">
        <v>55</v>
      </c>
      <c r="I32" s="122" t="s">
        <v>57</v>
      </c>
      <c r="J32" s="122" t="s">
        <v>56</v>
      </c>
      <c r="K32" s="122" t="s">
        <v>55</v>
      </c>
      <c r="L32" s="122" t="s">
        <v>57</v>
      </c>
      <c r="M32" s="122" t="s">
        <v>55</v>
      </c>
      <c r="N32" s="118" t="s">
        <v>141</v>
      </c>
      <c r="O32" s="123">
        <v>0.25</v>
      </c>
      <c r="P32" s="168" t="s">
        <v>146</v>
      </c>
      <c r="Q32" s="51" t="s">
        <v>147</v>
      </c>
      <c r="R32" s="118">
        <v>0.91</v>
      </c>
      <c r="S32" s="118">
        <v>0.95</v>
      </c>
      <c r="T32" s="118" t="s">
        <v>71</v>
      </c>
      <c r="U32" s="118" t="s">
        <v>62</v>
      </c>
      <c r="V32" s="118" t="s">
        <v>63</v>
      </c>
      <c r="W32" s="118" t="s">
        <v>144</v>
      </c>
      <c r="X32" s="51" t="s">
        <v>148</v>
      </c>
      <c r="Y32" s="118">
        <v>0.95</v>
      </c>
      <c r="Z32" s="118">
        <v>0.95</v>
      </c>
      <c r="AA32" s="123">
        <f t="shared" si="23"/>
        <v>1</v>
      </c>
      <c r="AB32" s="204" t="s">
        <v>360</v>
      </c>
      <c r="AC32" s="204"/>
      <c r="AD32" s="204"/>
      <c r="AE32" s="118">
        <v>0.95</v>
      </c>
      <c r="AF32" s="118">
        <v>0.57999999999999996</v>
      </c>
      <c r="AG32" s="123">
        <f t="shared" si="24"/>
        <v>0.61052631578947369</v>
      </c>
      <c r="AH32" s="198" t="s">
        <v>418</v>
      </c>
      <c r="AI32" s="199"/>
      <c r="AJ32" s="200"/>
      <c r="AK32" s="141">
        <v>0.95</v>
      </c>
      <c r="AL32" s="8">
        <v>0.95</v>
      </c>
      <c r="AM32" s="94">
        <f t="shared" si="22"/>
        <v>1</v>
      </c>
      <c r="AN32" s="170" t="s">
        <v>498</v>
      </c>
      <c r="AO32" s="170"/>
      <c r="AP32" s="170"/>
      <c r="AQ32" s="118">
        <v>0.95</v>
      </c>
      <c r="AR32" s="118">
        <v>0</v>
      </c>
      <c r="AS32" s="123">
        <f t="shared" si="3"/>
        <v>0</v>
      </c>
      <c r="AT32" s="192"/>
      <c r="AU32" s="256"/>
      <c r="AV32" s="257"/>
      <c r="AW32" s="118">
        <v>0.95</v>
      </c>
      <c r="AX32" s="118">
        <v>0</v>
      </c>
      <c r="AY32" s="123">
        <f t="shared" si="4"/>
        <v>0</v>
      </c>
      <c r="AZ32" s="192"/>
      <c r="BA32" s="256"/>
      <c r="BB32" s="257"/>
      <c r="BC32" s="54"/>
      <c r="BD32" s="54"/>
      <c r="BE32" s="98"/>
      <c r="BF32" s="251"/>
      <c r="BG32" s="251"/>
      <c r="BH32" s="251"/>
      <c r="BI32" s="54"/>
      <c r="BJ32" s="54"/>
      <c r="BK32" s="98"/>
      <c r="BL32" s="248"/>
      <c r="BM32" s="249"/>
      <c r="BN32" s="250"/>
      <c r="BO32" s="54"/>
      <c r="BP32" s="54"/>
      <c r="BQ32" s="98"/>
      <c r="BR32" s="251"/>
      <c r="BS32" s="251"/>
      <c r="BT32" s="251"/>
      <c r="BU32" s="54"/>
      <c r="BV32" s="54"/>
      <c r="BW32" s="98"/>
      <c r="BX32" s="251"/>
      <c r="BY32" s="251"/>
      <c r="BZ32" s="251"/>
      <c r="CA32" s="54"/>
      <c r="CB32" s="54"/>
      <c r="CC32" s="98"/>
      <c r="CD32" s="251"/>
      <c r="CE32" s="251"/>
      <c r="CF32" s="251"/>
      <c r="CG32" s="54"/>
      <c r="CH32" s="54"/>
      <c r="CI32" s="98"/>
      <c r="CJ32" s="251"/>
      <c r="CK32" s="251"/>
      <c r="CL32" s="251"/>
      <c r="CM32" s="54"/>
      <c r="CN32" s="54"/>
      <c r="CO32" s="98"/>
      <c r="CP32" s="251"/>
      <c r="CQ32" s="251"/>
      <c r="CR32" s="251"/>
      <c r="CS32" s="58">
        <f>AK32</f>
        <v>0.95</v>
      </c>
      <c r="CT32" s="69">
        <v>0.82669999999999999</v>
      </c>
      <c r="CU32" s="123">
        <f t="shared" si="8"/>
        <v>0.87021052631578955</v>
      </c>
      <c r="CV32" s="86"/>
    </row>
    <row r="33" spans="1:100" s="53" customFormat="1" ht="187.5" customHeight="1" x14ac:dyDescent="0.25">
      <c r="A33" s="110" t="s">
        <v>52</v>
      </c>
      <c r="B33" s="112">
        <v>7550</v>
      </c>
      <c r="C33" s="112">
        <v>6</v>
      </c>
      <c r="D33" s="110" t="s">
        <v>140</v>
      </c>
      <c r="E33" s="110" t="s">
        <v>54</v>
      </c>
      <c r="F33" s="112" t="s">
        <v>55</v>
      </c>
      <c r="G33" s="112">
        <v>540</v>
      </c>
      <c r="H33" s="112" t="s">
        <v>55</v>
      </c>
      <c r="I33" s="112" t="s">
        <v>57</v>
      </c>
      <c r="J33" s="112" t="s">
        <v>56</v>
      </c>
      <c r="K33" s="112" t="s">
        <v>55</v>
      </c>
      <c r="L33" s="112" t="s">
        <v>57</v>
      </c>
      <c r="M33" s="112" t="s">
        <v>55</v>
      </c>
      <c r="N33" s="112" t="s">
        <v>141</v>
      </c>
      <c r="O33" s="111">
        <v>0.25</v>
      </c>
      <c r="P33" s="168" t="s">
        <v>149</v>
      </c>
      <c r="Q33" s="51" t="s">
        <v>150</v>
      </c>
      <c r="R33" s="113">
        <v>0.68</v>
      </c>
      <c r="S33" s="113">
        <v>0.85</v>
      </c>
      <c r="T33" s="113" t="s">
        <v>71</v>
      </c>
      <c r="U33" s="113" t="s">
        <v>62</v>
      </c>
      <c r="V33" s="113" t="s">
        <v>63</v>
      </c>
      <c r="W33" s="113" t="s">
        <v>144</v>
      </c>
      <c r="X33" s="51" t="s">
        <v>151</v>
      </c>
      <c r="Y33" s="113">
        <v>0.85</v>
      </c>
      <c r="Z33" s="113">
        <v>0.64</v>
      </c>
      <c r="AA33" s="111">
        <f t="shared" si="23"/>
        <v>0.75294117647058822</v>
      </c>
      <c r="AB33" s="204" t="s">
        <v>361</v>
      </c>
      <c r="AC33" s="204"/>
      <c r="AD33" s="187"/>
      <c r="AE33" s="113">
        <v>0.85</v>
      </c>
      <c r="AF33" s="113">
        <v>0.62</v>
      </c>
      <c r="AG33" s="111">
        <f t="shared" si="24"/>
        <v>0.72941176470588232</v>
      </c>
      <c r="AH33" s="198" t="s">
        <v>419</v>
      </c>
      <c r="AI33" s="199"/>
      <c r="AJ33" s="200"/>
      <c r="AK33" s="8">
        <v>0.85</v>
      </c>
      <c r="AL33" s="8">
        <v>0.7</v>
      </c>
      <c r="AM33" s="94">
        <f t="shared" si="22"/>
        <v>0.82352941176470584</v>
      </c>
      <c r="AN33" s="170" t="s">
        <v>499</v>
      </c>
      <c r="AO33" s="170"/>
      <c r="AP33" s="170"/>
      <c r="AQ33" s="8">
        <v>0.85</v>
      </c>
      <c r="AR33" s="8">
        <v>0</v>
      </c>
      <c r="AS33" s="61">
        <f t="shared" si="3"/>
        <v>0</v>
      </c>
      <c r="AT33" s="189"/>
      <c r="AU33" s="190"/>
      <c r="AV33" s="191"/>
      <c r="AW33" s="8">
        <v>0.85</v>
      </c>
      <c r="AX33" s="8">
        <v>0</v>
      </c>
      <c r="AY33" s="61">
        <f t="shared" si="4"/>
        <v>0</v>
      </c>
      <c r="AZ33" s="189"/>
      <c r="BA33" s="190"/>
      <c r="BB33" s="191"/>
      <c r="BC33" s="8"/>
      <c r="BD33" s="8"/>
      <c r="BE33" s="61"/>
      <c r="BF33" s="228"/>
      <c r="BG33" s="228"/>
      <c r="BH33" s="228"/>
      <c r="BI33" s="8"/>
      <c r="BJ33" s="8"/>
      <c r="BK33" s="61"/>
      <c r="BL33" s="173"/>
      <c r="BM33" s="174"/>
      <c r="BN33" s="203"/>
      <c r="BO33" s="10"/>
      <c r="BP33" s="8"/>
      <c r="BQ33" s="61"/>
      <c r="BR33" s="228"/>
      <c r="BS33" s="228"/>
      <c r="BT33" s="228"/>
      <c r="BU33" s="8"/>
      <c r="BV33" s="10"/>
      <c r="BW33" s="61"/>
      <c r="BX33" s="228"/>
      <c r="BY33" s="228"/>
      <c r="BZ33" s="228"/>
      <c r="CA33" s="10"/>
      <c r="CB33" s="10"/>
      <c r="CC33" s="60"/>
      <c r="CD33" s="228"/>
      <c r="CE33" s="228"/>
      <c r="CF33" s="228"/>
      <c r="CG33" s="8"/>
      <c r="CH33" s="10"/>
      <c r="CI33" s="61"/>
      <c r="CJ33" s="228"/>
      <c r="CK33" s="228"/>
      <c r="CL33" s="228"/>
      <c r="CM33" s="8"/>
      <c r="CN33" s="10"/>
      <c r="CO33" s="61"/>
      <c r="CP33" s="228"/>
      <c r="CQ33" s="228"/>
      <c r="CR33" s="228"/>
      <c r="CS33" s="58">
        <f>AK33</f>
        <v>0.85</v>
      </c>
      <c r="CT33" s="166">
        <v>0.65329999999999999</v>
      </c>
      <c r="CU33" s="111">
        <f t="shared" si="8"/>
        <v>0.76858823529411768</v>
      </c>
      <c r="CV33" s="86"/>
    </row>
    <row r="34" spans="1:100" s="22" customFormat="1" ht="207" customHeight="1" x14ac:dyDescent="0.25">
      <c r="A34" s="13" t="s">
        <v>52</v>
      </c>
      <c r="B34" s="7">
        <v>7550</v>
      </c>
      <c r="C34" s="7">
        <v>6</v>
      </c>
      <c r="D34" s="13" t="s">
        <v>140</v>
      </c>
      <c r="E34" s="13" t="s">
        <v>54</v>
      </c>
      <c r="F34" s="7" t="s">
        <v>55</v>
      </c>
      <c r="G34" s="7">
        <v>540</v>
      </c>
      <c r="H34" s="7" t="s">
        <v>55</v>
      </c>
      <c r="I34" s="7" t="s">
        <v>55</v>
      </c>
      <c r="J34" s="7" t="s">
        <v>58</v>
      </c>
      <c r="K34" s="7" t="s">
        <v>57</v>
      </c>
      <c r="L34" s="7" t="s">
        <v>57</v>
      </c>
      <c r="M34" s="7" t="s">
        <v>55</v>
      </c>
      <c r="N34" s="7" t="s">
        <v>58</v>
      </c>
      <c r="O34" s="60">
        <v>0.33</v>
      </c>
      <c r="P34" s="168" t="s">
        <v>152</v>
      </c>
      <c r="Q34" s="51" t="s">
        <v>153</v>
      </c>
      <c r="R34" s="68">
        <v>127</v>
      </c>
      <c r="S34" s="59">
        <v>64</v>
      </c>
      <c r="T34" s="52" t="s">
        <v>61</v>
      </c>
      <c r="U34" s="52" t="s">
        <v>78</v>
      </c>
      <c r="V34" s="52" t="s">
        <v>63</v>
      </c>
      <c r="W34" s="52" t="s">
        <v>58</v>
      </c>
      <c r="X34" s="51" t="s">
        <v>154</v>
      </c>
      <c r="Y34" s="16">
        <v>4</v>
      </c>
      <c r="Z34" s="16">
        <v>4</v>
      </c>
      <c r="AA34" s="61">
        <f t="shared" si="23"/>
        <v>1</v>
      </c>
      <c r="AB34" s="187" t="s">
        <v>400</v>
      </c>
      <c r="AC34" s="187"/>
      <c r="AD34" s="187"/>
      <c r="AE34" s="68">
        <v>16</v>
      </c>
      <c r="AF34" s="16">
        <v>16</v>
      </c>
      <c r="AG34" s="88">
        <f t="shared" si="24"/>
        <v>1</v>
      </c>
      <c r="AH34" s="230" t="s">
        <v>420</v>
      </c>
      <c r="AI34" s="231"/>
      <c r="AJ34" s="232"/>
      <c r="AK34" s="16">
        <v>16</v>
      </c>
      <c r="AL34" s="16">
        <v>16</v>
      </c>
      <c r="AM34" s="94">
        <f t="shared" si="22"/>
        <v>1</v>
      </c>
      <c r="AN34" s="170" t="s">
        <v>500</v>
      </c>
      <c r="AO34" s="170"/>
      <c r="AP34" s="170"/>
      <c r="AQ34" s="16">
        <v>13</v>
      </c>
      <c r="AR34" s="16">
        <v>0</v>
      </c>
      <c r="AS34" s="60">
        <f t="shared" si="3"/>
        <v>0</v>
      </c>
      <c r="AT34" s="215"/>
      <c r="AU34" s="216"/>
      <c r="AV34" s="217"/>
      <c r="AW34" s="16">
        <v>15</v>
      </c>
      <c r="AX34" s="16">
        <v>0</v>
      </c>
      <c r="AY34" s="60">
        <f t="shared" si="4"/>
        <v>0</v>
      </c>
      <c r="AZ34" s="215"/>
      <c r="BA34" s="216"/>
      <c r="BB34" s="217"/>
      <c r="BC34" s="16"/>
      <c r="BD34" s="16"/>
      <c r="BE34" s="60"/>
      <c r="BF34" s="225"/>
      <c r="BG34" s="225"/>
      <c r="BH34" s="225"/>
      <c r="BI34" s="16"/>
      <c r="BJ34" s="16"/>
      <c r="BK34" s="60"/>
      <c r="BL34" s="178"/>
      <c r="BM34" s="179"/>
      <c r="BN34" s="180"/>
      <c r="BO34" s="16"/>
      <c r="BP34" s="16"/>
      <c r="BQ34" s="60"/>
      <c r="BR34" s="225"/>
      <c r="BS34" s="225"/>
      <c r="BT34" s="225"/>
      <c r="BU34" s="16"/>
      <c r="BV34" s="16"/>
      <c r="BW34" s="60"/>
      <c r="BX34" s="225"/>
      <c r="BY34" s="225"/>
      <c r="BZ34" s="225"/>
      <c r="CA34" s="16"/>
      <c r="CB34" s="16"/>
      <c r="CC34" s="60"/>
      <c r="CD34" s="225"/>
      <c r="CE34" s="225"/>
      <c r="CF34" s="225"/>
      <c r="CG34" s="16"/>
      <c r="CH34" s="16"/>
      <c r="CI34" s="60"/>
      <c r="CJ34" s="225"/>
      <c r="CK34" s="225"/>
      <c r="CL34" s="225"/>
      <c r="CM34" s="16"/>
      <c r="CN34" s="16"/>
      <c r="CO34" s="60"/>
      <c r="CP34" s="228"/>
      <c r="CQ34" s="228"/>
      <c r="CR34" s="228"/>
      <c r="CS34" s="21">
        <f>IF(T34="SUMA",(Y34+AE34+AK34+AQ34+AW34+BC34+BI34+BO34+CG34+CM34+BU34+CA34),(#REF!))</f>
        <v>64</v>
      </c>
      <c r="CT34" s="16">
        <f>IF(T34="SUMA",(Z34+AF34+AL34+AR34+AX34+BD34+BJ34+BP34+CH34+CN34+BV34+CB34),(Z34))</f>
        <v>36</v>
      </c>
      <c r="CU34" s="60">
        <f>IF(ISERROR(CT34/CS34),0,(CT34/CS34))</f>
        <v>0.5625</v>
      </c>
    </row>
    <row r="35" spans="1:100" s="22" customFormat="1" ht="185.25" customHeight="1" x14ac:dyDescent="0.25">
      <c r="A35" s="13" t="s">
        <v>52</v>
      </c>
      <c r="B35" s="7">
        <v>7550</v>
      </c>
      <c r="C35" s="7">
        <v>6</v>
      </c>
      <c r="D35" s="13" t="s">
        <v>140</v>
      </c>
      <c r="E35" s="13" t="s">
        <v>54</v>
      </c>
      <c r="F35" s="7" t="s">
        <v>55</v>
      </c>
      <c r="G35" s="7">
        <v>540</v>
      </c>
      <c r="H35" s="7" t="s">
        <v>55</v>
      </c>
      <c r="I35" s="7" t="s">
        <v>55</v>
      </c>
      <c r="J35" s="7" t="s">
        <v>58</v>
      </c>
      <c r="K35" s="7" t="s">
        <v>57</v>
      </c>
      <c r="L35" s="7" t="s">
        <v>57</v>
      </c>
      <c r="M35" s="7" t="s">
        <v>55</v>
      </c>
      <c r="N35" s="7" t="s">
        <v>58</v>
      </c>
      <c r="O35" s="60">
        <v>0.33</v>
      </c>
      <c r="P35" s="168" t="s">
        <v>155</v>
      </c>
      <c r="Q35" s="51" t="s">
        <v>156</v>
      </c>
      <c r="R35" s="68">
        <v>108</v>
      </c>
      <c r="S35" s="59">
        <v>38</v>
      </c>
      <c r="T35" s="52" t="s">
        <v>61</v>
      </c>
      <c r="U35" s="52" t="s">
        <v>78</v>
      </c>
      <c r="V35" s="52" t="s">
        <v>63</v>
      </c>
      <c r="W35" s="52" t="s">
        <v>58</v>
      </c>
      <c r="X35" s="51" t="s">
        <v>157</v>
      </c>
      <c r="Y35" s="16">
        <v>2</v>
      </c>
      <c r="Z35" s="16">
        <v>2</v>
      </c>
      <c r="AA35" s="61">
        <f t="shared" si="23"/>
        <v>1</v>
      </c>
      <c r="AB35" s="187" t="s">
        <v>362</v>
      </c>
      <c r="AC35" s="187"/>
      <c r="AD35" s="187"/>
      <c r="AE35" s="68">
        <v>8</v>
      </c>
      <c r="AF35" s="16">
        <v>8</v>
      </c>
      <c r="AG35" s="88">
        <f t="shared" si="24"/>
        <v>1</v>
      </c>
      <c r="AH35" s="230" t="s">
        <v>421</v>
      </c>
      <c r="AI35" s="231"/>
      <c r="AJ35" s="232"/>
      <c r="AK35" s="16">
        <v>11</v>
      </c>
      <c r="AL35" s="16">
        <v>11</v>
      </c>
      <c r="AM35" s="94">
        <f t="shared" si="22"/>
        <v>1</v>
      </c>
      <c r="AN35" s="170" t="s">
        <v>501</v>
      </c>
      <c r="AO35" s="170"/>
      <c r="AP35" s="170"/>
      <c r="AQ35" s="16">
        <v>9</v>
      </c>
      <c r="AR35" s="16">
        <v>0</v>
      </c>
      <c r="AS35" s="60">
        <f t="shared" si="3"/>
        <v>0</v>
      </c>
      <c r="AT35" s="215"/>
      <c r="AU35" s="216"/>
      <c r="AV35" s="217"/>
      <c r="AW35" s="16">
        <v>8</v>
      </c>
      <c r="AX35" s="16">
        <v>0</v>
      </c>
      <c r="AY35" s="60">
        <f t="shared" si="4"/>
        <v>0</v>
      </c>
      <c r="AZ35" s="215"/>
      <c r="BA35" s="216"/>
      <c r="BB35" s="217"/>
      <c r="BC35" s="16"/>
      <c r="BD35" s="16"/>
      <c r="BE35" s="60"/>
      <c r="BF35" s="225"/>
      <c r="BG35" s="225"/>
      <c r="BH35" s="225"/>
      <c r="BI35" s="16"/>
      <c r="BJ35" s="16"/>
      <c r="BK35" s="60"/>
      <c r="BL35" s="178"/>
      <c r="BM35" s="179"/>
      <c r="BN35" s="180"/>
      <c r="BO35" s="16"/>
      <c r="BP35" s="16"/>
      <c r="BQ35" s="60"/>
      <c r="BR35" s="225"/>
      <c r="BS35" s="225"/>
      <c r="BT35" s="225"/>
      <c r="BU35" s="16"/>
      <c r="BV35" s="16"/>
      <c r="BW35" s="60"/>
      <c r="BX35" s="225"/>
      <c r="BY35" s="225"/>
      <c r="BZ35" s="225"/>
      <c r="CA35" s="16"/>
      <c r="CB35" s="16"/>
      <c r="CC35" s="60"/>
      <c r="CD35" s="225"/>
      <c r="CE35" s="225"/>
      <c r="CF35" s="225"/>
      <c r="CG35" s="16"/>
      <c r="CH35" s="16"/>
      <c r="CI35" s="60"/>
      <c r="CJ35" s="225"/>
      <c r="CK35" s="225"/>
      <c r="CL35" s="225"/>
      <c r="CM35" s="16"/>
      <c r="CN35" s="16"/>
      <c r="CO35" s="60"/>
      <c r="CP35" s="228"/>
      <c r="CQ35" s="228"/>
      <c r="CR35" s="228"/>
      <c r="CS35" s="21">
        <f>IF(T35="SUMA",(Y35+AE35+AK35+AQ35+AW35+BC35+BI35+BO35+CG35+CM35+BU35+CA35),(#REF!))</f>
        <v>38</v>
      </c>
      <c r="CT35" s="16">
        <f>IF(T35="SUMA",(Z35+AF35+AL35+AR35+AX35+BD35+BJ35+BP35+CH35+CN35+BV35+CB35),(Z35))</f>
        <v>21</v>
      </c>
      <c r="CU35" s="60">
        <f t="shared" si="8"/>
        <v>0.55263157894736847</v>
      </c>
    </row>
    <row r="36" spans="1:100" s="22" customFormat="1" ht="224.25" customHeight="1" x14ac:dyDescent="0.25">
      <c r="A36" s="13" t="s">
        <v>52</v>
      </c>
      <c r="B36" s="7">
        <v>7550</v>
      </c>
      <c r="C36" s="7">
        <v>6</v>
      </c>
      <c r="D36" s="13" t="s">
        <v>140</v>
      </c>
      <c r="E36" s="13" t="s">
        <v>54</v>
      </c>
      <c r="F36" s="7" t="s">
        <v>55</v>
      </c>
      <c r="G36" s="7">
        <v>540</v>
      </c>
      <c r="H36" s="7" t="s">
        <v>55</v>
      </c>
      <c r="I36" s="7" t="s">
        <v>55</v>
      </c>
      <c r="J36" s="7" t="s">
        <v>58</v>
      </c>
      <c r="K36" s="7" t="s">
        <v>57</v>
      </c>
      <c r="L36" s="7" t="s">
        <v>57</v>
      </c>
      <c r="M36" s="7" t="s">
        <v>55</v>
      </c>
      <c r="N36" s="7" t="s">
        <v>58</v>
      </c>
      <c r="O36" s="10">
        <v>0.2</v>
      </c>
      <c r="P36" s="73" t="s">
        <v>158</v>
      </c>
      <c r="Q36" s="73" t="s">
        <v>159</v>
      </c>
      <c r="R36" s="68">
        <v>121</v>
      </c>
      <c r="S36" s="59">
        <v>57</v>
      </c>
      <c r="T36" s="52" t="s">
        <v>61</v>
      </c>
      <c r="U36" s="52" t="s">
        <v>78</v>
      </c>
      <c r="V36" s="52" t="s">
        <v>63</v>
      </c>
      <c r="W36" s="52" t="s">
        <v>58</v>
      </c>
      <c r="X36" s="51" t="s">
        <v>157</v>
      </c>
      <c r="Y36" s="16">
        <v>3</v>
      </c>
      <c r="Z36" s="16">
        <v>0</v>
      </c>
      <c r="AA36" s="61">
        <f t="shared" si="23"/>
        <v>0</v>
      </c>
      <c r="AB36" s="187" t="s">
        <v>363</v>
      </c>
      <c r="AC36" s="187"/>
      <c r="AD36" s="187"/>
      <c r="AE36" s="68">
        <v>14</v>
      </c>
      <c r="AF36" s="16">
        <v>14</v>
      </c>
      <c r="AG36" s="88">
        <f t="shared" si="24"/>
        <v>1</v>
      </c>
      <c r="AH36" s="230" t="s">
        <v>422</v>
      </c>
      <c r="AI36" s="231"/>
      <c r="AJ36" s="232"/>
      <c r="AK36" s="16">
        <v>14</v>
      </c>
      <c r="AL36" s="16">
        <v>14</v>
      </c>
      <c r="AM36" s="94">
        <f t="shared" si="22"/>
        <v>1</v>
      </c>
      <c r="AN36" s="170" t="s">
        <v>502</v>
      </c>
      <c r="AO36" s="170"/>
      <c r="AP36" s="170"/>
      <c r="AQ36" s="16">
        <v>17</v>
      </c>
      <c r="AR36" s="16">
        <v>0</v>
      </c>
      <c r="AS36" s="60">
        <f t="shared" si="3"/>
        <v>0</v>
      </c>
      <c r="AT36" s="215"/>
      <c r="AU36" s="216"/>
      <c r="AV36" s="217"/>
      <c r="AW36" s="16">
        <v>9</v>
      </c>
      <c r="AX36" s="16">
        <v>0</v>
      </c>
      <c r="AY36" s="60">
        <f t="shared" si="4"/>
        <v>0</v>
      </c>
      <c r="AZ36" s="215"/>
      <c r="BA36" s="216"/>
      <c r="BB36" s="217"/>
      <c r="BC36" s="16"/>
      <c r="BD36" s="16"/>
      <c r="BE36" s="60"/>
      <c r="BF36" s="225"/>
      <c r="BG36" s="225"/>
      <c r="BH36" s="225"/>
      <c r="BI36" s="16"/>
      <c r="BJ36" s="16"/>
      <c r="BK36" s="60"/>
      <c r="BL36" s="178"/>
      <c r="BM36" s="179"/>
      <c r="BN36" s="180"/>
      <c r="BO36" s="16"/>
      <c r="BP36" s="16"/>
      <c r="BQ36" s="60"/>
      <c r="BR36" s="225"/>
      <c r="BS36" s="225"/>
      <c r="BT36" s="225"/>
      <c r="BU36" s="16"/>
      <c r="BV36" s="16"/>
      <c r="BW36" s="60"/>
      <c r="BX36" s="225"/>
      <c r="BY36" s="225"/>
      <c r="BZ36" s="225"/>
      <c r="CA36" s="16"/>
      <c r="CB36" s="16"/>
      <c r="CC36" s="60"/>
      <c r="CD36" s="225"/>
      <c r="CE36" s="225"/>
      <c r="CF36" s="225"/>
      <c r="CG36" s="16"/>
      <c r="CH36" s="16"/>
      <c r="CI36" s="60"/>
      <c r="CJ36" s="225"/>
      <c r="CK36" s="225"/>
      <c r="CL36" s="225"/>
      <c r="CM36" s="16"/>
      <c r="CN36" s="16"/>
      <c r="CO36" s="60"/>
      <c r="CP36" s="228"/>
      <c r="CQ36" s="228"/>
      <c r="CR36" s="228"/>
      <c r="CS36" s="21">
        <f>IF(T36="SUMA",(Y36+AE36+AK36+AQ36+AW36+BC36+BI36+BO36+CG36+CM36+BU36+CA36),(#REF!))</f>
        <v>57</v>
      </c>
      <c r="CT36" s="16">
        <f>IF(T36="SUMA",(Z36+AF36+AL36+AR36+AX36+BD36+BJ36+BP36+CH36+CN36+BV36+CB36),(Z36))</f>
        <v>28</v>
      </c>
      <c r="CU36" s="60">
        <f t="shared" si="8"/>
        <v>0.49122807017543857</v>
      </c>
    </row>
    <row r="37" spans="1:100" s="22" customFormat="1" ht="171" customHeight="1" x14ac:dyDescent="0.25">
      <c r="A37" s="13" t="s">
        <v>52</v>
      </c>
      <c r="B37" s="7">
        <v>7550</v>
      </c>
      <c r="C37" s="7">
        <v>6</v>
      </c>
      <c r="D37" s="13" t="s">
        <v>140</v>
      </c>
      <c r="E37" s="13" t="s">
        <v>54</v>
      </c>
      <c r="F37" s="7" t="s">
        <v>55</v>
      </c>
      <c r="G37" s="7">
        <v>540</v>
      </c>
      <c r="H37" s="7" t="s">
        <v>55</v>
      </c>
      <c r="I37" s="7" t="s">
        <v>55</v>
      </c>
      <c r="J37" s="7" t="s">
        <v>58</v>
      </c>
      <c r="K37" s="7" t="s">
        <v>55</v>
      </c>
      <c r="L37" s="7" t="s">
        <v>57</v>
      </c>
      <c r="M37" s="7" t="s">
        <v>55</v>
      </c>
      <c r="N37" s="7" t="s">
        <v>58</v>
      </c>
      <c r="O37" s="10">
        <v>0.14000000000000001</v>
      </c>
      <c r="P37" s="73" t="s">
        <v>160</v>
      </c>
      <c r="Q37" s="73" t="s">
        <v>160</v>
      </c>
      <c r="R37" s="68">
        <v>52</v>
      </c>
      <c r="S37" s="59">
        <v>21</v>
      </c>
      <c r="T37" s="52" t="s">
        <v>61</v>
      </c>
      <c r="U37" s="52" t="s">
        <v>78</v>
      </c>
      <c r="V37" s="52" t="s">
        <v>63</v>
      </c>
      <c r="W37" s="52" t="s">
        <v>58</v>
      </c>
      <c r="X37" s="51" t="s">
        <v>157</v>
      </c>
      <c r="Y37" s="16">
        <v>2</v>
      </c>
      <c r="Z37" s="16">
        <v>0</v>
      </c>
      <c r="AA37" s="60">
        <f t="shared" si="23"/>
        <v>0</v>
      </c>
      <c r="AB37" s="224" t="s">
        <v>364</v>
      </c>
      <c r="AC37" s="224"/>
      <c r="AD37" s="224"/>
      <c r="AE37" s="68">
        <v>5</v>
      </c>
      <c r="AF37" s="16">
        <v>5</v>
      </c>
      <c r="AG37" s="89">
        <f t="shared" si="24"/>
        <v>1</v>
      </c>
      <c r="AH37" s="230" t="s">
        <v>423</v>
      </c>
      <c r="AI37" s="231"/>
      <c r="AJ37" s="232"/>
      <c r="AK37" s="16">
        <v>6</v>
      </c>
      <c r="AL37" s="16">
        <v>7</v>
      </c>
      <c r="AM37" s="94">
        <f t="shared" si="22"/>
        <v>1.1666666666666667</v>
      </c>
      <c r="AN37" s="172" t="s">
        <v>503</v>
      </c>
      <c r="AO37" s="172"/>
      <c r="AP37" s="172"/>
      <c r="AQ37" s="16">
        <v>4</v>
      </c>
      <c r="AR37" s="16">
        <v>0</v>
      </c>
      <c r="AS37" s="60">
        <f t="shared" si="3"/>
        <v>0</v>
      </c>
      <c r="AT37" s="215"/>
      <c r="AU37" s="216"/>
      <c r="AV37" s="217"/>
      <c r="AW37" s="16">
        <v>4</v>
      </c>
      <c r="AX37" s="16">
        <v>0</v>
      </c>
      <c r="AY37" s="60">
        <f t="shared" si="4"/>
        <v>0</v>
      </c>
      <c r="AZ37" s="215"/>
      <c r="BA37" s="216"/>
      <c r="BB37" s="217"/>
      <c r="BC37" s="16"/>
      <c r="BD37" s="16"/>
      <c r="BE37" s="60"/>
      <c r="BF37" s="225"/>
      <c r="BG37" s="225"/>
      <c r="BH37" s="225"/>
      <c r="BI37" s="16"/>
      <c r="BJ37" s="16"/>
      <c r="BK37" s="60"/>
      <c r="BL37" s="178"/>
      <c r="BM37" s="179"/>
      <c r="BN37" s="180"/>
      <c r="BO37" s="16"/>
      <c r="BP37" s="16"/>
      <c r="BQ37" s="60"/>
      <c r="BR37" s="225"/>
      <c r="BS37" s="225"/>
      <c r="BT37" s="225"/>
      <c r="BU37" s="16"/>
      <c r="BV37" s="16"/>
      <c r="BW37" s="60"/>
      <c r="BX37" s="225"/>
      <c r="BY37" s="225"/>
      <c r="BZ37" s="225"/>
      <c r="CA37" s="16"/>
      <c r="CB37" s="16"/>
      <c r="CC37" s="60"/>
      <c r="CD37" s="225"/>
      <c r="CE37" s="225"/>
      <c r="CF37" s="225"/>
      <c r="CG37" s="16"/>
      <c r="CH37" s="16"/>
      <c r="CI37" s="60"/>
      <c r="CJ37" s="225"/>
      <c r="CK37" s="225"/>
      <c r="CL37" s="225"/>
      <c r="CM37" s="16"/>
      <c r="CN37" s="16"/>
      <c r="CO37" s="60"/>
      <c r="CP37" s="225"/>
      <c r="CQ37" s="225"/>
      <c r="CR37" s="225"/>
      <c r="CS37" s="21">
        <f>IF(T37="SUMA",(Y37+AE37+AK37+AQ37+AW37+BC37+BI37+BO37+CG37+CM37+BU37+CA37),(#REF!))</f>
        <v>21</v>
      </c>
      <c r="CT37" s="16">
        <f>IF(T37="SUMA",(Z37+AF37+AL37+AR37+AX37+BD37+BJ37+BP37+CH37+CN37+BV37+CB37),(Z37))</f>
        <v>12</v>
      </c>
      <c r="CU37" s="60">
        <f t="shared" si="8"/>
        <v>0.5714285714285714</v>
      </c>
    </row>
    <row r="38" spans="1:100" s="12" customFormat="1" ht="119.25" customHeight="1" x14ac:dyDescent="0.25">
      <c r="A38" s="13" t="s">
        <v>52</v>
      </c>
      <c r="B38" s="7">
        <v>7550</v>
      </c>
      <c r="C38" s="63">
        <v>6</v>
      </c>
      <c r="D38" s="14" t="s">
        <v>140</v>
      </c>
      <c r="E38" s="14" t="s">
        <v>54</v>
      </c>
      <c r="F38" s="63" t="s">
        <v>55</v>
      </c>
      <c r="G38" s="63">
        <v>540</v>
      </c>
      <c r="H38" s="63" t="s">
        <v>55</v>
      </c>
      <c r="I38" s="63" t="s">
        <v>55</v>
      </c>
      <c r="J38" s="63" t="s">
        <v>56</v>
      </c>
      <c r="K38" s="63" t="s">
        <v>55</v>
      </c>
      <c r="L38" s="63" t="s">
        <v>57</v>
      </c>
      <c r="M38" s="63" t="s">
        <v>55</v>
      </c>
      <c r="N38" s="63" t="s">
        <v>161</v>
      </c>
      <c r="O38" s="8">
        <v>0.34</v>
      </c>
      <c r="P38" s="73" t="s">
        <v>162</v>
      </c>
      <c r="Q38" s="73" t="s">
        <v>163</v>
      </c>
      <c r="R38" s="52">
        <v>1</v>
      </c>
      <c r="S38" s="52">
        <v>1</v>
      </c>
      <c r="T38" s="52" t="s">
        <v>71</v>
      </c>
      <c r="U38" s="52" t="s">
        <v>62</v>
      </c>
      <c r="V38" s="52" t="s">
        <v>63</v>
      </c>
      <c r="W38" s="52" t="s">
        <v>164</v>
      </c>
      <c r="X38" s="51" t="s">
        <v>165</v>
      </c>
      <c r="Y38" s="10">
        <v>1</v>
      </c>
      <c r="Z38" s="20">
        <v>1</v>
      </c>
      <c r="AA38" s="61">
        <f t="shared" si="23"/>
        <v>1</v>
      </c>
      <c r="AB38" s="181" t="s">
        <v>365</v>
      </c>
      <c r="AC38" s="182"/>
      <c r="AD38" s="183"/>
      <c r="AE38" s="118">
        <v>1</v>
      </c>
      <c r="AF38" s="20">
        <v>1</v>
      </c>
      <c r="AG38" s="88">
        <f t="shared" si="24"/>
        <v>1</v>
      </c>
      <c r="AH38" s="230" t="s">
        <v>424</v>
      </c>
      <c r="AI38" s="231"/>
      <c r="AJ38" s="232"/>
      <c r="AK38" s="10">
        <v>1</v>
      </c>
      <c r="AL38" s="20">
        <v>1</v>
      </c>
      <c r="AM38" s="94">
        <f t="shared" si="22"/>
        <v>1</v>
      </c>
      <c r="AN38" s="170" t="s">
        <v>424</v>
      </c>
      <c r="AO38" s="170"/>
      <c r="AP38" s="170"/>
      <c r="AQ38" s="10">
        <v>1</v>
      </c>
      <c r="AR38" s="20">
        <v>0</v>
      </c>
      <c r="AS38" s="61">
        <f t="shared" si="3"/>
        <v>0</v>
      </c>
      <c r="AT38" s="189"/>
      <c r="AU38" s="190"/>
      <c r="AV38" s="191"/>
      <c r="AW38" s="10">
        <v>1</v>
      </c>
      <c r="AX38" s="20">
        <v>0</v>
      </c>
      <c r="AY38" s="61">
        <f t="shared" si="4"/>
        <v>0</v>
      </c>
      <c r="AZ38" s="189"/>
      <c r="BA38" s="190"/>
      <c r="BB38" s="191"/>
      <c r="BC38" s="10"/>
      <c r="BD38" s="20"/>
      <c r="BE38" s="61"/>
      <c r="BF38" s="228"/>
      <c r="BG38" s="228"/>
      <c r="BH38" s="228"/>
      <c r="BI38" s="10"/>
      <c r="BJ38" s="20"/>
      <c r="BK38" s="61"/>
      <c r="BL38" s="173"/>
      <c r="BM38" s="174"/>
      <c r="BN38" s="203"/>
      <c r="BO38" s="10"/>
      <c r="BP38" s="20"/>
      <c r="BQ38" s="61"/>
      <c r="BR38" s="228"/>
      <c r="BS38" s="228"/>
      <c r="BT38" s="228"/>
      <c r="BU38" s="10"/>
      <c r="BV38" s="20"/>
      <c r="BW38" s="61"/>
      <c r="BX38" s="228"/>
      <c r="BY38" s="228"/>
      <c r="BZ38" s="228"/>
      <c r="CA38" s="10"/>
      <c r="CB38" s="60"/>
      <c r="CC38" s="60"/>
      <c r="CD38" s="262"/>
      <c r="CE38" s="263"/>
      <c r="CF38" s="264"/>
      <c r="CG38" s="10"/>
      <c r="CH38" s="10"/>
      <c r="CI38" s="61"/>
      <c r="CJ38" s="228"/>
      <c r="CK38" s="228"/>
      <c r="CL38" s="228"/>
      <c r="CM38" s="10"/>
      <c r="CN38" s="10"/>
      <c r="CO38" s="61"/>
      <c r="CP38" s="236"/>
      <c r="CQ38" s="237"/>
      <c r="CR38" s="238"/>
      <c r="CS38" s="129">
        <f t="shared" ref="CS38:CT40" si="25">AK38</f>
        <v>1</v>
      </c>
      <c r="CT38" s="9">
        <f t="shared" si="25"/>
        <v>1</v>
      </c>
      <c r="CU38" s="61">
        <f t="shared" si="8"/>
        <v>1</v>
      </c>
    </row>
    <row r="39" spans="1:100" s="12" customFormat="1" ht="65.25" customHeight="1" x14ac:dyDescent="0.25">
      <c r="A39" s="13" t="s">
        <v>52</v>
      </c>
      <c r="B39" s="7">
        <v>7550</v>
      </c>
      <c r="C39" s="63">
        <v>6</v>
      </c>
      <c r="D39" s="14" t="s">
        <v>140</v>
      </c>
      <c r="E39" s="14" t="s">
        <v>54</v>
      </c>
      <c r="F39" s="63" t="s">
        <v>55</v>
      </c>
      <c r="G39" s="63">
        <v>540</v>
      </c>
      <c r="H39" s="63" t="s">
        <v>55</v>
      </c>
      <c r="I39" s="63" t="s">
        <v>55</v>
      </c>
      <c r="J39" s="63" t="s">
        <v>56</v>
      </c>
      <c r="K39" s="63" t="s">
        <v>55</v>
      </c>
      <c r="L39" s="63" t="s">
        <v>57</v>
      </c>
      <c r="M39" s="63" t="s">
        <v>55</v>
      </c>
      <c r="N39" s="63" t="s">
        <v>161</v>
      </c>
      <c r="O39" s="8">
        <v>0.33</v>
      </c>
      <c r="P39" s="73" t="s">
        <v>166</v>
      </c>
      <c r="Q39" s="73" t="s">
        <v>167</v>
      </c>
      <c r="R39" s="52">
        <v>1</v>
      </c>
      <c r="S39" s="52">
        <v>1</v>
      </c>
      <c r="T39" s="52" t="s">
        <v>71</v>
      </c>
      <c r="U39" s="52" t="s">
        <v>62</v>
      </c>
      <c r="V39" s="52" t="s">
        <v>63</v>
      </c>
      <c r="W39" s="52" t="s">
        <v>164</v>
      </c>
      <c r="X39" s="51" t="s">
        <v>168</v>
      </c>
      <c r="Y39" s="10">
        <v>1</v>
      </c>
      <c r="Z39" s="20">
        <v>1</v>
      </c>
      <c r="AA39" s="61">
        <f t="shared" si="23"/>
        <v>1</v>
      </c>
      <c r="AB39" s="181" t="s">
        <v>366</v>
      </c>
      <c r="AC39" s="182"/>
      <c r="AD39" s="183"/>
      <c r="AE39" s="118">
        <v>1</v>
      </c>
      <c r="AF39" s="20">
        <v>1</v>
      </c>
      <c r="AG39" s="88">
        <f t="shared" si="24"/>
        <v>1</v>
      </c>
      <c r="AH39" s="230" t="s">
        <v>425</v>
      </c>
      <c r="AI39" s="231"/>
      <c r="AJ39" s="232"/>
      <c r="AK39" s="10">
        <v>1</v>
      </c>
      <c r="AL39" s="20">
        <v>1</v>
      </c>
      <c r="AM39" s="94">
        <f t="shared" si="22"/>
        <v>1</v>
      </c>
      <c r="AN39" s="170" t="s">
        <v>550</v>
      </c>
      <c r="AO39" s="170"/>
      <c r="AP39" s="170"/>
      <c r="AQ39" s="10">
        <v>1</v>
      </c>
      <c r="AR39" s="20">
        <v>0</v>
      </c>
      <c r="AS39" s="61">
        <f t="shared" si="3"/>
        <v>0</v>
      </c>
      <c r="AT39" s="189"/>
      <c r="AU39" s="190"/>
      <c r="AV39" s="191"/>
      <c r="AW39" s="10">
        <v>1</v>
      </c>
      <c r="AX39" s="20">
        <v>0</v>
      </c>
      <c r="AY39" s="61">
        <f t="shared" si="4"/>
        <v>0</v>
      </c>
      <c r="AZ39" s="189"/>
      <c r="BA39" s="190"/>
      <c r="BB39" s="191"/>
      <c r="BC39" s="10"/>
      <c r="BD39" s="20"/>
      <c r="BE39" s="61"/>
      <c r="BF39" s="189"/>
      <c r="BG39" s="190"/>
      <c r="BH39" s="191"/>
      <c r="BI39" s="10"/>
      <c r="BJ39" s="20"/>
      <c r="BK39" s="61"/>
      <c r="BL39" s="173"/>
      <c r="BM39" s="174"/>
      <c r="BN39" s="203"/>
      <c r="BO39" s="10"/>
      <c r="BP39" s="20"/>
      <c r="BQ39" s="61"/>
      <c r="BR39" s="228"/>
      <c r="BS39" s="228"/>
      <c r="BT39" s="228"/>
      <c r="BU39" s="10"/>
      <c r="BV39" s="20"/>
      <c r="BW39" s="61"/>
      <c r="BX39" s="228"/>
      <c r="BY39" s="228"/>
      <c r="BZ39" s="228"/>
      <c r="CA39" s="10"/>
      <c r="CB39" s="60"/>
      <c r="CC39" s="60"/>
      <c r="CD39" s="262"/>
      <c r="CE39" s="263"/>
      <c r="CF39" s="264"/>
      <c r="CG39" s="10"/>
      <c r="CH39" s="20"/>
      <c r="CI39" s="61"/>
      <c r="CJ39" s="228"/>
      <c r="CK39" s="228"/>
      <c r="CL39" s="228"/>
      <c r="CM39" s="10"/>
      <c r="CN39" s="10"/>
      <c r="CO39" s="61"/>
      <c r="CP39" s="236"/>
      <c r="CQ39" s="237"/>
      <c r="CR39" s="238"/>
      <c r="CS39" s="129">
        <f t="shared" si="25"/>
        <v>1</v>
      </c>
      <c r="CT39" s="9">
        <f t="shared" si="25"/>
        <v>1</v>
      </c>
      <c r="CU39" s="61">
        <f t="shared" si="8"/>
        <v>1</v>
      </c>
    </row>
    <row r="40" spans="1:100" s="12" customFormat="1" ht="134.25" customHeight="1" x14ac:dyDescent="0.25">
      <c r="A40" s="13" t="s">
        <v>52</v>
      </c>
      <c r="B40" s="7">
        <v>7550</v>
      </c>
      <c r="C40" s="63">
        <v>6</v>
      </c>
      <c r="D40" s="14" t="s">
        <v>140</v>
      </c>
      <c r="E40" s="14" t="s">
        <v>54</v>
      </c>
      <c r="F40" s="63" t="s">
        <v>55</v>
      </c>
      <c r="G40" s="63">
        <v>540</v>
      </c>
      <c r="H40" s="63" t="s">
        <v>55</v>
      </c>
      <c r="I40" s="63" t="s">
        <v>55</v>
      </c>
      <c r="J40" s="63" t="s">
        <v>56</v>
      </c>
      <c r="K40" s="63" t="s">
        <v>55</v>
      </c>
      <c r="L40" s="63" t="s">
        <v>57</v>
      </c>
      <c r="M40" s="63" t="s">
        <v>55</v>
      </c>
      <c r="N40" s="63" t="s">
        <v>161</v>
      </c>
      <c r="O40" s="8">
        <v>0.33</v>
      </c>
      <c r="P40" s="73" t="s">
        <v>169</v>
      </c>
      <c r="Q40" s="73" t="s">
        <v>170</v>
      </c>
      <c r="R40" s="52">
        <v>1</v>
      </c>
      <c r="S40" s="52">
        <v>1</v>
      </c>
      <c r="T40" s="52" t="s">
        <v>71</v>
      </c>
      <c r="U40" s="52" t="s">
        <v>62</v>
      </c>
      <c r="V40" s="52" t="s">
        <v>63</v>
      </c>
      <c r="W40" s="52" t="s">
        <v>164</v>
      </c>
      <c r="X40" s="51" t="s">
        <v>171</v>
      </c>
      <c r="Y40" s="10">
        <v>1</v>
      </c>
      <c r="Z40" s="20">
        <v>1</v>
      </c>
      <c r="AA40" s="61">
        <f t="shared" si="23"/>
        <v>1</v>
      </c>
      <c r="AB40" s="181" t="s">
        <v>367</v>
      </c>
      <c r="AC40" s="182"/>
      <c r="AD40" s="183"/>
      <c r="AE40" s="118">
        <v>1</v>
      </c>
      <c r="AF40" s="20">
        <v>1</v>
      </c>
      <c r="AG40" s="88">
        <f t="shared" si="24"/>
        <v>1</v>
      </c>
      <c r="AH40" s="230" t="s">
        <v>426</v>
      </c>
      <c r="AI40" s="231"/>
      <c r="AJ40" s="232"/>
      <c r="AK40" s="10">
        <v>1</v>
      </c>
      <c r="AL40" s="20">
        <v>1</v>
      </c>
      <c r="AM40" s="94">
        <f t="shared" si="22"/>
        <v>1</v>
      </c>
      <c r="AN40" s="170" t="s">
        <v>504</v>
      </c>
      <c r="AO40" s="170"/>
      <c r="AP40" s="170"/>
      <c r="AQ40" s="10">
        <v>1</v>
      </c>
      <c r="AR40" s="20">
        <v>0</v>
      </c>
      <c r="AS40" s="61">
        <f t="shared" si="3"/>
        <v>0</v>
      </c>
      <c r="AT40" s="189"/>
      <c r="AU40" s="190"/>
      <c r="AV40" s="191"/>
      <c r="AW40" s="10">
        <v>1</v>
      </c>
      <c r="AX40" s="20">
        <v>0</v>
      </c>
      <c r="AY40" s="61">
        <f t="shared" si="4"/>
        <v>0</v>
      </c>
      <c r="AZ40" s="189"/>
      <c r="BA40" s="190"/>
      <c r="BB40" s="191"/>
      <c r="BC40" s="10"/>
      <c r="BD40" s="20"/>
      <c r="BE40" s="61"/>
      <c r="BF40" s="228"/>
      <c r="BG40" s="228"/>
      <c r="BH40" s="228"/>
      <c r="BI40" s="10"/>
      <c r="BJ40" s="20"/>
      <c r="BK40" s="61"/>
      <c r="BL40" s="173"/>
      <c r="BM40" s="174"/>
      <c r="BN40" s="203"/>
      <c r="BO40" s="10"/>
      <c r="BP40" s="20"/>
      <c r="BQ40" s="61"/>
      <c r="BR40" s="228"/>
      <c r="BS40" s="228"/>
      <c r="BT40" s="228"/>
      <c r="BU40" s="10"/>
      <c r="BV40" s="20"/>
      <c r="BW40" s="61"/>
      <c r="BX40" s="228"/>
      <c r="BY40" s="228"/>
      <c r="BZ40" s="228"/>
      <c r="CA40" s="10"/>
      <c r="CB40" s="20"/>
      <c r="CC40" s="60"/>
      <c r="CD40" s="262"/>
      <c r="CE40" s="263"/>
      <c r="CF40" s="264"/>
      <c r="CG40" s="10"/>
      <c r="CH40" s="20"/>
      <c r="CI40" s="61"/>
      <c r="CJ40" s="228"/>
      <c r="CK40" s="228"/>
      <c r="CL40" s="228"/>
      <c r="CM40" s="10"/>
      <c r="CN40" s="20"/>
      <c r="CO40" s="61"/>
      <c r="CP40" s="236"/>
      <c r="CQ40" s="237"/>
      <c r="CR40" s="238"/>
      <c r="CS40" s="129">
        <f t="shared" si="25"/>
        <v>1</v>
      </c>
      <c r="CT40" s="9">
        <f t="shared" si="25"/>
        <v>1</v>
      </c>
      <c r="CU40" s="61">
        <f t="shared" si="8"/>
        <v>1</v>
      </c>
    </row>
    <row r="41" spans="1:100" s="12" customFormat="1" ht="238.5" customHeight="1" x14ac:dyDescent="0.25">
      <c r="A41" s="13" t="s">
        <v>52</v>
      </c>
      <c r="B41" s="7">
        <v>7550</v>
      </c>
      <c r="C41" s="63">
        <v>6</v>
      </c>
      <c r="D41" s="14" t="s">
        <v>140</v>
      </c>
      <c r="E41" s="14" t="s">
        <v>54</v>
      </c>
      <c r="F41" s="63" t="s">
        <v>55</v>
      </c>
      <c r="G41" s="63">
        <v>540</v>
      </c>
      <c r="H41" s="63" t="s">
        <v>55</v>
      </c>
      <c r="I41" s="63" t="s">
        <v>172</v>
      </c>
      <c r="J41" s="63" t="s">
        <v>56</v>
      </c>
      <c r="K41" s="7" t="s">
        <v>55</v>
      </c>
      <c r="L41" s="7" t="s">
        <v>57</v>
      </c>
      <c r="M41" s="7" t="s">
        <v>55</v>
      </c>
      <c r="N41" s="7" t="s">
        <v>161</v>
      </c>
      <c r="O41" s="10">
        <v>1</v>
      </c>
      <c r="P41" s="73" t="s">
        <v>173</v>
      </c>
      <c r="Q41" s="73" t="s">
        <v>174</v>
      </c>
      <c r="R41" s="52">
        <v>1.1000000000000001</v>
      </c>
      <c r="S41" s="59">
        <v>66</v>
      </c>
      <c r="T41" s="52" t="s">
        <v>61</v>
      </c>
      <c r="U41" s="52" t="s">
        <v>78</v>
      </c>
      <c r="V41" s="52" t="s">
        <v>63</v>
      </c>
      <c r="W41" s="52" t="s">
        <v>175</v>
      </c>
      <c r="X41" s="51" t="s">
        <v>176</v>
      </c>
      <c r="Y41" s="16">
        <v>5</v>
      </c>
      <c r="Z41" s="16">
        <v>5</v>
      </c>
      <c r="AA41" s="61">
        <f t="shared" si="23"/>
        <v>1</v>
      </c>
      <c r="AB41" s="187" t="s">
        <v>368</v>
      </c>
      <c r="AC41" s="187"/>
      <c r="AD41" s="187"/>
      <c r="AE41" s="68">
        <v>15</v>
      </c>
      <c r="AF41" s="16">
        <v>15</v>
      </c>
      <c r="AG41" s="88">
        <f t="shared" si="24"/>
        <v>1</v>
      </c>
      <c r="AH41" s="230" t="s">
        <v>427</v>
      </c>
      <c r="AI41" s="231"/>
      <c r="AJ41" s="232"/>
      <c r="AK41" s="16">
        <v>15</v>
      </c>
      <c r="AL41" s="16">
        <v>15</v>
      </c>
      <c r="AM41" s="94">
        <f t="shared" si="22"/>
        <v>1</v>
      </c>
      <c r="AN41" s="170" t="s">
        <v>505</v>
      </c>
      <c r="AO41" s="170"/>
      <c r="AP41" s="170"/>
      <c r="AQ41" s="16">
        <v>17</v>
      </c>
      <c r="AR41" s="16">
        <v>0</v>
      </c>
      <c r="AS41" s="61">
        <f t="shared" si="3"/>
        <v>0</v>
      </c>
      <c r="AT41" s="189"/>
      <c r="AU41" s="190"/>
      <c r="AV41" s="191"/>
      <c r="AW41" s="16">
        <v>14</v>
      </c>
      <c r="AX41" s="16">
        <v>0</v>
      </c>
      <c r="AY41" s="61">
        <f t="shared" si="4"/>
        <v>0</v>
      </c>
      <c r="AZ41" s="189"/>
      <c r="BA41" s="190"/>
      <c r="BB41" s="191"/>
      <c r="BC41" s="16"/>
      <c r="BD41" s="16"/>
      <c r="BE41" s="61"/>
      <c r="BF41" s="228"/>
      <c r="BG41" s="228"/>
      <c r="BH41" s="228"/>
      <c r="BI41" s="16"/>
      <c r="BJ41" s="16"/>
      <c r="BK41" s="61"/>
      <c r="BL41" s="173"/>
      <c r="BM41" s="174"/>
      <c r="BN41" s="203"/>
      <c r="BO41" s="16"/>
      <c r="BP41" s="16"/>
      <c r="BQ41" s="61"/>
      <c r="BR41" s="228"/>
      <c r="BS41" s="228"/>
      <c r="BT41" s="228"/>
      <c r="BU41" s="16"/>
      <c r="BV41" s="16"/>
      <c r="BW41" s="61"/>
      <c r="BX41" s="228"/>
      <c r="BY41" s="228"/>
      <c r="BZ41" s="228"/>
      <c r="CA41" s="16"/>
      <c r="CB41" s="16"/>
      <c r="CC41" s="60"/>
      <c r="CD41" s="259"/>
      <c r="CE41" s="260"/>
      <c r="CF41" s="261"/>
      <c r="CG41" s="16"/>
      <c r="CH41" s="16"/>
      <c r="CI41" s="61"/>
      <c r="CJ41" s="228"/>
      <c r="CK41" s="228"/>
      <c r="CL41" s="228"/>
      <c r="CM41" s="16"/>
      <c r="CN41" s="16"/>
      <c r="CO41" s="61"/>
      <c r="CP41" s="228"/>
      <c r="CQ41" s="228"/>
      <c r="CR41" s="228"/>
      <c r="CS41" s="19">
        <f>IF(T41="SUMA",(Y41+AE41+AK41+AQ41+AW41+BC41+BI41+BO41+CG41+CM41+BU41+CA41),(#REF!))</f>
        <v>66</v>
      </c>
      <c r="CT41" s="16">
        <f>IF(T41="SUMA",(Z41+AF41+AL41+AR41+AX41+BD41+BJ41+BP41+CH41+CN41+BV41+CB41),(Z41))</f>
        <v>35</v>
      </c>
      <c r="CU41" s="61">
        <f t="shared" si="8"/>
        <v>0.53030303030303028</v>
      </c>
    </row>
    <row r="42" spans="1:100" s="12" customFormat="1" ht="120" customHeight="1" x14ac:dyDescent="0.25">
      <c r="A42" s="13" t="s">
        <v>52</v>
      </c>
      <c r="B42" s="7">
        <v>7550</v>
      </c>
      <c r="C42" s="63">
        <v>6</v>
      </c>
      <c r="D42" s="14" t="s">
        <v>140</v>
      </c>
      <c r="E42" s="14" t="s">
        <v>54</v>
      </c>
      <c r="F42" s="63" t="s">
        <v>55</v>
      </c>
      <c r="G42" s="63">
        <v>540</v>
      </c>
      <c r="H42" s="63" t="s">
        <v>55</v>
      </c>
      <c r="I42" s="63" t="s">
        <v>55</v>
      </c>
      <c r="J42" s="63" t="s">
        <v>56</v>
      </c>
      <c r="K42" s="63" t="s">
        <v>55</v>
      </c>
      <c r="L42" s="63" t="s">
        <v>57</v>
      </c>
      <c r="M42" s="63" t="s">
        <v>55</v>
      </c>
      <c r="N42" s="63" t="s">
        <v>177</v>
      </c>
      <c r="O42" s="61">
        <v>0.125</v>
      </c>
      <c r="P42" s="73" t="s">
        <v>178</v>
      </c>
      <c r="Q42" s="73" t="s">
        <v>179</v>
      </c>
      <c r="R42" s="52">
        <v>1</v>
      </c>
      <c r="S42" s="52">
        <v>1</v>
      </c>
      <c r="T42" s="52" t="s">
        <v>71</v>
      </c>
      <c r="U42" s="52" t="s">
        <v>62</v>
      </c>
      <c r="V42" s="52" t="s">
        <v>63</v>
      </c>
      <c r="W42" s="52" t="s">
        <v>180</v>
      </c>
      <c r="X42" s="51" t="s">
        <v>181</v>
      </c>
      <c r="Y42" s="10">
        <v>1</v>
      </c>
      <c r="Z42" s="20">
        <v>1</v>
      </c>
      <c r="AA42" s="61">
        <f t="shared" si="23"/>
        <v>1</v>
      </c>
      <c r="AB42" s="258" t="s">
        <v>369</v>
      </c>
      <c r="AC42" s="258"/>
      <c r="AD42" s="258"/>
      <c r="AE42" s="118">
        <v>1</v>
      </c>
      <c r="AF42" s="20">
        <v>1</v>
      </c>
      <c r="AG42" s="88">
        <f t="shared" si="24"/>
        <v>1</v>
      </c>
      <c r="AH42" s="230" t="s">
        <v>428</v>
      </c>
      <c r="AI42" s="231"/>
      <c r="AJ42" s="232"/>
      <c r="AK42" s="10">
        <v>1</v>
      </c>
      <c r="AL42" s="20">
        <v>1</v>
      </c>
      <c r="AM42" s="94">
        <f t="shared" si="22"/>
        <v>1</v>
      </c>
      <c r="AN42" s="170" t="s">
        <v>506</v>
      </c>
      <c r="AO42" s="170"/>
      <c r="AP42" s="170"/>
      <c r="AQ42" s="10">
        <v>1</v>
      </c>
      <c r="AR42" s="20">
        <v>0</v>
      </c>
      <c r="AS42" s="61">
        <f t="shared" si="3"/>
        <v>0</v>
      </c>
      <c r="AT42" s="189"/>
      <c r="AU42" s="190"/>
      <c r="AV42" s="191"/>
      <c r="AW42" s="10">
        <v>1</v>
      </c>
      <c r="AX42" s="20">
        <v>0</v>
      </c>
      <c r="AY42" s="61">
        <f t="shared" si="4"/>
        <v>0</v>
      </c>
      <c r="AZ42" s="189"/>
      <c r="BA42" s="190"/>
      <c r="BB42" s="191"/>
      <c r="BC42" s="10"/>
      <c r="BD42" s="20"/>
      <c r="BE42" s="61"/>
      <c r="BF42" s="228"/>
      <c r="BG42" s="228"/>
      <c r="BH42" s="228"/>
      <c r="BI42" s="10"/>
      <c r="BJ42" s="20"/>
      <c r="BK42" s="61"/>
      <c r="BL42" s="173"/>
      <c r="BM42" s="174"/>
      <c r="BN42" s="203"/>
      <c r="BO42" s="10"/>
      <c r="BP42" s="20"/>
      <c r="BQ42" s="61"/>
      <c r="BR42" s="173"/>
      <c r="BS42" s="174"/>
      <c r="BT42" s="203"/>
      <c r="BU42" s="10"/>
      <c r="BV42" s="20"/>
      <c r="BW42" s="61"/>
      <c r="BX42" s="228"/>
      <c r="BY42" s="228"/>
      <c r="BZ42" s="228"/>
      <c r="CA42" s="10"/>
      <c r="CB42" s="20"/>
      <c r="CC42" s="60"/>
      <c r="CD42" s="228"/>
      <c r="CE42" s="228"/>
      <c r="CF42" s="228"/>
      <c r="CG42" s="10"/>
      <c r="CH42" s="20"/>
      <c r="CI42" s="61"/>
      <c r="CJ42" s="228"/>
      <c r="CK42" s="228"/>
      <c r="CL42" s="228"/>
      <c r="CM42" s="10"/>
      <c r="CN42" s="20"/>
      <c r="CO42" s="61"/>
      <c r="CP42" s="228"/>
      <c r="CQ42" s="228"/>
      <c r="CR42" s="228"/>
      <c r="CS42" s="129">
        <f>AK42</f>
        <v>1</v>
      </c>
      <c r="CT42" s="9">
        <f>AL42</f>
        <v>1</v>
      </c>
      <c r="CU42" s="61">
        <f t="shared" si="8"/>
        <v>1</v>
      </c>
    </row>
    <row r="43" spans="1:100" s="53" customFormat="1" ht="86.25" customHeight="1" x14ac:dyDescent="0.25">
      <c r="A43" s="110" t="s">
        <v>52</v>
      </c>
      <c r="B43" s="112">
        <v>7550</v>
      </c>
      <c r="C43" s="112">
        <v>6</v>
      </c>
      <c r="D43" s="110" t="s">
        <v>140</v>
      </c>
      <c r="E43" s="110" t="s">
        <v>54</v>
      </c>
      <c r="F43" s="112" t="s">
        <v>55</v>
      </c>
      <c r="G43" s="112">
        <v>540</v>
      </c>
      <c r="H43" s="112" t="s">
        <v>55</v>
      </c>
      <c r="I43" s="112" t="s">
        <v>55</v>
      </c>
      <c r="J43" s="112" t="s">
        <v>56</v>
      </c>
      <c r="K43" s="112" t="s">
        <v>55</v>
      </c>
      <c r="L43" s="112" t="s">
        <v>57</v>
      </c>
      <c r="M43" s="112" t="s">
        <v>55</v>
      </c>
      <c r="N43" s="112" t="s">
        <v>177</v>
      </c>
      <c r="O43" s="111">
        <v>0.125</v>
      </c>
      <c r="P43" s="73" t="s">
        <v>182</v>
      </c>
      <c r="Q43" s="73" t="s">
        <v>183</v>
      </c>
      <c r="R43" s="113">
        <v>1</v>
      </c>
      <c r="S43" s="113">
        <v>0.42</v>
      </c>
      <c r="T43" s="113" t="s">
        <v>184</v>
      </c>
      <c r="U43" s="113" t="s">
        <v>62</v>
      </c>
      <c r="V43" s="113" t="s">
        <v>63</v>
      </c>
      <c r="W43" s="113" t="s">
        <v>180</v>
      </c>
      <c r="X43" s="51" t="s">
        <v>185</v>
      </c>
      <c r="Y43" s="111">
        <v>8.3299999999999999E-2</v>
      </c>
      <c r="Z43" s="158">
        <v>0.01</v>
      </c>
      <c r="AA43" s="111">
        <f t="shared" si="23"/>
        <v>0.12004801920768307</v>
      </c>
      <c r="AB43" s="245" t="s">
        <v>370</v>
      </c>
      <c r="AC43" s="246"/>
      <c r="AD43" s="252"/>
      <c r="AE43" s="118">
        <v>0.17</v>
      </c>
      <c r="AF43" s="113">
        <v>0.02</v>
      </c>
      <c r="AG43" s="111">
        <f t="shared" ref="AG43:AG49" si="26">+AF43/AE43</f>
        <v>0.11764705882352941</v>
      </c>
      <c r="AH43" s="198" t="s">
        <v>429</v>
      </c>
      <c r="AI43" s="199"/>
      <c r="AJ43" s="200"/>
      <c r="AK43" s="141">
        <v>0.25</v>
      </c>
      <c r="AL43" s="8">
        <v>7.0000000000000007E-2</v>
      </c>
      <c r="AM43" s="94">
        <f t="shared" si="22"/>
        <v>0.28000000000000003</v>
      </c>
      <c r="AN43" s="253" t="s">
        <v>507</v>
      </c>
      <c r="AO43" s="254"/>
      <c r="AP43" s="255"/>
      <c r="AQ43" s="118">
        <v>0.33</v>
      </c>
      <c r="AR43" s="123">
        <v>0</v>
      </c>
      <c r="AS43" s="123">
        <f t="shared" si="3"/>
        <v>0</v>
      </c>
      <c r="AT43" s="192"/>
      <c r="AU43" s="256"/>
      <c r="AV43" s="257"/>
      <c r="AW43" s="118">
        <v>0.42</v>
      </c>
      <c r="AX43" s="123">
        <v>0</v>
      </c>
      <c r="AY43" s="123">
        <f t="shared" si="4"/>
        <v>0</v>
      </c>
      <c r="AZ43" s="192"/>
      <c r="BA43" s="256"/>
      <c r="BB43" s="257"/>
      <c r="BC43" s="54"/>
      <c r="BD43" s="98"/>
      <c r="BE43" s="98"/>
      <c r="BF43" s="251"/>
      <c r="BG43" s="251"/>
      <c r="BH43" s="251"/>
      <c r="BI43" s="54"/>
      <c r="BJ43" s="54"/>
      <c r="BK43" s="98"/>
      <c r="BL43" s="248"/>
      <c r="BM43" s="249"/>
      <c r="BN43" s="250"/>
      <c r="BO43" s="54"/>
      <c r="BP43" s="108"/>
      <c r="BQ43" s="98"/>
      <c r="BR43" s="248"/>
      <c r="BS43" s="249"/>
      <c r="BT43" s="250"/>
      <c r="BU43" s="54"/>
      <c r="BV43" s="108"/>
      <c r="BW43" s="98"/>
      <c r="BX43" s="248"/>
      <c r="BY43" s="249"/>
      <c r="BZ43" s="250"/>
      <c r="CA43" s="54"/>
      <c r="CB43" s="98"/>
      <c r="CC43" s="98"/>
      <c r="CD43" s="248"/>
      <c r="CE43" s="249"/>
      <c r="CF43" s="250"/>
      <c r="CG43" s="54"/>
      <c r="CH43" s="108"/>
      <c r="CI43" s="98"/>
      <c r="CJ43" s="251"/>
      <c r="CK43" s="251"/>
      <c r="CL43" s="251"/>
      <c r="CM43" s="54"/>
      <c r="CN43" s="108"/>
      <c r="CO43" s="98"/>
      <c r="CP43" s="251"/>
      <c r="CQ43" s="251"/>
      <c r="CR43" s="251"/>
      <c r="CS43" s="56">
        <f t="shared" ref="CS43:CS49" si="27">AW43</f>
        <v>0.42</v>
      </c>
      <c r="CT43" s="111">
        <f t="shared" ref="CT43:CT49" si="28">AL43</f>
        <v>7.0000000000000007E-2</v>
      </c>
      <c r="CU43" s="111">
        <f t="shared" si="8"/>
        <v>0.16666666666666669</v>
      </c>
    </row>
    <row r="44" spans="1:100" s="53" customFormat="1" ht="86.25" customHeight="1" x14ac:dyDescent="0.25">
      <c r="A44" s="49" t="s">
        <v>52</v>
      </c>
      <c r="B44" s="50">
        <v>7550</v>
      </c>
      <c r="C44" s="50">
        <v>6</v>
      </c>
      <c r="D44" s="49" t="s">
        <v>140</v>
      </c>
      <c r="E44" s="49" t="s">
        <v>54</v>
      </c>
      <c r="F44" s="50" t="s">
        <v>55</v>
      </c>
      <c r="G44" s="50">
        <v>540</v>
      </c>
      <c r="H44" s="50" t="s">
        <v>55</v>
      </c>
      <c r="I44" s="50" t="s">
        <v>55</v>
      </c>
      <c r="J44" s="50" t="s">
        <v>186</v>
      </c>
      <c r="K44" s="50" t="s">
        <v>55</v>
      </c>
      <c r="L44" s="50" t="s">
        <v>57</v>
      </c>
      <c r="M44" s="50" t="s">
        <v>55</v>
      </c>
      <c r="N44" s="50" t="s">
        <v>177</v>
      </c>
      <c r="O44" s="62">
        <v>0.125</v>
      </c>
      <c r="P44" s="168" t="s">
        <v>187</v>
      </c>
      <c r="Q44" s="51" t="s">
        <v>188</v>
      </c>
      <c r="R44" s="52">
        <v>1</v>
      </c>
      <c r="S44" s="52">
        <v>0.88</v>
      </c>
      <c r="T44" s="52" t="s">
        <v>184</v>
      </c>
      <c r="U44" s="52" t="s">
        <v>62</v>
      </c>
      <c r="V44" s="52" t="s">
        <v>63</v>
      </c>
      <c r="W44" s="52" t="s">
        <v>180</v>
      </c>
      <c r="X44" s="51" t="s">
        <v>189</v>
      </c>
      <c r="Y44" s="52">
        <v>0.8</v>
      </c>
      <c r="Z44" s="52">
        <v>0.2</v>
      </c>
      <c r="AA44" s="62">
        <f t="shared" si="23"/>
        <v>0.25</v>
      </c>
      <c r="AB44" s="245" t="s">
        <v>371</v>
      </c>
      <c r="AC44" s="246"/>
      <c r="AD44" s="247"/>
      <c r="AE44" s="103">
        <v>0.82</v>
      </c>
      <c r="AF44" s="8">
        <v>0.24</v>
      </c>
      <c r="AG44" s="88">
        <f t="shared" si="26"/>
        <v>0.29268292682926828</v>
      </c>
      <c r="AH44" s="184" t="s">
        <v>465</v>
      </c>
      <c r="AI44" s="185"/>
      <c r="AJ44" s="186"/>
      <c r="AK44" s="141">
        <v>0.84</v>
      </c>
      <c r="AL44" s="8">
        <v>0.25</v>
      </c>
      <c r="AM44" s="94">
        <f t="shared" si="22"/>
        <v>0.29761904761904762</v>
      </c>
      <c r="AN44" s="170" t="s">
        <v>508</v>
      </c>
      <c r="AO44" s="170"/>
      <c r="AP44" s="170"/>
      <c r="AQ44" s="52">
        <v>0.86</v>
      </c>
      <c r="AR44" s="62">
        <v>0</v>
      </c>
      <c r="AS44" s="62">
        <f t="shared" si="3"/>
        <v>0</v>
      </c>
      <c r="AT44" s="205"/>
      <c r="AU44" s="205"/>
      <c r="AV44" s="205"/>
      <c r="AW44" s="52">
        <v>0.88</v>
      </c>
      <c r="AX44" s="62">
        <v>0</v>
      </c>
      <c r="AY44" s="62">
        <f t="shared" si="4"/>
        <v>0</v>
      </c>
      <c r="AZ44" s="205"/>
      <c r="BA44" s="205"/>
      <c r="BB44" s="205"/>
      <c r="BC44" s="52"/>
      <c r="BD44" s="52"/>
      <c r="BE44" s="62"/>
      <c r="BF44" s="229"/>
      <c r="BG44" s="229"/>
      <c r="BH44" s="229"/>
      <c r="BI44" s="52"/>
      <c r="BJ44" s="52"/>
      <c r="BK44" s="62"/>
      <c r="BL44" s="242"/>
      <c r="BM44" s="243"/>
      <c r="BN44" s="244"/>
      <c r="BO44" s="52"/>
      <c r="BP44" s="56"/>
      <c r="BQ44" s="62"/>
      <c r="BR44" s="242"/>
      <c r="BS44" s="243"/>
      <c r="BT44" s="244"/>
      <c r="BU44" s="52"/>
      <c r="BV44" s="56"/>
      <c r="BW44" s="62"/>
      <c r="BX44" s="242"/>
      <c r="BY44" s="243"/>
      <c r="BZ44" s="244"/>
      <c r="CA44" s="52"/>
      <c r="CB44" s="62"/>
      <c r="CC44" s="62"/>
      <c r="CD44" s="242"/>
      <c r="CE44" s="243"/>
      <c r="CF44" s="244"/>
      <c r="CG44" s="52"/>
      <c r="CH44" s="56"/>
      <c r="CI44" s="62"/>
      <c r="CJ44" s="229"/>
      <c r="CK44" s="229"/>
      <c r="CL44" s="229"/>
      <c r="CM44" s="52"/>
      <c r="CN44" s="56"/>
      <c r="CO44" s="62"/>
      <c r="CP44" s="229"/>
      <c r="CQ44" s="229"/>
      <c r="CR44" s="229"/>
      <c r="CS44" s="56">
        <f t="shared" si="27"/>
        <v>0.88</v>
      </c>
      <c r="CT44" s="158">
        <f t="shared" si="28"/>
        <v>0.25</v>
      </c>
      <c r="CU44" s="62">
        <f t="shared" si="8"/>
        <v>0.28409090909090912</v>
      </c>
    </row>
    <row r="45" spans="1:100" s="12" customFormat="1" ht="69.75" customHeight="1" x14ac:dyDescent="0.25">
      <c r="A45" s="13" t="s">
        <v>52</v>
      </c>
      <c r="B45" s="7">
        <v>7550</v>
      </c>
      <c r="C45" s="63">
        <v>6</v>
      </c>
      <c r="D45" s="14" t="s">
        <v>140</v>
      </c>
      <c r="E45" s="14" t="s">
        <v>54</v>
      </c>
      <c r="F45" s="63" t="s">
        <v>55</v>
      </c>
      <c r="G45" s="63">
        <v>540</v>
      </c>
      <c r="H45" s="63" t="s">
        <v>55</v>
      </c>
      <c r="I45" s="63" t="s">
        <v>55</v>
      </c>
      <c r="J45" s="63" t="s">
        <v>186</v>
      </c>
      <c r="K45" s="63" t="s">
        <v>55</v>
      </c>
      <c r="L45" s="63" t="s">
        <v>57</v>
      </c>
      <c r="M45" s="63" t="s">
        <v>55</v>
      </c>
      <c r="N45" s="63" t="s">
        <v>177</v>
      </c>
      <c r="O45" s="61">
        <v>0.125</v>
      </c>
      <c r="P45" s="168" t="s">
        <v>190</v>
      </c>
      <c r="Q45" s="51" t="s">
        <v>191</v>
      </c>
      <c r="R45" s="52">
        <v>1</v>
      </c>
      <c r="S45" s="52">
        <v>0.35</v>
      </c>
      <c r="T45" s="52" t="s">
        <v>184</v>
      </c>
      <c r="U45" s="52" t="s">
        <v>62</v>
      </c>
      <c r="V45" s="52" t="s">
        <v>63</v>
      </c>
      <c r="W45" s="52" t="s">
        <v>180</v>
      </c>
      <c r="X45" s="51" t="s">
        <v>192</v>
      </c>
      <c r="Y45" s="15">
        <v>7.0000000000000007E-2</v>
      </c>
      <c r="Z45" s="61">
        <v>0</v>
      </c>
      <c r="AA45" s="61">
        <f t="shared" si="23"/>
        <v>0</v>
      </c>
      <c r="AB45" s="239" t="s">
        <v>372</v>
      </c>
      <c r="AC45" s="240"/>
      <c r="AD45" s="241"/>
      <c r="AE45" s="103">
        <v>0.14000000000000001</v>
      </c>
      <c r="AF45" s="8">
        <v>0.01</v>
      </c>
      <c r="AG45" s="88">
        <f t="shared" si="26"/>
        <v>7.1428571428571425E-2</v>
      </c>
      <c r="AH45" s="230" t="s">
        <v>430</v>
      </c>
      <c r="AI45" s="231"/>
      <c r="AJ45" s="232"/>
      <c r="AK45" s="8">
        <v>0.21</v>
      </c>
      <c r="AL45" s="8">
        <v>7.0000000000000007E-2</v>
      </c>
      <c r="AM45" s="94">
        <f t="shared" si="22"/>
        <v>0.33333333333333337</v>
      </c>
      <c r="AN45" s="239" t="s">
        <v>509</v>
      </c>
      <c r="AO45" s="240"/>
      <c r="AP45" s="241"/>
      <c r="AQ45" s="8">
        <v>0.28000000000000003</v>
      </c>
      <c r="AR45" s="61">
        <v>0</v>
      </c>
      <c r="AS45" s="61">
        <f t="shared" si="3"/>
        <v>0</v>
      </c>
      <c r="AT45" s="227"/>
      <c r="AU45" s="227"/>
      <c r="AV45" s="227"/>
      <c r="AW45" s="8">
        <v>0.35</v>
      </c>
      <c r="AX45" s="61">
        <v>0</v>
      </c>
      <c r="AY45" s="61">
        <f t="shared" si="4"/>
        <v>0</v>
      </c>
      <c r="AZ45" s="227"/>
      <c r="BA45" s="227"/>
      <c r="BB45" s="227"/>
      <c r="BC45" s="8"/>
      <c r="BD45" s="8"/>
      <c r="BE45" s="61"/>
      <c r="BF45" s="228"/>
      <c r="BG45" s="228"/>
      <c r="BH45" s="228"/>
      <c r="BI45" s="8"/>
      <c r="BJ45" s="8"/>
      <c r="BK45" s="61"/>
      <c r="BL45" s="173"/>
      <c r="BM45" s="174"/>
      <c r="BN45" s="203"/>
      <c r="BO45" s="10"/>
      <c r="BP45" s="20"/>
      <c r="BQ45" s="61"/>
      <c r="BR45" s="173"/>
      <c r="BS45" s="174"/>
      <c r="BT45" s="203"/>
      <c r="BU45" s="8"/>
      <c r="BV45" s="20"/>
      <c r="BW45" s="61"/>
      <c r="BX45" s="173"/>
      <c r="BY45" s="174"/>
      <c r="BZ45" s="203"/>
      <c r="CA45" s="10"/>
      <c r="CB45" s="60"/>
      <c r="CC45" s="60"/>
      <c r="CD45" s="173"/>
      <c r="CE45" s="174"/>
      <c r="CF45" s="203"/>
      <c r="CG45" s="8"/>
      <c r="CH45" s="20"/>
      <c r="CI45" s="61"/>
      <c r="CJ45" s="228"/>
      <c r="CK45" s="228"/>
      <c r="CL45" s="228"/>
      <c r="CM45" s="8"/>
      <c r="CN45" s="20"/>
      <c r="CO45" s="61"/>
      <c r="CP45" s="228"/>
      <c r="CQ45" s="228"/>
      <c r="CR45" s="228"/>
      <c r="CS45" s="10">
        <f t="shared" si="27"/>
        <v>0.35</v>
      </c>
      <c r="CT45" s="158">
        <f t="shared" si="28"/>
        <v>7.0000000000000007E-2</v>
      </c>
      <c r="CU45" s="61">
        <f t="shared" si="8"/>
        <v>0.20000000000000004</v>
      </c>
    </row>
    <row r="46" spans="1:100" s="12" customFormat="1" ht="69.75" customHeight="1" x14ac:dyDescent="0.25">
      <c r="A46" s="13" t="s">
        <v>52</v>
      </c>
      <c r="B46" s="7">
        <v>7550</v>
      </c>
      <c r="C46" s="63">
        <v>6</v>
      </c>
      <c r="D46" s="14" t="s">
        <v>140</v>
      </c>
      <c r="E46" s="14" t="s">
        <v>54</v>
      </c>
      <c r="F46" s="63" t="s">
        <v>55</v>
      </c>
      <c r="G46" s="63">
        <v>540</v>
      </c>
      <c r="H46" s="63" t="s">
        <v>55</v>
      </c>
      <c r="I46" s="63" t="s">
        <v>55</v>
      </c>
      <c r="J46" s="63" t="s">
        <v>186</v>
      </c>
      <c r="K46" s="63" t="s">
        <v>55</v>
      </c>
      <c r="L46" s="63" t="s">
        <v>57</v>
      </c>
      <c r="M46" s="63" t="s">
        <v>55</v>
      </c>
      <c r="N46" s="63" t="s">
        <v>177</v>
      </c>
      <c r="O46" s="61">
        <v>0.125</v>
      </c>
      <c r="P46" s="168" t="s">
        <v>193</v>
      </c>
      <c r="Q46" s="51" t="s">
        <v>194</v>
      </c>
      <c r="R46" s="52">
        <v>1</v>
      </c>
      <c r="S46" s="52">
        <v>1</v>
      </c>
      <c r="T46" s="52" t="s">
        <v>184</v>
      </c>
      <c r="U46" s="52" t="s">
        <v>62</v>
      </c>
      <c r="V46" s="52" t="s">
        <v>63</v>
      </c>
      <c r="W46" s="52" t="s">
        <v>180</v>
      </c>
      <c r="X46" s="51" t="s">
        <v>195</v>
      </c>
      <c r="Y46" s="10">
        <v>0.3</v>
      </c>
      <c r="Z46" s="8">
        <v>0.46</v>
      </c>
      <c r="AA46" s="61">
        <f t="shared" si="23"/>
        <v>1.5333333333333334</v>
      </c>
      <c r="AB46" s="239" t="s">
        <v>373</v>
      </c>
      <c r="AC46" s="240"/>
      <c r="AD46" s="241"/>
      <c r="AE46" s="103">
        <v>0.5</v>
      </c>
      <c r="AF46" s="119">
        <v>0.85240000000000005</v>
      </c>
      <c r="AG46" s="88">
        <f t="shared" si="26"/>
        <v>1.7048000000000001</v>
      </c>
      <c r="AH46" s="230" t="s">
        <v>431</v>
      </c>
      <c r="AI46" s="231"/>
      <c r="AJ46" s="232"/>
      <c r="AK46" s="10">
        <v>0.75</v>
      </c>
      <c r="AL46" s="8">
        <v>0.99250000000000005</v>
      </c>
      <c r="AM46" s="94">
        <f t="shared" si="22"/>
        <v>1.3233333333333335</v>
      </c>
      <c r="AN46" s="239" t="s">
        <v>510</v>
      </c>
      <c r="AO46" s="240"/>
      <c r="AP46" s="241"/>
      <c r="AQ46" s="10">
        <v>1</v>
      </c>
      <c r="AR46" s="61">
        <v>0</v>
      </c>
      <c r="AS46" s="61">
        <f t="shared" si="3"/>
        <v>0</v>
      </c>
      <c r="AT46" s="227"/>
      <c r="AU46" s="227"/>
      <c r="AV46" s="227"/>
      <c r="AW46" s="10">
        <v>1</v>
      </c>
      <c r="AX46" s="61">
        <v>0</v>
      </c>
      <c r="AY46" s="61">
        <f t="shared" si="4"/>
        <v>0</v>
      </c>
      <c r="AZ46" s="227"/>
      <c r="BA46" s="227"/>
      <c r="BB46" s="227"/>
      <c r="BC46" s="10"/>
      <c r="BD46" s="8"/>
      <c r="BE46" s="61"/>
      <c r="BF46" s="228"/>
      <c r="BG46" s="228"/>
      <c r="BH46" s="228"/>
      <c r="BI46" s="10"/>
      <c r="BJ46" s="8"/>
      <c r="BK46" s="61"/>
      <c r="BL46" s="173"/>
      <c r="BM46" s="174"/>
      <c r="BN46" s="203"/>
      <c r="BO46" s="10"/>
      <c r="BP46" s="20"/>
      <c r="BQ46" s="61"/>
      <c r="BR46" s="173"/>
      <c r="BS46" s="174"/>
      <c r="BT46" s="203"/>
      <c r="BU46" s="10"/>
      <c r="BV46" s="20"/>
      <c r="BW46" s="61"/>
      <c r="BX46" s="173"/>
      <c r="BY46" s="174"/>
      <c r="BZ46" s="203"/>
      <c r="CA46" s="10"/>
      <c r="CB46" s="60"/>
      <c r="CC46" s="60"/>
      <c r="CD46" s="173"/>
      <c r="CE46" s="174"/>
      <c r="CF46" s="203"/>
      <c r="CG46" s="10"/>
      <c r="CH46" s="20"/>
      <c r="CI46" s="61"/>
      <c r="CJ46" s="228"/>
      <c r="CK46" s="228"/>
      <c r="CL46" s="228"/>
      <c r="CM46" s="10"/>
      <c r="CN46" s="20"/>
      <c r="CO46" s="61"/>
      <c r="CP46" s="228"/>
      <c r="CQ46" s="228"/>
      <c r="CR46" s="228"/>
      <c r="CS46" s="10">
        <f t="shared" si="27"/>
        <v>1</v>
      </c>
      <c r="CT46" s="123">
        <f t="shared" si="28"/>
        <v>0.99250000000000005</v>
      </c>
      <c r="CU46" s="61">
        <f t="shared" si="8"/>
        <v>0.99250000000000005</v>
      </c>
    </row>
    <row r="47" spans="1:100" s="12" customFormat="1" ht="69.75" customHeight="1" x14ac:dyDescent="0.25">
      <c r="A47" s="13" t="s">
        <v>52</v>
      </c>
      <c r="B47" s="7">
        <v>7550</v>
      </c>
      <c r="C47" s="63">
        <v>6</v>
      </c>
      <c r="D47" s="14" t="s">
        <v>140</v>
      </c>
      <c r="E47" s="14" t="s">
        <v>54</v>
      </c>
      <c r="F47" s="63" t="s">
        <v>55</v>
      </c>
      <c r="G47" s="63">
        <v>540</v>
      </c>
      <c r="H47" s="63" t="s">
        <v>55</v>
      </c>
      <c r="I47" s="63" t="s">
        <v>55</v>
      </c>
      <c r="J47" s="63" t="s">
        <v>186</v>
      </c>
      <c r="K47" s="63" t="s">
        <v>55</v>
      </c>
      <c r="L47" s="63" t="s">
        <v>57</v>
      </c>
      <c r="M47" s="63" t="s">
        <v>57</v>
      </c>
      <c r="N47" s="63" t="s">
        <v>177</v>
      </c>
      <c r="O47" s="61">
        <v>0.125</v>
      </c>
      <c r="P47" s="168" t="s">
        <v>196</v>
      </c>
      <c r="Q47" s="51" t="s">
        <v>197</v>
      </c>
      <c r="R47" s="52">
        <v>1</v>
      </c>
      <c r="S47" s="52">
        <v>0.42</v>
      </c>
      <c r="T47" s="52" t="s">
        <v>184</v>
      </c>
      <c r="U47" s="52" t="s">
        <v>62</v>
      </c>
      <c r="V47" s="52" t="s">
        <v>63</v>
      </c>
      <c r="W47" s="52" t="s">
        <v>180</v>
      </c>
      <c r="X47" s="51" t="s">
        <v>189</v>
      </c>
      <c r="Y47" s="60">
        <v>8.3299999999999999E-2</v>
      </c>
      <c r="Z47" s="8">
        <v>0.06</v>
      </c>
      <c r="AA47" s="61">
        <f t="shared" si="23"/>
        <v>0.72028811524609837</v>
      </c>
      <c r="AB47" s="239" t="s">
        <v>374</v>
      </c>
      <c r="AC47" s="240"/>
      <c r="AD47" s="241"/>
      <c r="AE47" s="103">
        <v>0.17</v>
      </c>
      <c r="AF47" s="8">
        <v>0.13</v>
      </c>
      <c r="AG47" s="92">
        <f t="shared" si="26"/>
        <v>0.76470588235294112</v>
      </c>
      <c r="AH47" s="198" t="s">
        <v>432</v>
      </c>
      <c r="AI47" s="199"/>
      <c r="AJ47" s="200"/>
      <c r="AK47" s="8">
        <v>0.25</v>
      </c>
      <c r="AL47" s="8">
        <v>0.19</v>
      </c>
      <c r="AM47" s="94">
        <f t="shared" si="22"/>
        <v>0.76</v>
      </c>
      <c r="AN47" s="170" t="s">
        <v>511</v>
      </c>
      <c r="AO47" s="170"/>
      <c r="AP47" s="170"/>
      <c r="AQ47" s="8">
        <v>0.33</v>
      </c>
      <c r="AR47" s="61">
        <v>0</v>
      </c>
      <c r="AS47" s="61">
        <f t="shared" si="3"/>
        <v>0</v>
      </c>
      <c r="AT47" s="227"/>
      <c r="AU47" s="227"/>
      <c r="AV47" s="227"/>
      <c r="AW47" s="8">
        <v>0.42</v>
      </c>
      <c r="AX47" s="61">
        <v>0</v>
      </c>
      <c r="AY47" s="61">
        <f t="shared" si="4"/>
        <v>0</v>
      </c>
      <c r="AZ47" s="227"/>
      <c r="BA47" s="227"/>
      <c r="BB47" s="227"/>
      <c r="BC47" s="8"/>
      <c r="BD47" s="8"/>
      <c r="BE47" s="61"/>
      <c r="BF47" s="228"/>
      <c r="BG47" s="228"/>
      <c r="BH47" s="228"/>
      <c r="BI47" s="8"/>
      <c r="BJ47" s="8"/>
      <c r="BK47" s="61"/>
      <c r="BL47" s="173"/>
      <c r="BM47" s="174"/>
      <c r="BN47" s="203"/>
      <c r="BO47" s="10"/>
      <c r="BP47" s="20"/>
      <c r="BQ47" s="61"/>
      <c r="BR47" s="173"/>
      <c r="BS47" s="174"/>
      <c r="BT47" s="203"/>
      <c r="BU47" s="8"/>
      <c r="BV47" s="20"/>
      <c r="BW47" s="61"/>
      <c r="BX47" s="173"/>
      <c r="BY47" s="174"/>
      <c r="BZ47" s="203"/>
      <c r="CA47" s="10"/>
      <c r="CB47" s="60"/>
      <c r="CC47" s="60"/>
      <c r="CD47" s="173"/>
      <c r="CE47" s="174"/>
      <c r="CF47" s="203"/>
      <c r="CG47" s="8"/>
      <c r="CH47" s="20"/>
      <c r="CI47" s="61"/>
      <c r="CJ47" s="228"/>
      <c r="CK47" s="228"/>
      <c r="CL47" s="228"/>
      <c r="CM47" s="8"/>
      <c r="CN47" s="20"/>
      <c r="CO47" s="61"/>
      <c r="CP47" s="228"/>
      <c r="CQ47" s="228"/>
      <c r="CR47" s="228"/>
      <c r="CS47" s="10">
        <f t="shared" si="27"/>
        <v>0.42</v>
      </c>
      <c r="CT47" s="158">
        <f t="shared" si="28"/>
        <v>0.19</v>
      </c>
      <c r="CU47" s="61">
        <f>IF(ISERROR(CT47/CS47),0,(CT47/CS47))</f>
        <v>0.45238095238095238</v>
      </c>
    </row>
    <row r="48" spans="1:100" s="12" customFormat="1" ht="69.75" customHeight="1" x14ac:dyDescent="0.25">
      <c r="A48" s="13" t="s">
        <v>52</v>
      </c>
      <c r="B48" s="7">
        <v>7550</v>
      </c>
      <c r="C48" s="63">
        <v>6</v>
      </c>
      <c r="D48" s="14" t="s">
        <v>140</v>
      </c>
      <c r="E48" s="14" t="s">
        <v>54</v>
      </c>
      <c r="F48" s="63" t="s">
        <v>55</v>
      </c>
      <c r="G48" s="63">
        <v>540</v>
      </c>
      <c r="H48" s="63" t="s">
        <v>55</v>
      </c>
      <c r="I48" s="63" t="s">
        <v>55</v>
      </c>
      <c r="J48" s="63" t="s">
        <v>186</v>
      </c>
      <c r="K48" s="63" t="s">
        <v>55</v>
      </c>
      <c r="L48" s="63" t="s">
        <v>57</v>
      </c>
      <c r="M48" s="63" t="s">
        <v>57</v>
      </c>
      <c r="N48" s="63" t="s">
        <v>177</v>
      </c>
      <c r="O48" s="61">
        <v>0.125</v>
      </c>
      <c r="P48" s="168" t="s">
        <v>198</v>
      </c>
      <c r="Q48" s="51" t="s">
        <v>199</v>
      </c>
      <c r="R48" s="52">
        <v>1</v>
      </c>
      <c r="S48" s="52">
        <v>0.35</v>
      </c>
      <c r="T48" s="52" t="s">
        <v>184</v>
      </c>
      <c r="U48" s="52" t="s">
        <v>62</v>
      </c>
      <c r="V48" s="52" t="s">
        <v>63</v>
      </c>
      <c r="W48" s="52" t="s">
        <v>180</v>
      </c>
      <c r="X48" s="51" t="s">
        <v>192</v>
      </c>
      <c r="Y48" s="10">
        <v>7.0000000000000007E-2</v>
      </c>
      <c r="Z48" s="8">
        <v>0.03</v>
      </c>
      <c r="AA48" s="61">
        <f t="shared" si="23"/>
        <v>0.42857142857142849</v>
      </c>
      <c r="AB48" s="239" t="s">
        <v>375</v>
      </c>
      <c r="AC48" s="240"/>
      <c r="AD48" s="241"/>
      <c r="AE48" s="103">
        <v>0.14000000000000001</v>
      </c>
      <c r="AF48" s="8">
        <v>0.08</v>
      </c>
      <c r="AG48" s="88">
        <f t="shared" si="26"/>
        <v>0.5714285714285714</v>
      </c>
      <c r="AH48" s="230" t="s">
        <v>433</v>
      </c>
      <c r="AI48" s="231"/>
      <c r="AJ48" s="232"/>
      <c r="AK48" s="8">
        <v>0.21</v>
      </c>
      <c r="AL48" s="8">
        <v>0.14000000000000001</v>
      </c>
      <c r="AM48" s="94">
        <f t="shared" si="22"/>
        <v>0.66666666666666674</v>
      </c>
      <c r="AN48" s="239" t="s">
        <v>512</v>
      </c>
      <c r="AO48" s="240"/>
      <c r="AP48" s="241"/>
      <c r="AQ48" s="8">
        <v>0.28000000000000003</v>
      </c>
      <c r="AR48" s="61">
        <v>0</v>
      </c>
      <c r="AS48" s="61">
        <f t="shared" si="3"/>
        <v>0</v>
      </c>
      <c r="AT48" s="227"/>
      <c r="AU48" s="227"/>
      <c r="AV48" s="227"/>
      <c r="AW48" s="8">
        <v>0.35</v>
      </c>
      <c r="AX48" s="61">
        <v>0</v>
      </c>
      <c r="AY48" s="61">
        <f t="shared" si="4"/>
        <v>0</v>
      </c>
      <c r="AZ48" s="227"/>
      <c r="BA48" s="227"/>
      <c r="BB48" s="227"/>
      <c r="BC48" s="8"/>
      <c r="BD48" s="8"/>
      <c r="BE48" s="61"/>
      <c r="BF48" s="228"/>
      <c r="BG48" s="228"/>
      <c r="BH48" s="228"/>
      <c r="BI48" s="8"/>
      <c r="BJ48" s="8"/>
      <c r="BK48" s="61"/>
      <c r="BL48" s="173"/>
      <c r="BM48" s="174"/>
      <c r="BN48" s="203"/>
      <c r="BO48" s="10"/>
      <c r="BP48" s="20"/>
      <c r="BQ48" s="61"/>
      <c r="BR48" s="173"/>
      <c r="BS48" s="174"/>
      <c r="BT48" s="203"/>
      <c r="BU48" s="8"/>
      <c r="BV48" s="20"/>
      <c r="BW48" s="61"/>
      <c r="BX48" s="173"/>
      <c r="BY48" s="174"/>
      <c r="BZ48" s="203"/>
      <c r="CA48" s="10"/>
      <c r="CB48" s="60"/>
      <c r="CC48" s="60"/>
      <c r="CD48" s="173"/>
      <c r="CE48" s="174"/>
      <c r="CF48" s="203"/>
      <c r="CG48" s="8"/>
      <c r="CH48" s="20"/>
      <c r="CI48" s="61"/>
      <c r="CJ48" s="228"/>
      <c r="CK48" s="228"/>
      <c r="CL48" s="228"/>
      <c r="CM48" s="8"/>
      <c r="CN48" s="20"/>
      <c r="CO48" s="61"/>
      <c r="CP48" s="228"/>
      <c r="CQ48" s="228"/>
      <c r="CR48" s="228"/>
      <c r="CS48" s="10">
        <f t="shared" si="27"/>
        <v>0.35</v>
      </c>
      <c r="CT48" s="158">
        <f t="shared" si="28"/>
        <v>0.14000000000000001</v>
      </c>
      <c r="CU48" s="61">
        <f>IF(ISERROR(CT48/CS48),0,(CT48/CS48))</f>
        <v>0.40000000000000008</v>
      </c>
    </row>
    <row r="49" spans="1:99" s="12" customFormat="1" ht="69.75" customHeight="1" x14ac:dyDescent="0.25">
      <c r="A49" s="13" t="s">
        <v>52</v>
      </c>
      <c r="B49" s="7">
        <v>7550</v>
      </c>
      <c r="C49" s="63">
        <v>6</v>
      </c>
      <c r="D49" s="14" t="s">
        <v>140</v>
      </c>
      <c r="E49" s="14" t="s">
        <v>54</v>
      </c>
      <c r="F49" s="63" t="s">
        <v>55</v>
      </c>
      <c r="G49" s="63">
        <v>540</v>
      </c>
      <c r="H49" s="63" t="s">
        <v>55</v>
      </c>
      <c r="I49" s="63" t="s">
        <v>55</v>
      </c>
      <c r="J49" s="63" t="s">
        <v>186</v>
      </c>
      <c r="K49" s="63" t="s">
        <v>55</v>
      </c>
      <c r="L49" s="63" t="s">
        <v>57</v>
      </c>
      <c r="M49" s="63" t="s">
        <v>57</v>
      </c>
      <c r="N49" s="63" t="s">
        <v>177</v>
      </c>
      <c r="O49" s="61">
        <v>0.125</v>
      </c>
      <c r="P49" s="168" t="s">
        <v>200</v>
      </c>
      <c r="Q49" s="51" t="s">
        <v>201</v>
      </c>
      <c r="R49" s="52">
        <v>1</v>
      </c>
      <c r="S49" s="52">
        <v>0.75</v>
      </c>
      <c r="T49" s="52" t="s">
        <v>184</v>
      </c>
      <c r="U49" s="52" t="s">
        <v>62</v>
      </c>
      <c r="V49" s="52" t="s">
        <v>63</v>
      </c>
      <c r="W49" s="52" t="s">
        <v>180</v>
      </c>
      <c r="X49" s="51" t="s">
        <v>195</v>
      </c>
      <c r="Y49" s="10">
        <v>0.15</v>
      </c>
      <c r="Z49" s="8">
        <v>0.25700000000000001</v>
      </c>
      <c r="AA49" s="61">
        <f t="shared" si="23"/>
        <v>1.7133333333333334</v>
      </c>
      <c r="AB49" s="239" t="s">
        <v>376</v>
      </c>
      <c r="AC49" s="240"/>
      <c r="AD49" s="241"/>
      <c r="AE49" s="103">
        <v>0.3</v>
      </c>
      <c r="AF49" s="133">
        <v>0.44940000000000002</v>
      </c>
      <c r="AG49" s="88">
        <f t="shared" si="26"/>
        <v>1.4980000000000002</v>
      </c>
      <c r="AH49" s="230" t="s">
        <v>434</v>
      </c>
      <c r="AI49" s="231"/>
      <c r="AJ49" s="232"/>
      <c r="AK49" s="8">
        <v>0.45</v>
      </c>
      <c r="AL49" s="156">
        <v>0.60150000000000003</v>
      </c>
      <c r="AM49" s="94">
        <f t="shared" si="22"/>
        <v>1.3366666666666667</v>
      </c>
      <c r="AN49" s="239" t="s">
        <v>513</v>
      </c>
      <c r="AO49" s="240"/>
      <c r="AP49" s="241"/>
      <c r="AQ49" s="8">
        <v>0.6</v>
      </c>
      <c r="AR49" s="61">
        <v>0</v>
      </c>
      <c r="AS49" s="61">
        <f t="shared" si="3"/>
        <v>0</v>
      </c>
      <c r="AT49" s="227"/>
      <c r="AU49" s="227"/>
      <c r="AV49" s="227"/>
      <c r="AW49" s="8">
        <v>0.75</v>
      </c>
      <c r="AX49" s="61">
        <v>0</v>
      </c>
      <c r="AY49" s="61">
        <f t="shared" si="4"/>
        <v>0</v>
      </c>
      <c r="AZ49" s="227"/>
      <c r="BA49" s="227"/>
      <c r="BB49" s="227"/>
      <c r="BC49" s="8"/>
      <c r="BD49" s="8"/>
      <c r="BE49" s="61"/>
      <c r="BF49" s="228"/>
      <c r="BG49" s="228"/>
      <c r="BH49" s="228"/>
      <c r="BI49" s="8"/>
      <c r="BJ49" s="8"/>
      <c r="BK49" s="61"/>
      <c r="BL49" s="173"/>
      <c r="BM49" s="174"/>
      <c r="BN49" s="203"/>
      <c r="BO49" s="10"/>
      <c r="BP49" s="20"/>
      <c r="BQ49" s="61"/>
      <c r="BR49" s="173"/>
      <c r="BS49" s="174"/>
      <c r="BT49" s="203"/>
      <c r="BU49" s="8"/>
      <c r="BV49" s="20"/>
      <c r="BW49" s="61"/>
      <c r="BX49" s="173"/>
      <c r="BY49" s="174"/>
      <c r="BZ49" s="203"/>
      <c r="CA49" s="10"/>
      <c r="CB49" s="60"/>
      <c r="CC49" s="60"/>
      <c r="CD49" s="173"/>
      <c r="CE49" s="174"/>
      <c r="CF49" s="203"/>
      <c r="CG49" s="8"/>
      <c r="CH49" s="20"/>
      <c r="CI49" s="61"/>
      <c r="CJ49" s="228"/>
      <c r="CK49" s="228"/>
      <c r="CL49" s="228"/>
      <c r="CM49" s="8"/>
      <c r="CN49" s="20"/>
      <c r="CO49" s="61"/>
      <c r="CP49" s="228"/>
      <c r="CQ49" s="228"/>
      <c r="CR49" s="228"/>
      <c r="CS49" s="10">
        <f t="shared" si="27"/>
        <v>0.75</v>
      </c>
      <c r="CT49" s="158">
        <f t="shared" si="28"/>
        <v>0.60150000000000003</v>
      </c>
      <c r="CU49" s="61">
        <f t="shared" ref="CU49:CU87" si="29">IF(ISERROR(CT49/CS49),0,(CT49/CS49))</f>
        <v>0.80200000000000005</v>
      </c>
    </row>
    <row r="50" spans="1:99" s="22" customFormat="1" ht="188.25" customHeight="1" x14ac:dyDescent="0.25">
      <c r="A50" s="13" t="s">
        <v>52</v>
      </c>
      <c r="B50" s="7">
        <v>7550</v>
      </c>
      <c r="C50" s="7">
        <v>6</v>
      </c>
      <c r="D50" s="13" t="s">
        <v>140</v>
      </c>
      <c r="E50" s="13" t="s">
        <v>54</v>
      </c>
      <c r="F50" s="7" t="s">
        <v>55</v>
      </c>
      <c r="G50" s="7">
        <v>540</v>
      </c>
      <c r="H50" s="7" t="s">
        <v>55</v>
      </c>
      <c r="I50" s="7" t="s">
        <v>55</v>
      </c>
      <c r="J50" s="7" t="s">
        <v>73</v>
      </c>
      <c r="K50" s="7" t="s">
        <v>57</v>
      </c>
      <c r="L50" s="7" t="s">
        <v>57</v>
      </c>
      <c r="M50" s="7" t="s">
        <v>55</v>
      </c>
      <c r="N50" s="10" t="s">
        <v>161</v>
      </c>
      <c r="O50" s="60">
        <v>0.9</v>
      </c>
      <c r="P50" s="168" t="s">
        <v>202</v>
      </c>
      <c r="Q50" s="51" t="s">
        <v>203</v>
      </c>
      <c r="R50" s="52">
        <v>0.67</v>
      </c>
      <c r="S50" s="59">
        <f t="shared" si="6"/>
        <v>29</v>
      </c>
      <c r="T50" s="52" t="s">
        <v>61</v>
      </c>
      <c r="U50" s="52" t="s">
        <v>78</v>
      </c>
      <c r="V50" s="52" t="s">
        <v>63</v>
      </c>
      <c r="W50" s="52" t="s">
        <v>204</v>
      </c>
      <c r="X50" s="51" t="s">
        <v>205</v>
      </c>
      <c r="Y50" s="16">
        <v>2</v>
      </c>
      <c r="Z50" s="16">
        <v>2</v>
      </c>
      <c r="AA50" s="60">
        <f t="shared" si="23"/>
        <v>1</v>
      </c>
      <c r="AB50" s="224" t="s">
        <v>377</v>
      </c>
      <c r="AC50" s="224"/>
      <c r="AD50" s="224"/>
      <c r="AE50" s="68">
        <v>7</v>
      </c>
      <c r="AF50" s="16">
        <v>5</v>
      </c>
      <c r="AG50" s="89">
        <f>IF(ISERROR(AF50/AE50),0,(AF50/AE50))</f>
        <v>0.7142857142857143</v>
      </c>
      <c r="AH50" s="230" t="s">
        <v>435</v>
      </c>
      <c r="AI50" s="231"/>
      <c r="AJ50" s="232"/>
      <c r="AK50" s="16">
        <v>7</v>
      </c>
      <c r="AL50" s="16">
        <v>7</v>
      </c>
      <c r="AM50" s="94">
        <f t="shared" si="22"/>
        <v>1</v>
      </c>
      <c r="AN50" s="170" t="s">
        <v>514</v>
      </c>
      <c r="AO50" s="170"/>
      <c r="AP50" s="170"/>
      <c r="AQ50" s="16">
        <v>6</v>
      </c>
      <c r="AR50" s="16">
        <v>0</v>
      </c>
      <c r="AS50" s="60">
        <f>IF(ISERROR(AR50/AQ50),0,(AR50/AQ50))</f>
        <v>0</v>
      </c>
      <c r="AT50" s="227"/>
      <c r="AU50" s="227"/>
      <c r="AV50" s="227"/>
      <c r="AW50" s="16">
        <v>7</v>
      </c>
      <c r="AX50" s="16">
        <v>0</v>
      </c>
      <c r="AY50" s="60">
        <f>IF(ISERROR(AX50/AW50),0,(AX50/AW50))</f>
        <v>0</v>
      </c>
      <c r="AZ50" s="227"/>
      <c r="BA50" s="227"/>
      <c r="BB50" s="227"/>
      <c r="BC50" s="16"/>
      <c r="BD50" s="16"/>
      <c r="BE50" s="60"/>
      <c r="BF50" s="228"/>
      <c r="BG50" s="228"/>
      <c r="BH50" s="228"/>
      <c r="BI50" s="16"/>
      <c r="BJ50" s="16"/>
      <c r="BK50" s="60"/>
      <c r="BL50" s="173"/>
      <c r="BM50" s="174"/>
      <c r="BN50" s="203"/>
      <c r="BO50" s="16"/>
      <c r="BP50" s="16"/>
      <c r="BQ50" s="60"/>
      <c r="BR50" s="228"/>
      <c r="BS50" s="228"/>
      <c r="BT50" s="228"/>
      <c r="BU50" s="16"/>
      <c r="BV50" s="16"/>
      <c r="BW50" s="60"/>
      <c r="BX50" s="228"/>
      <c r="BY50" s="228"/>
      <c r="BZ50" s="228"/>
      <c r="CA50" s="16"/>
      <c r="CB50" s="16"/>
      <c r="CC50" s="60"/>
      <c r="CD50" s="173"/>
      <c r="CE50" s="174"/>
      <c r="CF50" s="203"/>
      <c r="CG50" s="16"/>
      <c r="CH50" s="16"/>
      <c r="CI50" s="60"/>
      <c r="CJ50" s="228"/>
      <c r="CK50" s="228"/>
      <c r="CL50" s="228"/>
      <c r="CM50" s="16"/>
      <c r="CN50" s="16"/>
      <c r="CO50" s="60"/>
      <c r="CP50" s="236"/>
      <c r="CQ50" s="237"/>
      <c r="CR50" s="238"/>
      <c r="CS50" s="21">
        <f>IF(T50="SUMA",(Y50+AE50+AK50+AQ50+AW50+BC50+BI50+BO50+CG50+CM50+BU50+CA50),(#REF!))</f>
        <v>29</v>
      </c>
      <c r="CT50" s="16">
        <f>IF(T50="SUMA",(Z50+AF50+AL50+AR50+AX50+BD50+BJ50+BP50+CH50+CN50+BV50+CB50),(Z50))</f>
        <v>14</v>
      </c>
      <c r="CU50" s="60">
        <f>IF(ISERROR(CT50/CS50),0,(CT50/CS50))</f>
        <v>0.48275862068965519</v>
      </c>
    </row>
    <row r="51" spans="1:99" s="12" customFormat="1" ht="86.25" customHeight="1" x14ac:dyDescent="0.25">
      <c r="A51" s="13" t="s">
        <v>52</v>
      </c>
      <c r="B51" s="7">
        <v>7550</v>
      </c>
      <c r="C51" s="63">
        <v>6</v>
      </c>
      <c r="D51" s="14" t="s">
        <v>140</v>
      </c>
      <c r="E51" s="14" t="s">
        <v>54</v>
      </c>
      <c r="F51" s="63" t="s">
        <v>55</v>
      </c>
      <c r="G51" s="63">
        <v>540</v>
      </c>
      <c r="H51" s="63" t="s">
        <v>55</v>
      </c>
      <c r="I51" s="63" t="s">
        <v>55</v>
      </c>
      <c r="J51" s="63" t="s">
        <v>73</v>
      </c>
      <c r="K51" s="63" t="s">
        <v>55</v>
      </c>
      <c r="L51" s="63" t="s">
        <v>57</v>
      </c>
      <c r="M51" s="63" t="s">
        <v>55</v>
      </c>
      <c r="N51" s="8" t="s">
        <v>161</v>
      </c>
      <c r="O51" s="61">
        <v>0.1</v>
      </c>
      <c r="P51" s="168" t="s">
        <v>206</v>
      </c>
      <c r="Q51" s="51" t="s">
        <v>207</v>
      </c>
      <c r="R51" s="52">
        <v>0.73</v>
      </c>
      <c r="S51" s="56">
        <f t="shared" si="6"/>
        <v>0.22</v>
      </c>
      <c r="T51" s="52" t="s">
        <v>61</v>
      </c>
      <c r="U51" s="52" t="s">
        <v>62</v>
      </c>
      <c r="V51" s="52" t="s">
        <v>63</v>
      </c>
      <c r="W51" s="52" t="s">
        <v>204</v>
      </c>
      <c r="X51" s="51" t="s">
        <v>157</v>
      </c>
      <c r="Y51" s="20">
        <v>0</v>
      </c>
      <c r="Z51" s="20">
        <v>0</v>
      </c>
      <c r="AA51" s="61">
        <f t="shared" si="23"/>
        <v>0</v>
      </c>
      <c r="AB51" s="187" t="s">
        <v>378</v>
      </c>
      <c r="AC51" s="187"/>
      <c r="AD51" s="187"/>
      <c r="AE51" s="56">
        <v>0</v>
      </c>
      <c r="AF51" s="20">
        <v>0</v>
      </c>
      <c r="AG51" s="88">
        <f>IF(ISERROR(AF51/AE51),0,(AF51/AE51))</f>
        <v>0</v>
      </c>
      <c r="AH51" s="230" t="s">
        <v>378</v>
      </c>
      <c r="AI51" s="231"/>
      <c r="AJ51" s="232"/>
      <c r="AK51" s="20">
        <v>0</v>
      </c>
      <c r="AL51" s="20">
        <v>0</v>
      </c>
      <c r="AM51" s="94">
        <f t="shared" si="22"/>
        <v>0</v>
      </c>
      <c r="AN51" s="170" t="s">
        <v>378</v>
      </c>
      <c r="AO51" s="170"/>
      <c r="AP51" s="170"/>
      <c r="AQ51" s="20">
        <v>0.11</v>
      </c>
      <c r="AR51" s="8">
        <v>0</v>
      </c>
      <c r="AS51" s="61">
        <f>IF(ISERROR(AR51/AQ51),0,(AR51/AQ51))</f>
        <v>0</v>
      </c>
      <c r="AT51" s="227"/>
      <c r="AU51" s="227"/>
      <c r="AV51" s="227"/>
      <c r="AW51" s="20">
        <v>0.11</v>
      </c>
      <c r="AX51" s="8">
        <v>0</v>
      </c>
      <c r="AY51" s="61">
        <f>IF(ISERROR(AX51/AW51),0,(AX51/AW51))</f>
        <v>0</v>
      </c>
      <c r="AZ51" s="227"/>
      <c r="BA51" s="227"/>
      <c r="BB51" s="227"/>
      <c r="BC51" s="20"/>
      <c r="BD51" s="8"/>
      <c r="BE51" s="61"/>
      <c r="BF51" s="228"/>
      <c r="BG51" s="228"/>
      <c r="BH51" s="228"/>
      <c r="BI51" s="20"/>
      <c r="BJ51" s="8"/>
      <c r="BK51" s="61"/>
      <c r="BL51" s="173"/>
      <c r="BM51" s="174"/>
      <c r="BN51" s="203"/>
      <c r="BO51" s="20"/>
      <c r="BP51" s="20"/>
      <c r="BQ51" s="61"/>
      <c r="BR51" s="228"/>
      <c r="BS51" s="228"/>
      <c r="BT51" s="228"/>
      <c r="BU51" s="20"/>
      <c r="BV51" s="20"/>
      <c r="BW51" s="61"/>
      <c r="BX51" s="228"/>
      <c r="BY51" s="228"/>
      <c r="BZ51" s="228"/>
      <c r="CA51" s="20"/>
      <c r="CB51" s="60"/>
      <c r="CC51" s="60"/>
      <c r="CD51" s="173"/>
      <c r="CE51" s="174"/>
      <c r="CF51" s="203"/>
      <c r="CG51" s="20"/>
      <c r="CH51" s="20"/>
      <c r="CI51" s="61"/>
      <c r="CJ51" s="228"/>
      <c r="CK51" s="228"/>
      <c r="CL51" s="228"/>
      <c r="CM51" s="20"/>
      <c r="CN51" s="20"/>
      <c r="CO51" s="61"/>
      <c r="CP51" s="233"/>
      <c r="CQ51" s="234"/>
      <c r="CR51" s="235"/>
      <c r="CS51" s="9">
        <f>IF(T51="SUMA",(Y51+AE51+AK51+AQ51+AW51+BC51+BI51+BO51+CG51+CM51+BU51+CA51),(#REF!))</f>
        <v>0.22</v>
      </c>
      <c r="CT51" s="8">
        <f>IF(T51="SUMA",(Z51+AF51+AL51+AR51+AX51+BD51+BJ51+BP51+CH51+CN51+BV51+CB51),(Z51))</f>
        <v>0</v>
      </c>
      <c r="CU51" s="61">
        <f>IF(ISERROR(CT51/CS51),0,(CT51/CS51))</f>
        <v>0</v>
      </c>
    </row>
    <row r="52" spans="1:99" s="12" customFormat="1" ht="174.75" customHeight="1" x14ac:dyDescent="0.25">
      <c r="A52" s="13" t="s">
        <v>208</v>
      </c>
      <c r="B52" s="7">
        <v>7550</v>
      </c>
      <c r="C52" s="63">
        <v>7</v>
      </c>
      <c r="D52" s="14" t="s">
        <v>209</v>
      </c>
      <c r="E52" s="14" t="s">
        <v>54</v>
      </c>
      <c r="F52" s="63" t="s">
        <v>55</v>
      </c>
      <c r="G52" s="63">
        <v>540</v>
      </c>
      <c r="H52" s="63" t="s">
        <v>55</v>
      </c>
      <c r="I52" s="63" t="s">
        <v>57</v>
      </c>
      <c r="J52" s="63" t="s">
        <v>56</v>
      </c>
      <c r="K52" s="63" t="s">
        <v>57</v>
      </c>
      <c r="L52" s="63" t="s">
        <v>57</v>
      </c>
      <c r="M52" s="63" t="s">
        <v>55</v>
      </c>
      <c r="N52" s="63" t="s">
        <v>210</v>
      </c>
      <c r="O52" s="61">
        <v>0.2</v>
      </c>
      <c r="P52" s="168" t="s">
        <v>211</v>
      </c>
      <c r="Q52" s="51" t="s">
        <v>212</v>
      </c>
      <c r="R52" s="52">
        <v>1</v>
      </c>
      <c r="S52" s="59">
        <v>23</v>
      </c>
      <c r="T52" s="52" t="s">
        <v>61</v>
      </c>
      <c r="U52" s="52" t="s">
        <v>78</v>
      </c>
      <c r="V52" s="52" t="s">
        <v>63</v>
      </c>
      <c r="W52" s="52" t="s">
        <v>213</v>
      </c>
      <c r="X52" s="51" t="s">
        <v>157</v>
      </c>
      <c r="Y52" s="19">
        <v>2</v>
      </c>
      <c r="Z52" s="19">
        <v>2</v>
      </c>
      <c r="AA52" s="61">
        <f t="shared" si="23"/>
        <v>1</v>
      </c>
      <c r="AB52" s="187" t="s">
        <v>379</v>
      </c>
      <c r="AC52" s="187"/>
      <c r="AD52" s="187"/>
      <c r="AE52" s="68">
        <v>4</v>
      </c>
      <c r="AF52" s="16">
        <v>4</v>
      </c>
      <c r="AG52" s="88">
        <f>IF(ISERROR(AF52/AE52),0,(AF52/AE52))</f>
        <v>1</v>
      </c>
      <c r="AH52" s="230" t="s">
        <v>473</v>
      </c>
      <c r="AI52" s="231"/>
      <c r="AJ52" s="232"/>
      <c r="AK52" s="18">
        <v>8</v>
      </c>
      <c r="AL52" s="18">
        <v>8</v>
      </c>
      <c r="AM52" s="94">
        <f t="shared" si="22"/>
        <v>1</v>
      </c>
      <c r="AN52" s="170" t="s">
        <v>515</v>
      </c>
      <c r="AO52" s="170"/>
      <c r="AP52" s="170"/>
      <c r="AQ52" s="18">
        <v>5</v>
      </c>
      <c r="AR52" s="20">
        <v>0</v>
      </c>
      <c r="AS52" s="61">
        <f>IF(ISERROR(AR52/AQ52),0,(AR52/AQ52))</f>
        <v>0</v>
      </c>
      <c r="AT52" s="227"/>
      <c r="AU52" s="227"/>
      <c r="AV52" s="227"/>
      <c r="AW52" s="18">
        <v>4</v>
      </c>
      <c r="AX52" s="20">
        <v>0</v>
      </c>
      <c r="AY52" s="61">
        <f>IF(ISERROR(AX52/AW52),0,(AX52/AW52))</f>
        <v>0</v>
      </c>
      <c r="AZ52" s="227"/>
      <c r="BA52" s="227"/>
      <c r="BB52" s="227"/>
      <c r="BC52" s="18"/>
      <c r="BD52" s="23"/>
      <c r="BE52" s="61"/>
      <c r="BF52" s="228"/>
      <c r="BG52" s="228"/>
      <c r="BH52" s="228"/>
      <c r="BI52" s="18"/>
      <c r="BJ52" s="21"/>
      <c r="BK52" s="61"/>
      <c r="BL52" s="173"/>
      <c r="BM52" s="174"/>
      <c r="BN52" s="203"/>
      <c r="BO52" s="16"/>
      <c r="BP52" s="20"/>
      <c r="BQ52" s="61"/>
      <c r="BR52" s="228"/>
      <c r="BS52" s="228"/>
      <c r="BT52" s="228"/>
      <c r="BU52" s="18"/>
      <c r="BV52" s="24"/>
      <c r="BW52" s="61"/>
      <c r="BX52" s="228"/>
      <c r="BY52" s="228"/>
      <c r="BZ52" s="228"/>
      <c r="CA52" s="16"/>
      <c r="CB52" s="20"/>
      <c r="CC52" s="60"/>
      <c r="CD52" s="178"/>
      <c r="CE52" s="179"/>
      <c r="CF52" s="180"/>
      <c r="CG52" s="18"/>
      <c r="CH52" s="20"/>
      <c r="CI52" s="61"/>
      <c r="CJ52" s="228"/>
      <c r="CK52" s="228"/>
      <c r="CL52" s="228"/>
      <c r="CM52" s="18"/>
      <c r="CN52" s="16"/>
      <c r="CO52" s="61"/>
      <c r="CP52" s="228"/>
      <c r="CQ52" s="228"/>
      <c r="CR52" s="228"/>
      <c r="CS52" s="19">
        <f>IF(T52="SUMA",(Y52+AE52+AK52+AQ52+AW52+BC52+BI52+BO52+CG52+CM52+BU52+CA52),(#REF!))</f>
        <v>23</v>
      </c>
      <c r="CT52" s="18">
        <f>IF(T52="SUMA",(Z52+AF52+AL52+AR52+AX52+BD52+BJ52+BP52+CH52+CN52+BV52+CB52),(Z52))</f>
        <v>14</v>
      </c>
      <c r="CU52" s="61">
        <f t="shared" si="29"/>
        <v>0.60869565217391308</v>
      </c>
    </row>
    <row r="53" spans="1:99" s="12" customFormat="1" ht="95.25" customHeight="1" x14ac:dyDescent="0.25">
      <c r="A53" s="13" t="s">
        <v>208</v>
      </c>
      <c r="B53" s="7">
        <v>7550</v>
      </c>
      <c r="C53" s="63">
        <v>7</v>
      </c>
      <c r="D53" s="14" t="s">
        <v>209</v>
      </c>
      <c r="E53" s="14" t="s">
        <v>54</v>
      </c>
      <c r="F53" s="63" t="s">
        <v>55</v>
      </c>
      <c r="G53" s="63">
        <v>540</v>
      </c>
      <c r="H53" s="63" t="s">
        <v>55</v>
      </c>
      <c r="I53" s="63" t="s">
        <v>57</v>
      </c>
      <c r="J53" s="63" t="s">
        <v>56</v>
      </c>
      <c r="K53" s="63" t="s">
        <v>57</v>
      </c>
      <c r="L53" s="63" t="s">
        <v>57</v>
      </c>
      <c r="M53" s="63" t="s">
        <v>55</v>
      </c>
      <c r="N53" s="63" t="s">
        <v>210</v>
      </c>
      <c r="O53" s="61">
        <v>0.3</v>
      </c>
      <c r="P53" s="168" t="s">
        <v>214</v>
      </c>
      <c r="Q53" s="51" t="s">
        <v>398</v>
      </c>
      <c r="R53" s="52">
        <v>1</v>
      </c>
      <c r="S53" s="59">
        <v>5</v>
      </c>
      <c r="T53" s="52" t="s">
        <v>61</v>
      </c>
      <c r="U53" s="52" t="s">
        <v>78</v>
      </c>
      <c r="V53" s="52" t="s">
        <v>63</v>
      </c>
      <c r="W53" s="52" t="s">
        <v>213</v>
      </c>
      <c r="X53" s="51" t="s">
        <v>157</v>
      </c>
      <c r="Y53" s="16">
        <v>0</v>
      </c>
      <c r="Z53" s="16">
        <v>0</v>
      </c>
      <c r="AA53" s="61">
        <f t="shared" si="23"/>
        <v>0</v>
      </c>
      <c r="AB53" s="224" t="s">
        <v>380</v>
      </c>
      <c r="AC53" s="224"/>
      <c r="AD53" s="224"/>
      <c r="AE53" s="68">
        <v>0</v>
      </c>
      <c r="AF53" s="16">
        <v>0</v>
      </c>
      <c r="AG53" s="88">
        <f t="shared" ref="AG53:AG55" si="30">IF(ISERROR(AF53/AE53),0,(AF53/AE53))</f>
        <v>0</v>
      </c>
      <c r="AH53" s="230" t="s">
        <v>436</v>
      </c>
      <c r="AI53" s="231"/>
      <c r="AJ53" s="232"/>
      <c r="AK53" s="16">
        <v>1</v>
      </c>
      <c r="AL53" s="16">
        <v>1</v>
      </c>
      <c r="AM53" s="94">
        <f t="shared" si="22"/>
        <v>1</v>
      </c>
      <c r="AN53" s="172" t="s">
        <v>516</v>
      </c>
      <c r="AO53" s="172"/>
      <c r="AP53" s="172"/>
      <c r="AQ53" s="16">
        <v>0</v>
      </c>
      <c r="AR53" s="16">
        <v>0</v>
      </c>
      <c r="AS53" s="61">
        <f t="shared" ref="AS53:AS88" si="31">IF(ISERROR(AR53/AQ53),0,(AR53/AQ53))</f>
        <v>0</v>
      </c>
      <c r="AT53" s="188"/>
      <c r="AU53" s="188"/>
      <c r="AV53" s="188"/>
      <c r="AW53" s="16">
        <v>0</v>
      </c>
      <c r="AX53" s="16">
        <v>0</v>
      </c>
      <c r="AY53" s="61">
        <f t="shared" ref="AY53:AY88" si="32">IF(ISERROR(AX53/AW53),0,(AX53/AW53))</f>
        <v>0</v>
      </c>
      <c r="AZ53" s="227"/>
      <c r="BA53" s="227"/>
      <c r="BB53" s="227"/>
      <c r="BC53" s="16"/>
      <c r="BD53" s="16"/>
      <c r="BE53" s="61"/>
      <c r="BF53" s="228"/>
      <c r="BG53" s="228"/>
      <c r="BH53" s="228"/>
      <c r="BI53" s="16"/>
      <c r="BJ53" s="16"/>
      <c r="BK53" s="61"/>
      <c r="BL53" s="173"/>
      <c r="BM53" s="174"/>
      <c r="BN53" s="203"/>
      <c r="BO53" s="16"/>
      <c r="BP53" s="16"/>
      <c r="BQ53" s="61"/>
      <c r="BR53" s="228"/>
      <c r="BS53" s="228"/>
      <c r="BT53" s="228"/>
      <c r="BU53" s="16"/>
      <c r="BV53" s="16"/>
      <c r="BW53" s="61"/>
      <c r="BX53" s="228"/>
      <c r="BY53" s="228"/>
      <c r="BZ53" s="228"/>
      <c r="CA53" s="16"/>
      <c r="CB53" s="16"/>
      <c r="CC53" s="60"/>
      <c r="CD53" s="173"/>
      <c r="CE53" s="174"/>
      <c r="CF53" s="203"/>
      <c r="CG53" s="16"/>
      <c r="CH53" s="16"/>
      <c r="CI53" s="61"/>
      <c r="CJ53" s="228"/>
      <c r="CK53" s="228"/>
      <c r="CL53" s="228"/>
      <c r="CM53" s="16"/>
      <c r="CN53" s="25"/>
      <c r="CO53" s="61"/>
      <c r="CP53" s="228"/>
      <c r="CQ53" s="228"/>
      <c r="CR53" s="228"/>
      <c r="CS53" s="19">
        <f>IF(T53="SUMA",(Y53+AE53+AK53+AQ53+AW53+BC53+BI53+BO53+CG53+CM53+BU53+CA53),(#REF!))</f>
        <v>1</v>
      </c>
      <c r="CT53" s="18">
        <f>IF(T53="SUMA",(Z53+AF53+AL53+AR53+AX53+BD53+BJ53+BP53+CH53+CN53+BV53+CB53),(Z53))</f>
        <v>1</v>
      </c>
      <c r="CU53" s="61">
        <f t="shared" si="29"/>
        <v>1</v>
      </c>
    </row>
    <row r="54" spans="1:99" s="12" customFormat="1" ht="187.5" customHeight="1" x14ac:dyDescent="0.25">
      <c r="A54" s="13" t="s">
        <v>208</v>
      </c>
      <c r="B54" s="7">
        <v>7550</v>
      </c>
      <c r="C54" s="63">
        <v>7</v>
      </c>
      <c r="D54" s="14" t="s">
        <v>209</v>
      </c>
      <c r="E54" s="14" t="s">
        <v>54</v>
      </c>
      <c r="F54" s="63" t="s">
        <v>55</v>
      </c>
      <c r="G54" s="63">
        <v>540</v>
      </c>
      <c r="H54" s="63" t="s">
        <v>55</v>
      </c>
      <c r="I54" s="63" t="s">
        <v>57</v>
      </c>
      <c r="J54" s="63" t="s">
        <v>56</v>
      </c>
      <c r="K54" s="63" t="s">
        <v>57</v>
      </c>
      <c r="L54" s="63" t="s">
        <v>57</v>
      </c>
      <c r="M54" s="63" t="s">
        <v>55</v>
      </c>
      <c r="N54" s="63" t="s">
        <v>210</v>
      </c>
      <c r="O54" s="61">
        <v>0.3</v>
      </c>
      <c r="P54" s="168" t="s">
        <v>215</v>
      </c>
      <c r="Q54" s="51" t="s">
        <v>216</v>
      </c>
      <c r="R54" s="52">
        <v>1</v>
      </c>
      <c r="S54" s="59">
        <v>12</v>
      </c>
      <c r="T54" s="52" t="s">
        <v>61</v>
      </c>
      <c r="U54" s="52" t="s">
        <v>78</v>
      </c>
      <c r="V54" s="52" t="s">
        <v>63</v>
      </c>
      <c r="W54" s="52" t="s">
        <v>213</v>
      </c>
      <c r="X54" s="51" t="s">
        <v>157</v>
      </c>
      <c r="Y54" s="16">
        <v>0</v>
      </c>
      <c r="Z54" s="16">
        <v>0</v>
      </c>
      <c r="AA54" s="61">
        <f t="shared" si="23"/>
        <v>0</v>
      </c>
      <c r="AB54" s="224" t="s">
        <v>380</v>
      </c>
      <c r="AC54" s="224"/>
      <c r="AD54" s="224"/>
      <c r="AE54" s="68">
        <v>2</v>
      </c>
      <c r="AF54" s="16">
        <v>1</v>
      </c>
      <c r="AG54" s="88">
        <f t="shared" si="30"/>
        <v>0.5</v>
      </c>
      <c r="AH54" s="230" t="s">
        <v>437</v>
      </c>
      <c r="AI54" s="231"/>
      <c r="AJ54" s="232"/>
      <c r="AK54" s="18">
        <v>2</v>
      </c>
      <c r="AL54" s="16">
        <v>1</v>
      </c>
      <c r="AM54" s="94">
        <f t="shared" si="22"/>
        <v>0.5</v>
      </c>
      <c r="AN54" s="172" t="s">
        <v>520</v>
      </c>
      <c r="AO54" s="172"/>
      <c r="AP54" s="172"/>
      <c r="AQ54" s="18">
        <v>5</v>
      </c>
      <c r="AR54" s="16">
        <v>0</v>
      </c>
      <c r="AS54" s="61">
        <f t="shared" si="31"/>
        <v>0</v>
      </c>
      <c r="AT54" s="188"/>
      <c r="AU54" s="188"/>
      <c r="AV54" s="188"/>
      <c r="AW54" s="18">
        <v>3</v>
      </c>
      <c r="AX54" s="16">
        <v>0</v>
      </c>
      <c r="AY54" s="61">
        <f t="shared" si="32"/>
        <v>0</v>
      </c>
      <c r="AZ54" s="227"/>
      <c r="BA54" s="227"/>
      <c r="BB54" s="227"/>
      <c r="BC54" s="18"/>
      <c r="BD54" s="16"/>
      <c r="BE54" s="61"/>
      <c r="BF54" s="228"/>
      <c r="BG54" s="228"/>
      <c r="BH54" s="228"/>
      <c r="BI54" s="18"/>
      <c r="BJ54" s="16"/>
      <c r="BK54" s="61"/>
      <c r="BL54" s="173"/>
      <c r="BM54" s="174"/>
      <c r="BN54" s="203"/>
      <c r="BO54" s="16"/>
      <c r="BP54" s="16"/>
      <c r="BQ54" s="61"/>
      <c r="BR54" s="228"/>
      <c r="BS54" s="228"/>
      <c r="BT54" s="228"/>
      <c r="BU54" s="16"/>
      <c r="BV54" s="16"/>
      <c r="BW54" s="61"/>
      <c r="BX54" s="228"/>
      <c r="BY54" s="228"/>
      <c r="BZ54" s="228"/>
      <c r="CA54" s="16"/>
      <c r="CB54" s="16"/>
      <c r="CC54" s="60"/>
      <c r="CD54" s="173"/>
      <c r="CE54" s="174"/>
      <c r="CF54" s="203"/>
      <c r="CG54" s="18"/>
      <c r="CH54" s="16"/>
      <c r="CI54" s="61"/>
      <c r="CJ54" s="228"/>
      <c r="CK54" s="228"/>
      <c r="CL54" s="228"/>
      <c r="CM54" s="18"/>
      <c r="CN54" s="16"/>
      <c r="CO54" s="61"/>
      <c r="CP54" s="228"/>
      <c r="CQ54" s="228"/>
      <c r="CR54" s="228"/>
      <c r="CS54" s="19">
        <f>IF(T54="SUMA",(Y54+AE54+AK54+AQ54+AW54+BC54+BI54+BO54+CG54+CM54+BU54+CA54),(#REF!))</f>
        <v>12</v>
      </c>
      <c r="CT54" s="18">
        <f>IF(T54="SUMA",(Z54+AF54+AL54+AR54+AX54+BD54+BJ54+BP54+CH54+CN54+BV54+CB54),(Z54))</f>
        <v>2</v>
      </c>
      <c r="CU54" s="61">
        <f>IF(ISERROR(CT54/CS54),0,(CT54/CS54))</f>
        <v>0.16666666666666666</v>
      </c>
    </row>
    <row r="55" spans="1:99" s="12" customFormat="1" ht="198" customHeight="1" x14ac:dyDescent="0.25">
      <c r="A55" s="13" t="s">
        <v>208</v>
      </c>
      <c r="B55" s="7">
        <v>7550</v>
      </c>
      <c r="C55" s="63">
        <v>7</v>
      </c>
      <c r="D55" s="14" t="s">
        <v>209</v>
      </c>
      <c r="E55" s="14" t="s">
        <v>54</v>
      </c>
      <c r="F55" s="63" t="s">
        <v>55</v>
      </c>
      <c r="G55" s="63">
        <v>540</v>
      </c>
      <c r="H55" s="63" t="s">
        <v>55</v>
      </c>
      <c r="I55" s="63" t="s">
        <v>57</v>
      </c>
      <c r="J55" s="63" t="s">
        <v>56</v>
      </c>
      <c r="K55" s="63" t="s">
        <v>55</v>
      </c>
      <c r="L55" s="63" t="s">
        <v>57</v>
      </c>
      <c r="M55" s="63" t="s">
        <v>55</v>
      </c>
      <c r="N55" s="63" t="s">
        <v>210</v>
      </c>
      <c r="O55" s="61">
        <v>0.2</v>
      </c>
      <c r="P55" s="168" t="s">
        <v>217</v>
      </c>
      <c r="Q55" s="51" t="s">
        <v>218</v>
      </c>
      <c r="R55" s="52">
        <v>1</v>
      </c>
      <c r="S55" s="52">
        <v>1</v>
      </c>
      <c r="T55" s="52" t="s">
        <v>71</v>
      </c>
      <c r="U55" s="52" t="s">
        <v>62</v>
      </c>
      <c r="V55" s="52" t="s">
        <v>63</v>
      </c>
      <c r="W55" s="52" t="s">
        <v>213</v>
      </c>
      <c r="X55" s="51" t="s">
        <v>219</v>
      </c>
      <c r="Y55" s="10">
        <v>1</v>
      </c>
      <c r="Z55" s="20">
        <v>1</v>
      </c>
      <c r="AA55" s="61">
        <f t="shared" si="23"/>
        <v>1</v>
      </c>
      <c r="AB55" s="187" t="s">
        <v>381</v>
      </c>
      <c r="AC55" s="187"/>
      <c r="AD55" s="187"/>
      <c r="AE55" s="118">
        <v>1</v>
      </c>
      <c r="AF55" s="20">
        <v>1</v>
      </c>
      <c r="AG55" s="88">
        <f t="shared" si="30"/>
        <v>1</v>
      </c>
      <c r="AH55" s="230" t="s">
        <v>551</v>
      </c>
      <c r="AI55" s="231"/>
      <c r="AJ55" s="232"/>
      <c r="AK55" s="10">
        <v>1</v>
      </c>
      <c r="AL55" s="20">
        <v>1</v>
      </c>
      <c r="AM55" s="94">
        <f t="shared" si="22"/>
        <v>1</v>
      </c>
      <c r="AN55" s="170" t="s">
        <v>517</v>
      </c>
      <c r="AO55" s="170"/>
      <c r="AP55" s="170"/>
      <c r="AQ55" s="10">
        <v>1</v>
      </c>
      <c r="AR55" s="20">
        <v>0</v>
      </c>
      <c r="AS55" s="61">
        <f t="shared" si="31"/>
        <v>0</v>
      </c>
      <c r="AT55" s="188"/>
      <c r="AU55" s="188"/>
      <c r="AV55" s="188"/>
      <c r="AW55" s="10">
        <v>1</v>
      </c>
      <c r="AX55" s="20">
        <v>0</v>
      </c>
      <c r="AY55" s="61">
        <f t="shared" si="32"/>
        <v>0</v>
      </c>
      <c r="AZ55" s="227"/>
      <c r="BA55" s="227"/>
      <c r="BB55" s="227"/>
      <c r="BC55" s="10"/>
      <c r="BD55" s="20"/>
      <c r="BE55" s="61"/>
      <c r="BF55" s="228"/>
      <c r="BG55" s="228"/>
      <c r="BH55" s="228"/>
      <c r="BI55" s="10"/>
      <c r="BJ55" s="20"/>
      <c r="BK55" s="61"/>
      <c r="BL55" s="173"/>
      <c r="BM55" s="174"/>
      <c r="BN55" s="203"/>
      <c r="BO55" s="10"/>
      <c r="BP55" s="20"/>
      <c r="BQ55" s="61"/>
      <c r="BR55" s="228"/>
      <c r="BS55" s="228"/>
      <c r="BT55" s="228"/>
      <c r="BU55" s="10"/>
      <c r="BV55" s="20"/>
      <c r="BW55" s="61"/>
      <c r="BX55" s="228"/>
      <c r="BY55" s="228"/>
      <c r="BZ55" s="228"/>
      <c r="CA55" s="10"/>
      <c r="CB55" s="20"/>
      <c r="CC55" s="60"/>
      <c r="CD55" s="173"/>
      <c r="CE55" s="174"/>
      <c r="CF55" s="203"/>
      <c r="CG55" s="10"/>
      <c r="CH55" s="10"/>
      <c r="CI55" s="61"/>
      <c r="CJ55" s="228"/>
      <c r="CK55" s="228"/>
      <c r="CL55" s="228"/>
      <c r="CM55" s="10"/>
      <c r="CN55" s="20"/>
      <c r="CO55" s="61"/>
      <c r="CP55" s="228"/>
      <c r="CQ55" s="228"/>
      <c r="CR55" s="228"/>
      <c r="CS55" s="10">
        <f>AK55</f>
        <v>1</v>
      </c>
      <c r="CT55" s="130">
        <f>AL55</f>
        <v>1</v>
      </c>
      <c r="CU55" s="61">
        <f t="shared" si="29"/>
        <v>1</v>
      </c>
    </row>
    <row r="56" spans="1:99" s="22" customFormat="1" ht="86.25" customHeight="1" x14ac:dyDescent="0.25">
      <c r="A56" s="13" t="s">
        <v>220</v>
      </c>
      <c r="B56" s="7">
        <v>7551</v>
      </c>
      <c r="C56" s="7">
        <v>1</v>
      </c>
      <c r="D56" s="13" t="s">
        <v>221</v>
      </c>
      <c r="E56" s="13" t="s">
        <v>222</v>
      </c>
      <c r="F56" s="7" t="s">
        <v>57</v>
      </c>
      <c r="G56" s="7">
        <v>257</v>
      </c>
      <c r="H56" s="7" t="s">
        <v>57</v>
      </c>
      <c r="I56" s="7" t="s">
        <v>55</v>
      </c>
      <c r="J56" s="7" t="s">
        <v>186</v>
      </c>
      <c r="K56" s="7" t="s">
        <v>55</v>
      </c>
      <c r="L56" s="7" t="s">
        <v>57</v>
      </c>
      <c r="M56" s="7" t="s">
        <v>55</v>
      </c>
      <c r="N56" s="7" t="s">
        <v>223</v>
      </c>
      <c r="O56" s="10">
        <v>0.5</v>
      </c>
      <c r="P56" s="73" t="s">
        <v>224</v>
      </c>
      <c r="Q56" s="51" t="s">
        <v>225</v>
      </c>
      <c r="R56" s="68">
        <v>99</v>
      </c>
      <c r="S56" s="68">
        <f t="shared" si="6"/>
        <v>50</v>
      </c>
      <c r="T56" s="52" t="s">
        <v>61</v>
      </c>
      <c r="U56" s="52" t="s">
        <v>78</v>
      </c>
      <c r="V56" s="52" t="s">
        <v>63</v>
      </c>
      <c r="W56" s="52" t="s">
        <v>226</v>
      </c>
      <c r="X56" s="51" t="s">
        <v>227</v>
      </c>
      <c r="Y56" s="16">
        <v>10</v>
      </c>
      <c r="Z56" s="16">
        <v>0</v>
      </c>
      <c r="AA56" s="61">
        <f t="shared" si="23"/>
        <v>0</v>
      </c>
      <c r="AB56" s="224" t="s">
        <v>228</v>
      </c>
      <c r="AC56" s="224"/>
      <c r="AD56" s="224"/>
      <c r="AE56" s="68">
        <v>10</v>
      </c>
      <c r="AF56" s="16">
        <v>15</v>
      </c>
      <c r="AG56" s="91">
        <f>IF(ISERROR(AF56/AE56),0,(AF56/AE56))</f>
        <v>1.5</v>
      </c>
      <c r="AH56" s="224" t="s">
        <v>444</v>
      </c>
      <c r="AI56" s="224"/>
      <c r="AJ56" s="224"/>
      <c r="AK56" s="16">
        <v>10</v>
      </c>
      <c r="AL56" s="16">
        <v>12</v>
      </c>
      <c r="AM56" s="128">
        <f t="shared" si="22"/>
        <v>1.2</v>
      </c>
      <c r="AN56" s="204" t="s">
        <v>530</v>
      </c>
      <c r="AO56" s="204"/>
      <c r="AP56" s="204"/>
      <c r="AQ56" s="16">
        <v>10</v>
      </c>
      <c r="AR56" s="16">
        <v>0</v>
      </c>
      <c r="AS56" s="60">
        <f t="shared" si="31"/>
        <v>0</v>
      </c>
      <c r="AT56" s="188"/>
      <c r="AU56" s="188"/>
      <c r="AV56" s="188"/>
      <c r="AW56" s="16">
        <v>10</v>
      </c>
      <c r="AX56" s="16">
        <v>0</v>
      </c>
      <c r="AY56" s="60">
        <f t="shared" si="32"/>
        <v>0</v>
      </c>
      <c r="AZ56" s="188"/>
      <c r="BA56" s="188"/>
      <c r="BB56" s="188"/>
      <c r="BC56" s="16"/>
      <c r="BD56" s="16"/>
      <c r="BE56" s="60"/>
      <c r="BF56" s="188"/>
      <c r="BG56" s="188"/>
      <c r="BH56" s="188"/>
      <c r="BI56" s="16"/>
      <c r="BJ56" s="26"/>
      <c r="BK56" s="60"/>
      <c r="BL56" s="188"/>
      <c r="BM56" s="188"/>
      <c r="BN56" s="188"/>
      <c r="BO56" s="16"/>
      <c r="BP56" s="16"/>
      <c r="BQ56" s="60"/>
      <c r="BR56" s="188"/>
      <c r="BS56" s="188"/>
      <c r="BT56" s="188"/>
      <c r="BU56" s="16"/>
      <c r="BV56" s="16"/>
      <c r="BW56" s="60"/>
      <c r="BX56" s="188"/>
      <c r="BY56" s="188"/>
      <c r="BZ56" s="188"/>
      <c r="CA56" s="16"/>
      <c r="CB56" s="16"/>
      <c r="CC56" s="60"/>
      <c r="CD56" s="178"/>
      <c r="CE56" s="179"/>
      <c r="CF56" s="180"/>
      <c r="CG56" s="16"/>
      <c r="CH56" s="16"/>
      <c r="CI56" s="60"/>
      <c r="CJ56" s="225"/>
      <c r="CK56" s="225"/>
      <c r="CL56" s="225"/>
      <c r="CM56" s="16"/>
      <c r="CN56" s="16"/>
      <c r="CO56" s="60"/>
      <c r="CP56" s="228"/>
      <c r="CQ56" s="228"/>
      <c r="CR56" s="228"/>
      <c r="CS56" s="16">
        <f>IF(T56="SUMA",(Y56+AE56+AK56+AQ56+AW56+BC56+BI56+BO56+CG56+CM56+BU56+CA56),(#REF!))</f>
        <v>50</v>
      </c>
      <c r="CT56" s="16">
        <f t="shared" ref="CT56:CT64" si="33">IF(T56="SUMA",(Z56+AF56+AL56+AR56+AX56+BD56+BJ56+BP56+CH56+CN56+BV56+CB56),(Z56))</f>
        <v>27</v>
      </c>
      <c r="CU56" s="60">
        <f t="shared" si="29"/>
        <v>0.54</v>
      </c>
    </row>
    <row r="57" spans="1:99" s="12" customFormat="1" ht="86.25" customHeight="1" x14ac:dyDescent="0.25">
      <c r="A57" s="13" t="s">
        <v>220</v>
      </c>
      <c r="B57" s="7">
        <v>7551</v>
      </c>
      <c r="C57" s="63">
        <v>1</v>
      </c>
      <c r="D57" s="14" t="s">
        <v>221</v>
      </c>
      <c r="E57" s="14" t="s">
        <v>222</v>
      </c>
      <c r="F57" s="63" t="s">
        <v>57</v>
      </c>
      <c r="G57" s="63">
        <v>257</v>
      </c>
      <c r="H57" s="63" t="s">
        <v>57</v>
      </c>
      <c r="I57" s="63" t="s">
        <v>55</v>
      </c>
      <c r="J57" s="63" t="s">
        <v>186</v>
      </c>
      <c r="K57" s="63" t="s">
        <v>55</v>
      </c>
      <c r="L57" s="63" t="s">
        <v>57</v>
      </c>
      <c r="M57" s="63" t="s">
        <v>55</v>
      </c>
      <c r="N57" s="63" t="s">
        <v>223</v>
      </c>
      <c r="O57" s="8">
        <v>0.5</v>
      </c>
      <c r="P57" s="168" t="s">
        <v>229</v>
      </c>
      <c r="Q57" s="51" t="s">
        <v>230</v>
      </c>
      <c r="R57" s="68">
        <v>170</v>
      </c>
      <c r="S57" s="68">
        <f t="shared" si="6"/>
        <v>50</v>
      </c>
      <c r="T57" s="52" t="s">
        <v>61</v>
      </c>
      <c r="U57" s="52" t="s">
        <v>78</v>
      </c>
      <c r="V57" s="52" t="s">
        <v>63</v>
      </c>
      <c r="W57" s="52" t="s">
        <v>226</v>
      </c>
      <c r="X57" s="51" t="s">
        <v>231</v>
      </c>
      <c r="Y57" s="27">
        <v>10</v>
      </c>
      <c r="Z57" s="27">
        <v>0</v>
      </c>
      <c r="AA57" s="61">
        <f t="shared" si="23"/>
        <v>0</v>
      </c>
      <c r="AB57" s="224" t="s">
        <v>228</v>
      </c>
      <c r="AC57" s="224"/>
      <c r="AD57" s="224"/>
      <c r="AE57" s="68">
        <v>10</v>
      </c>
      <c r="AF57" s="16">
        <v>18</v>
      </c>
      <c r="AG57" s="92">
        <f t="shared" ref="AG57:AG75" si="34">IF(ISERROR(AF57/AE57),0,(AF57/AE57))</f>
        <v>1.8</v>
      </c>
      <c r="AH57" s="187" t="s">
        <v>445</v>
      </c>
      <c r="AI57" s="187"/>
      <c r="AJ57" s="187"/>
      <c r="AK57" s="27">
        <v>10</v>
      </c>
      <c r="AL57" s="16">
        <v>9</v>
      </c>
      <c r="AM57" s="128">
        <f t="shared" si="22"/>
        <v>0.9</v>
      </c>
      <c r="AN57" s="204" t="s">
        <v>531</v>
      </c>
      <c r="AO57" s="204"/>
      <c r="AP57" s="204"/>
      <c r="AQ57" s="27">
        <v>10</v>
      </c>
      <c r="AR57" s="16">
        <v>0</v>
      </c>
      <c r="AS57" s="61">
        <f t="shared" si="31"/>
        <v>0</v>
      </c>
      <c r="AT57" s="188"/>
      <c r="AU57" s="188"/>
      <c r="AV57" s="188"/>
      <c r="AW57" s="27">
        <v>10</v>
      </c>
      <c r="AX57" s="16">
        <v>0</v>
      </c>
      <c r="AY57" s="61">
        <f t="shared" si="32"/>
        <v>0</v>
      </c>
      <c r="AZ57" s="227"/>
      <c r="BA57" s="227"/>
      <c r="BB57" s="227"/>
      <c r="BC57" s="27"/>
      <c r="BD57" s="16"/>
      <c r="BE57" s="61"/>
      <c r="BF57" s="227"/>
      <c r="BG57" s="227"/>
      <c r="BH57" s="227"/>
      <c r="BI57" s="27"/>
      <c r="BJ57" s="26"/>
      <c r="BK57" s="61"/>
      <c r="BL57" s="227"/>
      <c r="BM57" s="227"/>
      <c r="BN57" s="227"/>
      <c r="BO57" s="28"/>
      <c r="BP57" s="16"/>
      <c r="BQ57" s="61"/>
      <c r="BR57" s="227"/>
      <c r="BS57" s="227"/>
      <c r="BT57" s="227"/>
      <c r="BU57" s="27"/>
      <c r="BV57" s="16"/>
      <c r="BW57" s="61"/>
      <c r="BX57" s="227"/>
      <c r="BY57" s="227"/>
      <c r="BZ57" s="227"/>
      <c r="CA57" s="29"/>
      <c r="CB57" s="16"/>
      <c r="CC57" s="60"/>
      <c r="CD57" s="228"/>
      <c r="CE57" s="228"/>
      <c r="CF57" s="228"/>
      <c r="CG57" s="27"/>
      <c r="CH57" s="16"/>
      <c r="CI57" s="61"/>
      <c r="CJ57" s="228"/>
      <c r="CK57" s="228"/>
      <c r="CL57" s="228"/>
      <c r="CM57" s="27"/>
      <c r="CN57" s="16"/>
      <c r="CO57" s="61"/>
      <c r="CP57" s="228"/>
      <c r="CQ57" s="228"/>
      <c r="CR57" s="228"/>
      <c r="CS57" s="16">
        <f>IF(T57="SUMA",(Y57+AE57+AK57+AQ57+AW57+BC57+BI57+BO57+CG57+CM57+BU57+CA57),(#REF!))</f>
        <v>50</v>
      </c>
      <c r="CT57" s="16">
        <f t="shared" si="33"/>
        <v>27</v>
      </c>
      <c r="CU57" s="61">
        <f t="shared" si="29"/>
        <v>0.54</v>
      </c>
    </row>
    <row r="58" spans="1:99" s="12" customFormat="1" ht="69" customHeight="1" x14ac:dyDescent="0.25">
      <c r="A58" s="13" t="s">
        <v>220</v>
      </c>
      <c r="B58" s="7">
        <v>7551</v>
      </c>
      <c r="C58" s="63">
        <v>2</v>
      </c>
      <c r="D58" s="14" t="s">
        <v>232</v>
      </c>
      <c r="E58" s="14" t="s">
        <v>222</v>
      </c>
      <c r="F58" s="63" t="s">
        <v>57</v>
      </c>
      <c r="G58" s="63">
        <v>260</v>
      </c>
      <c r="H58" s="63" t="s">
        <v>57</v>
      </c>
      <c r="I58" s="63" t="s">
        <v>55</v>
      </c>
      <c r="J58" s="63" t="s">
        <v>186</v>
      </c>
      <c r="K58" s="63" t="s">
        <v>55</v>
      </c>
      <c r="L58" s="63" t="s">
        <v>57</v>
      </c>
      <c r="M58" s="63" t="s">
        <v>55</v>
      </c>
      <c r="N58" s="63" t="s">
        <v>223</v>
      </c>
      <c r="O58" s="10">
        <v>0.41</v>
      </c>
      <c r="P58" s="168" t="s">
        <v>233</v>
      </c>
      <c r="Q58" s="51" t="s">
        <v>234</v>
      </c>
      <c r="R58" s="71">
        <v>4164</v>
      </c>
      <c r="S58" s="68">
        <f t="shared" si="6"/>
        <v>210</v>
      </c>
      <c r="T58" s="52" t="s">
        <v>61</v>
      </c>
      <c r="U58" s="52" t="s">
        <v>78</v>
      </c>
      <c r="V58" s="52" t="s">
        <v>63</v>
      </c>
      <c r="W58" s="52" t="s">
        <v>226</v>
      </c>
      <c r="X58" s="51" t="s">
        <v>235</v>
      </c>
      <c r="Y58" s="31">
        <v>30</v>
      </c>
      <c r="Z58" s="31">
        <v>9</v>
      </c>
      <c r="AA58" s="61">
        <f t="shared" si="23"/>
        <v>0.3</v>
      </c>
      <c r="AB58" s="224" t="s">
        <v>236</v>
      </c>
      <c r="AC58" s="224"/>
      <c r="AD58" s="224"/>
      <c r="AE58" s="71">
        <v>30</v>
      </c>
      <c r="AF58" s="16">
        <v>23</v>
      </c>
      <c r="AG58" s="92">
        <f t="shared" si="34"/>
        <v>0.76666666666666672</v>
      </c>
      <c r="AH58" s="187" t="s">
        <v>446</v>
      </c>
      <c r="AI58" s="187"/>
      <c r="AJ58" s="187"/>
      <c r="AK58" s="31">
        <v>50</v>
      </c>
      <c r="AL58" s="16">
        <v>37</v>
      </c>
      <c r="AM58" s="128">
        <f t="shared" si="22"/>
        <v>0.74</v>
      </c>
      <c r="AN58" s="204" t="s">
        <v>532</v>
      </c>
      <c r="AO58" s="204"/>
      <c r="AP58" s="204"/>
      <c r="AQ58" s="31">
        <v>50</v>
      </c>
      <c r="AR58" s="16">
        <v>0</v>
      </c>
      <c r="AS58" s="61">
        <f t="shared" si="31"/>
        <v>0</v>
      </c>
      <c r="AT58" s="188"/>
      <c r="AU58" s="188"/>
      <c r="AV58" s="188"/>
      <c r="AW58" s="31">
        <v>50</v>
      </c>
      <c r="AX58" s="16">
        <v>0</v>
      </c>
      <c r="AY58" s="61">
        <f t="shared" si="32"/>
        <v>0</v>
      </c>
      <c r="AZ58" s="227"/>
      <c r="BA58" s="227"/>
      <c r="BB58" s="227"/>
      <c r="BC58" s="31"/>
      <c r="BD58" s="16"/>
      <c r="BE58" s="61"/>
      <c r="BF58" s="227"/>
      <c r="BG58" s="227"/>
      <c r="BH58" s="227"/>
      <c r="BI58" s="31"/>
      <c r="BJ58" s="26"/>
      <c r="BK58" s="61"/>
      <c r="BL58" s="227"/>
      <c r="BM58" s="227"/>
      <c r="BN58" s="227"/>
      <c r="BO58" s="30"/>
      <c r="BP58" s="16"/>
      <c r="BQ58" s="61"/>
      <c r="BR58" s="227"/>
      <c r="BS58" s="227"/>
      <c r="BT58" s="227"/>
      <c r="BU58" s="32"/>
      <c r="BV58" s="16"/>
      <c r="BW58" s="61"/>
      <c r="BX58" s="227"/>
      <c r="BY58" s="227"/>
      <c r="BZ58" s="227"/>
      <c r="CA58" s="32"/>
      <c r="CB58" s="16"/>
      <c r="CC58" s="60"/>
      <c r="CD58" s="228"/>
      <c r="CE58" s="228"/>
      <c r="CF58" s="228"/>
      <c r="CG58" s="31"/>
      <c r="CH58" s="16"/>
      <c r="CI58" s="61"/>
      <c r="CJ58" s="228"/>
      <c r="CK58" s="228"/>
      <c r="CL58" s="228"/>
      <c r="CM58" s="31"/>
      <c r="CN58" s="16"/>
      <c r="CO58" s="61"/>
      <c r="CP58" s="228"/>
      <c r="CQ58" s="228"/>
      <c r="CR58" s="228"/>
      <c r="CS58" s="16">
        <f>IF(T58="SUMA",(Y58+AE58+AK58+AQ58+AW58+BC58+BI58+BO58+CG58+CM58+BU58+CA58),(#REF!))</f>
        <v>210</v>
      </c>
      <c r="CT58" s="16">
        <f t="shared" si="33"/>
        <v>69</v>
      </c>
      <c r="CU58" s="61">
        <f t="shared" si="29"/>
        <v>0.32857142857142857</v>
      </c>
    </row>
    <row r="59" spans="1:99" s="12" customFormat="1" ht="69" customHeight="1" x14ac:dyDescent="0.25">
      <c r="A59" s="13" t="s">
        <v>220</v>
      </c>
      <c r="B59" s="7">
        <v>7551</v>
      </c>
      <c r="C59" s="63">
        <v>2</v>
      </c>
      <c r="D59" s="14" t="s">
        <v>232</v>
      </c>
      <c r="E59" s="14" t="s">
        <v>222</v>
      </c>
      <c r="F59" s="63" t="s">
        <v>57</v>
      </c>
      <c r="G59" s="63">
        <v>260</v>
      </c>
      <c r="H59" s="63" t="s">
        <v>57</v>
      </c>
      <c r="I59" s="63" t="s">
        <v>55</v>
      </c>
      <c r="J59" s="63" t="s">
        <v>186</v>
      </c>
      <c r="K59" s="63" t="s">
        <v>55</v>
      </c>
      <c r="L59" s="63" t="s">
        <v>57</v>
      </c>
      <c r="M59" s="63" t="s">
        <v>55</v>
      </c>
      <c r="N59" s="50" t="s">
        <v>223</v>
      </c>
      <c r="O59" s="10">
        <v>0.15</v>
      </c>
      <c r="P59" s="168" t="s">
        <v>237</v>
      </c>
      <c r="Q59" s="51" t="s">
        <v>238</v>
      </c>
      <c r="R59" s="71">
        <v>1416</v>
      </c>
      <c r="S59" s="68">
        <f t="shared" si="6"/>
        <v>450</v>
      </c>
      <c r="T59" s="52" t="s">
        <v>61</v>
      </c>
      <c r="U59" s="52" t="s">
        <v>78</v>
      </c>
      <c r="V59" s="52" t="s">
        <v>63</v>
      </c>
      <c r="W59" s="52" t="s">
        <v>226</v>
      </c>
      <c r="X59" s="51" t="s">
        <v>239</v>
      </c>
      <c r="Y59" s="18">
        <v>70</v>
      </c>
      <c r="Z59" s="18">
        <v>57</v>
      </c>
      <c r="AA59" s="61">
        <f t="shared" si="23"/>
        <v>0.81428571428571428</v>
      </c>
      <c r="AB59" s="224" t="s">
        <v>240</v>
      </c>
      <c r="AC59" s="224"/>
      <c r="AD59" s="224"/>
      <c r="AE59" s="71">
        <v>70</v>
      </c>
      <c r="AF59" s="16">
        <v>65</v>
      </c>
      <c r="AG59" s="92">
        <f t="shared" si="34"/>
        <v>0.9285714285714286</v>
      </c>
      <c r="AH59" s="187" t="s">
        <v>447</v>
      </c>
      <c r="AI59" s="187"/>
      <c r="AJ59" s="187"/>
      <c r="AK59" s="18">
        <v>70</v>
      </c>
      <c r="AL59" s="16">
        <v>75</v>
      </c>
      <c r="AM59" s="128">
        <f t="shared" si="22"/>
        <v>1.0714285714285714</v>
      </c>
      <c r="AN59" s="204" t="s">
        <v>533</v>
      </c>
      <c r="AO59" s="204"/>
      <c r="AP59" s="204"/>
      <c r="AQ59" s="18">
        <v>120</v>
      </c>
      <c r="AR59" s="16">
        <v>0</v>
      </c>
      <c r="AS59" s="61">
        <f t="shared" si="31"/>
        <v>0</v>
      </c>
      <c r="AT59" s="188"/>
      <c r="AU59" s="188"/>
      <c r="AV59" s="188"/>
      <c r="AW59" s="18">
        <v>120</v>
      </c>
      <c r="AX59" s="16">
        <v>0</v>
      </c>
      <c r="AY59" s="61">
        <f t="shared" si="32"/>
        <v>0</v>
      </c>
      <c r="AZ59" s="227"/>
      <c r="BA59" s="227"/>
      <c r="BB59" s="227"/>
      <c r="BC59" s="18"/>
      <c r="BD59" s="16"/>
      <c r="BE59" s="61"/>
      <c r="BF59" s="227"/>
      <c r="BG59" s="227"/>
      <c r="BH59" s="227"/>
      <c r="BI59" s="18"/>
      <c r="BJ59" s="26"/>
      <c r="BK59" s="61"/>
      <c r="BL59" s="227"/>
      <c r="BM59" s="227"/>
      <c r="BN59" s="227"/>
      <c r="BO59" s="16"/>
      <c r="BP59" s="16"/>
      <c r="BQ59" s="61"/>
      <c r="BR59" s="227"/>
      <c r="BS59" s="227"/>
      <c r="BT59" s="227"/>
      <c r="BU59" s="18"/>
      <c r="BV59" s="16"/>
      <c r="BW59" s="61"/>
      <c r="BX59" s="227"/>
      <c r="BY59" s="227"/>
      <c r="BZ59" s="227"/>
      <c r="CA59" s="16"/>
      <c r="CB59" s="16"/>
      <c r="CC59" s="60"/>
      <c r="CD59" s="228"/>
      <c r="CE59" s="228"/>
      <c r="CF59" s="228"/>
      <c r="CG59" s="18"/>
      <c r="CH59" s="16"/>
      <c r="CI59" s="61"/>
      <c r="CJ59" s="228"/>
      <c r="CK59" s="228"/>
      <c r="CL59" s="228"/>
      <c r="CM59" s="18"/>
      <c r="CN59" s="16"/>
      <c r="CO59" s="61"/>
      <c r="CP59" s="228"/>
      <c r="CQ59" s="228"/>
      <c r="CR59" s="228"/>
      <c r="CS59" s="16">
        <f>IF(T59="SUMA",(Y59+AE59+AK59+AQ59+AW59+BC59+BI59+BO59+CG59+CM59+BU59+CA59),(#REF!))</f>
        <v>450</v>
      </c>
      <c r="CT59" s="16">
        <f t="shared" si="33"/>
        <v>197</v>
      </c>
      <c r="CU59" s="61">
        <f t="shared" si="29"/>
        <v>0.43777777777777777</v>
      </c>
    </row>
    <row r="60" spans="1:99" s="12" customFormat="1" ht="69" customHeight="1" x14ac:dyDescent="0.25">
      <c r="A60" s="13" t="s">
        <v>220</v>
      </c>
      <c r="B60" s="7">
        <v>7551</v>
      </c>
      <c r="C60" s="63">
        <v>2</v>
      </c>
      <c r="D60" s="14" t="s">
        <v>232</v>
      </c>
      <c r="E60" s="14" t="s">
        <v>222</v>
      </c>
      <c r="F60" s="63" t="s">
        <v>57</v>
      </c>
      <c r="G60" s="63">
        <v>260</v>
      </c>
      <c r="H60" s="63" t="s">
        <v>57</v>
      </c>
      <c r="I60" s="63" t="s">
        <v>55</v>
      </c>
      <c r="J60" s="63" t="s">
        <v>186</v>
      </c>
      <c r="K60" s="63" t="s">
        <v>55</v>
      </c>
      <c r="L60" s="63" t="s">
        <v>57</v>
      </c>
      <c r="M60" s="63" t="s">
        <v>55</v>
      </c>
      <c r="N60" s="50" t="s">
        <v>223</v>
      </c>
      <c r="O60" s="10">
        <v>0.26666666666666666</v>
      </c>
      <c r="P60" s="168" t="s">
        <v>241</v>
      </c>
      <c r="Q60" s="51" t="s">
        <v>242</v>
      </c>
      <c r="R60" s="71">
        <v>3366</v>
      </c>
      <c r="S60" s="68">
        <f t="shared" si="6"/>
        <v>436</v>
      </c>
      <c r="T60" s="52" t="s">
        <v>61</v>
      </c>
      <c r="U60" s="52" t="s">
        <v>78</v>
      </c>
      <c r="V60" s="52" t="s">
        <v>63</v>
      </c>
      <c r="W60" s="52" t="s">
        <v>226</v>
      </c>
      <c r="X60" s="51" t="s">
        <v>243</v>
      </c>
      <c r="Y60" s="18">
        <v>30</v>
      </c>
      <c r="Z60" s="18">
        <v>22</v>
      </c>
      <c r="AA60" s="61">
        <f t="shared" si="23"/>
        <v>0.73333333333333328</v>
      </c>
      <c r="AB60" s="224" t="s">
        <v>244</v>
      </c>
      <c r="AC60" s="224"/>
      <c r="AD60" s="224"/>
      <c r="AE60" s="68">
        <v>60</v>
      </c>
      <c r="AF60" s="16">
        <v>88</v>
      </c>
      <c r="AG60" s="92">
        <f t="shared" si="34"/>
        <v>1.4666666666666666</v>
      </c>
      <c r="AH60" s="187" t="s">
        <v>448</v>
      </c>
      <c r="AI60" s="187"/>
      <c r="AJ60" s="187"/>
      <c r="AK60" s="18">
        <v>100</v>
      </c>
      <c r="AL60" s="16">
        <v>85</v>
      </c>
      <c r="AM60" s="128">
        <f t="shared" si="22"/>
        <v>0.85</v>
      </c>
      <c r="AN60" s="204" t="s">
        <v>534</v>
      </c>
      <c r="AO60" s="204"/>
      <c r="AP60" s="204"/>
      <c r="AQ60" s="18">
        <v>146</v>
      </c>
      <c r="AR60" s="16">
        <v>0</v>
      </c>
      <c r="AS60" s="61">
        <f t="shared" si="31"/>
        <v>0</v>
      </c>
      <c r="AT60" s="188"/>
      <c r="AU60" s="188"/>
      <c r="AV60" s="188"/>
      <c r="AW60" s="18">
        <v>100</v>
      </c>
      <c r="AX60" s="16">
        <v>0</v>
      </c>
      <c r="AY60" s="61">
        <f t="shared" si="32"/>
        <v>0</v>
      </c>
      <c r="AZ60" s="227"/>
      <c r="BA60" s="227"/>
      <c r="BB60" s="227"/>
      <c r="BC60" s="18"/>
      <c r="BD60" s="16"/>
      <c r="BE60" s="61"/>
      <c r="BF60" s="227"/>
      <c r="BG60" s="227"/>
      <c r="BH60" s="227"/>
      <c r="BI60" s="18"/>
      <c r="BJ60" s="26"/>
      <c r="BK60" s="61"/>
      <c r="BL60" s="227"/>
      <c r="BM60" s="227"/>
      <c r="BN60" s="227"/>
      <c r="BO60" s="16"/>
      <c r="BP60" s="16"/>
      <c r="BQ60" s="61"/>
      <c r="BR60" s="227"/>
      <c r="BS60" s="227"/>
      <c r="BT60" s="227"/>
      <c r="BU60" s="18"/>
      <c r="BV60" s="16"/>
      <c r="BW60" s="61"/>
      <c r="BX60" s="227"/>
      <c r="BY60" s="227"/>
      <c r="BZ60" s="227"/>
      <c r="CA60" s="16"/>
      <c r="CB60" s="16"/>
      <c r="CC60" s="60"/>
      <c r="CD60" s="228"/>
      <c r="CE60" s="228"/>
      <c r="CF60" s="228"/>
      <c r="CG60" s="18"/>
      <c r="CH60" s="16"/>
      <c r="CI60" s="61"/>
      <c r="CJ60" s="228"/>
      <c r="CK60" s="228"/>
      <c r="CL60" s="228"/>
      <c r="CM60" s="18"/>
      <c r="CN60" s="16"/>
      <c r="CO60" s="61"/>
      <c r="CP60" s="228"/>
      <c r="CQ60" s="228"/>
      <c r="CR60" s="228"/>
      <c r="CS60" s="16">
        <f>IF(T60="SUMA",(Y60+AE60+AK60+AQ60+AW60+BC60+BI60+BO60+CG60+CM60+BU60+CA60),(#REF!))</f>
        <v>436</v>
      </c>
      <c r="CT60" s="16">
        <f t="shared" si="33"/>
        <v>195</v>
      </c>
      <c r="CU60" s="61">
        <f t="shared" si="29"/>
        <v>0.44724770642201833</v>
      </c>
    </row>
    <row r="61" spans="1:99" s="12" customFormat="1" ht="86.25" customHeight="1" x14ac:dyDescent="0.25">
      <c r="A61" s="13" t="s">
        <v>220</v>
      </c>
      <c r="B61" s="7">
        <v>7551</v>
      </c>
      <c r="C61" s="63">
        <v>2</v>
      </c>
      <c r="D61" s="14" t="s">
        <v>232</v>
      </c>
      <c r="E61" s="14" t="s">
        <v>222</v>
      </c>
      <c r="F61" s="63" t="s">
        <v>57</v>
      </c>
      <c r="G61" s="63">
        <v>260</v>
      </c>
      <c r="H61" s="63" t="s">
        <v>57</v>
      </c>
      <c r="I61" s="63" t="s">
        <v>55</v>
      </c>
      <c r="J61" s="63" t="s">
        <v>186</v>
      </c>
      <c r="K61" s="63" t="s">
        <v>55</v>
      </c>
      <c r="L61" s="63" t="s">
        <v>57</v>
      </c>
      <c r="M61" s="63" t="s">
        <v>55</v>
      </c>
      <c r="N61" s="50" t="s">
        <v>223</v>
      </c>
      <c r="O61" s="10">
        <v>0.02</v>
      </c>
      <c r="P61" s="168" t="s">
        <v>245</v>
      </c>
      <c r="Q61" s="51" t="s">
        <v>246</v>
      </c>
      <c r="R61" s="71">
        <v>287</v>
      </c>
      <c r="S61" s="68">
        <f t="shared" si="6"/>
        <v>100</v>
      </c>
      <c r="T61" s="52" t="s">
        <v>61</v>
      </c>
      <c r="U61" s="52" t="s">
        <v>78</v>
      </c>
      <c r="V61" s="52" t="s">
        <v>63</v>
      </c>
      <c r="W61" s="52" t="s">
        <v>226</v>
      </c>
      <c r="X61" s="51" t="s">
        <v>247</v>
      </c>
      <c r="Y61" s="18">
        <v>20</v>
      </c>
      <c r="Z61" s="18">
        <v>47</v>
      </c>
      <c r="AA61" s="61">
        <f t="shared" si="23"/>
        <v>2.35</v>
      </c>
      <c r="AB61" s="224" t="s">
        <v>248</v>
      </c>
      <c r="AC61" s="224"/>
      <c r="AD61" s="224"/>
      <c r="AE61" s="68">
        <v>20</v>
      </c>
      <c r="AF61" s="16">
        <v>15</v>
      </c>
      <c r="AG61" s="92">
        <f t="shared" si="34"/>
        <v>0.75</v>
      </c>
      <c r="AH61" s="187" t="s">
        <v>449</v>
      </c>
      <c r="AI61" s="187"/>
      <c r="AJ61" s="187"/>
      <c r="AK61" s="18">
        <v>20</v>
      </c>
      <c r="AL61" s="16">
        <v>25</v>
      </c>
      <c r="AM61" s="128">
        <f t="shared" si="22"/>
        <v>1.25</v>
      </c>
      <c r="AN61" s="204" t="s">
        <v>535</v>
      </c>
      <c r="AO61" s="204"/>
      <c r="AP61" s="204"/>
      <c r="AQ61" s="18">
        <v>20</v>
      </c>
      <c r="AR61" s="16">
        <v>0</v>
      </c>
      <c r="AS61" s="61">
        <f t="shared" si="31"/>
        <v>0</v>
      </c>
      <c r="AT61" s="188"/>
      <c r="AU61" s="188"/>
      <c r="AV61" s="188"/>
      <c r="AW61" s="18">
        <v>20</v>
      </c>
      <c r="AX61" s="16">
        <v>0</v>
      </c>
      <c r="AY61" s="61">
        <f t="shared" si="32"/>
        <v>0</v>
      </c>
      <c r="AZ61" s="227"/>
      <c r="BA61" s="227"/>
      <c r="BB61" s="227"/>
      <c r="BC61" s="18"/>
      <c r="BD61" s="16"/>
      <c r="BE61" s="61"/>
      <c r="BF61" s="227"/>
      <c r="BG61" s="227"/>
      <c r="BH61" s="227"/>
      <c r="BI61" s="18"/>
      <c r="BJ61" s="26"/>
      <c r="BK61" s="61"/>
      <c r="BL61" s="227"/>
      <c r="BM61" s="227"/>
      <c r="BN61" s="227"/>
      <c r="BO61" s="16"/>
      <c r="BP61" s="16"/>
      <c r="BQ61" s="61"/>
      <c r="BR61" s="227"/>
      <c r="BS61" s="227"/>
      <c r="BT61" s="227"/>
      <c r="BU61" s="18"/>
      <c r="BV61" s="16"/>
      <c r="BW61" s="61"/>
      <c r="BX61" s="227"/>
      <c r="BY61" s="227"/>
      <c r="BZ61" s="227"/>
      <c r="CA61" s="16"/>
      <c r="CB61" s="16"/>
      <c r="CC61" s="60"/>
      <c r="CD61" s="228"/>
      <c r="CE61" s="228"/>
      <c r="CF61" s="228"/>
      <c r="CG61" s="18"/>
      <c r="CH61" s="16"/>
      <c r="CI61" s="61"/>
      <c r="CJ61" s="228"/>
      <c r="CK61" s="228"/>
      <c r="CL61" s="228"/>
      <c r="CM61" s="18"/>
      <c r="CN61" s="16"/>
      <c r="CO61" s="61"/>
      <c r="CP61" s="228"/>
      <c r="CQ61" s="228"/>
      <c r="CR61" s="228"/>
      <c r="CS61" s="16">
        <f>IF(T61="SUMA",(Y61+AE61+AK61+AQ61+AW61+BC61+BI61+BO61+CG61+CM61+BU61+CA61),(#REF!))</f>
        <v>100</v>
      </c>
      <c r="CT61" s="16">
        <f t="shared" si="33"/>
        <v>87</v>
      </c>
      <c r="CU61" s="61">
        <f>IF(ISERROR(CT61/CS61),0,(CT61/CS61))</f>
        <v>0.87</v>
      </c>
    </row>
    <row r="62" spans="1:99" s="12" customFormat="1" ht="61.5" customHeight="1" x14ac:dyDescent="0.25">
      <c r="A62" s="13" t="s">
        <v>220</v>
      </c>
      <c r="B62" s="7">
        <v>7551</v>
      </c>
      <c r="C62" s="63">
        <v>2</v>
      </c>
      <c r="D62" s="14" t="s">
        <v>232</v>
      </c>
      <c r="E62" s="14" t="s">
        <v>222</v>
      </c>
      <c r="F62" s="63" t="s">
        <v>57</v>
      </c>
      <c r="G62" s="63">
        <v>260</v>
      </c>
      <c r="H62" s="63" t="s">
        <v>57</v>
      </c>
      <c r="I62" s="63" t="s">
        <v>55</v>
      </c>
      <c r="J62" s="63" t="s">
        <v>186</v>
      </c>
      <c r="K62" s="63" t="s">
        <v>55</v>
      </c>
      <c r="L62" s="63" t="s">
        <v>57</v>
      </c>
      <c r="M62" s="63" t="s">
        <v>55</v>
      </c>
      <c r="N62" s="50" t="s">
        <v>223</v>
      </c>
      <c r="O62" s="10">
        <v>0.08</v>
      </c>
      <c r="P62" s="168" t="s">
        <v>249</v>
      </c>
      <c r="Q62" s="51" t="s">
        <v>250</v>
      </c>
      <c r="R62" s="71">
        <v>771</v>
      </c>
      <c r="S62" s="68">
        <f t="shared" si="6"/>
        <v>50</v>
      </c>
      <c r="T62" s="52" t="s">
        <v>61</v>
      </c>
      <c r="U62" s="52" t="s">
        <v>78</v>
      </c>
      <c r="V62" s="52" t="s">
        <v>63</v>
      </c>
      <c r="W62" s="52" t="s">
        <v>226</v>
      </c>
      <c r="X62" s="51" t="s">
        <v>251</v>
      </c>
      <c r="Y62" s="18">
        <v>0</v>
      </c>
      <c r="Z62" s="18">
        <v>0</v>
      </c>
      <c r="AA62" s="61">
        <f t="shared" si="23"/>
        <v>0</v>
      </c>
      <c r="AB62" s="224" t="s">
        <v>252</v>
      </c>
      <c r="AC62" s="224"/>
      <c r="AD62" s="224"/>
      <c r="AE62" s="68">
        <v>0</v>
      </c>
      <c r="AF62" s="16">
        <v>0</v>
      </c>
      <c r="AG62" s="92">
        <f t="shared" si="34"/>
        <v>0</v>
      </c>
      <c r="AH62" s="187" t="s">
        <v>475</v>
      </c>
      <c r="AI62" s="187"/>
      <c r="AJ62" s="187"/>
      <c r="AK62" s="18">
        <v>30</v>
      </c>
      <c r="AL62" s="16">
        <v>26</v>
      </c>
      <c r="AM62" s="128">
        <f t="shared" si="22"/>
        <v>0.8666666666666667</v>
      </c>
      <c r="AN62" s="204" t="s">
        <v>536</v>
      </c>
      <c r="AO62" s="204"/>
      <c r="AP62" s="204"/>
      <c r="AQ62" s="18">
        <v>20</v>
      </c>
      <c r="AR62" s="16">
        <v>0</v>
      </c>
      <c r="AS62" s="61">
        <f t="shared" si="31"/>
        <v>0</v>
      </c>
      <c r="AT62" s="188"/>
      <c r="AU62" s="188"/>
      <c r="AV62" s="188"/>
      <c r="AW62" s="18">
        <v>0</v>
      </c>
      <c r="AX62" s="16">
        <v>0</v>
      </c>
      <c r="AY62" s="61">
        <f t="shared" si="32"/>
        <v>0</v>
      </c>
      <c r="AZ62" s="227"/>
      <c r="BA62" s="227"/>
      <c r="BB62" s="227"/>
      <c r="BC62" s="18"/>
      <c r="BD62" s="16"/>
      <c r="BE62" s="61"/>
      <c r="BF62" s="227"/>
      <c r="BG62" s="227"/>
      <c r="BH62" s="227"/>
      <c r="BI62" s="18"/>
      <c r="BJ62" s="26"/>
      <c r="BK62" s="61"/>
      <c r="BL62" s="227"/>
      <c r="BM62" s="227"/>
      <c r="BN62" s="227"/>
      <c r="BO62" s="16"/>
      <c r="BP62" s="16"/>
      <c r="BQ62" s="61"/>
      <c r="BR62" s="227"/>
      <c r="BS62" s="227"/>
      <c r="BT62" s="227"/>
      <c r="BU62" s="18"/>
      <c r="BV62" s="16"/>
      <c r="BW62" s="61"/>
      <c r="BX62" s="227"/>
      <c r="BY62" s="227"/>
      <c r="BZ62" s="227"/>
      <c r="CA62" s="16"/>
      <c r="CB62" s="16"/>
      <c r="CC62" s="60"/>
      <c r="CD62" s="228"/>
      <c r="CE62" s="228"/>
      <c r="CF62" s="228"/>
      <c r="CG62" s="18"/>
      <c r="CH62" s="16"/>
      <c r="CI62" s="61"/>
      <c r="CJ62" s="228"/>
      <c r="CK62" s="228"/>
      <c r="CL62" s="228"/>
      <c r="CM62" s="18"/>
      <c r="CN62" s="16"/>
      <c r="CO62" s="61"/>
      <c r="CP62" s="228"/>
      <c r="CQ62" s="228"/>
      <c r="CR62" s="228"/>
      <c r="CS62" s="16">
        <f>IF(T62="SUMA",(Y62+AE62+AK62+AQ62+AW62+BC62+BI62+BO62+CG62+CM62+BU62+CA62),(#REF!))</f>
        <v>50</v>
      </c>
      <c r="CT62" s="16">
        <f t="shared" si="33"/>
        <v>26</v>
      </c>
      <c r="CU62" s="61">
        <f t="shared" si="29"/>
        <v>0.52</v>
      </c>
    </row>
    <row r="63" spans="1:99" s="12" customFormat="1" ht="86.25" customHeight="1" x14ac:dyDescent="0.25">
      <c r="A63" s="13" t="s">
        <v>220</v>
      </c>
      <c r="B63" s="7">
        <v>7551</v>
      </c>
      <c r="C63" s="63">
        <v>2</v>
      </c>
      <c r="D63" s="14" t="s">
        <v>232</v>
      </c>
      <c r="E63" s="14" t="s">
        <v>222</v>
      </c>
      <c r="F63" s="63" t="s">
        <v>57</v>
      </c>
      <c r="G63" s="63">
        <v>260</v>
      </c>
      <c r="H63" s="63" t="s">
        <v>57</v>
      </c>
      <c r="I63" s="63" t="s">
        <v>57</v>
      </c>
      <c r="J63" s="63" t="s">
        <v>186</v>
      </c>
      <c r="K63" s="63" t="s">
        <v>55</v>
      </c>
      <c r="L63" s="63" t="s">
        <v>57</v>
      </c>
      <c r="M63" s="63" t="s">
        <v>55</v>
      </c>
      <c r="N63" s="50" t="s">
        <v>223</v>
      </c>
      <c r="O63" s="10">
        <v>7.0000000000000007E-2</v>
      </c>
      <c r="P63" s="168" t="s">
        <v>253</v>
      </c>
      <c r="Q63" s="51" t="s">
        <v>254</v>
      </c>
      <c r="R63" s="71">
        <v>638</v>
      </c>
      <c r="S63" s="68">
        <f t="shared" si="6"/>
        <v>200</v>
      </c>
      <c r="T63" s="52" t="s">
        <v>61</v>
      </c>
      <c r="U63" s="52" t="s">
        <v>78</v>
      </c>
      <c r="V63" s="52" t="s">
        <v>63</v>
      </c>
      <c r="W63" s="52" t="s">
        <v>226</v>
      </c>
      <c r="X63" s="51" t="s">
        <v>255</v>
      </c>
      <c r="Y63" s="18">
        <v>30</v>
      </c>
      <c r="Z63" s="18">
        <v>22</v>
      </c>
      <c r="AA63" s="61">
        <f t="shared" si="23"/>
        <v>0.73333333333333328</v>
      </c>
      <c r="AB63" s="224" t="s">
        <v>256</v>
      </c>
      <c r="AC63" s="224"/>
      <c r="AD63" s="224"/>
      <c r="AE63" s="68">
        <v>40</v>
      </c>
      <c r="AF63" s="16">
        <v>65</v>
      </c>
      <c r="AG63" s="92">
        <f t="shared" si="34"/>
        <v>1.625</v>
      </c>
      <c r="AH63" s="187" t="s">
        <v>474</v>
      </c>
      <c r="AI63" s="187"/>
      <c r="AJ63" s="187"/>
      <c r="AK63" s="18">
        <v>50</v>
      </c>
      <c r="AL63" s="16">
        <v>40</v>
      </c>
      <c r="AM63" s="128">
        <f t="shared" si="22"/>
        <v>0.8</v>
      </c>
      <c r="AN63" s="204" t="s">
        <v>537</v>
      </c>
      <c r="AO63" s="204"/>
      <c r="AP63" s="204"/>
      <c r="AQ63" s="18">
        <v>40</v>
      </c>
      <c r="AR63" s="16">
        <v>0</v>
      </c>
      <c r="AS63" s="61">
        <f t="shared" si="31"/>
        <v>0</v>
      </c>
      <c r="AT63" s="188"/>
      <c r="AU63" s="188"/>
      <c r="AV63" s="188"/>
      <c r="AW63" s="18">
        <v>40</v>
      </c>
      <c r="AX63" s="16">
        <v>0</v>
      </c>
      <c r="AY63" s="61">
        <f t="shared" si="32"/>
        <v>0</v>
      </c>
      <c r="AZ63" s="227"/>
      <c r="BA63" s="227"/>
      <c r="BB63" s="227"/>
      <c r="BC63" s="18"/>
      <c r="BD63" s="16"/>
      <c r="BE63" s="61"/>
      <c r="BF63" s="227"/>
      <c r="BG63" s="227"/>
      <c r="BH63" s="227"/>
      <c r="BI63" s="18"/>
      <c r="BJ63" s="26"/>
      <c r="BK63" s="61"/>
      <c r="BL63" s="227"/>
      <c r="BM63" s="227"/>
      <c r="BN63" s="227"/>
      <c r="BO63" s="16"/>
      <c r="BP63" s="16"/>
      <c r="BQ63" s="61"/>
      <c r="BR63" s="227"/>
      <c r="BS63" s="227"/>
      <c r="BT63" s="227"/>
      <c r="BU63" s="18"/>
      <c r="BV63" s="16"/>
      <c r="BW63" s="61"/>
      <c r="BX63" s="227"/>
      <c r="BY63" s="227"/>
      <c r="BZ63" s="227"/>
      <c r="CA63" s="16"/>
      <c r="CB63" s="16"/>
      <c r="CC63" s="60"/>
      <c r="CD63" s="228"/>
      <c r="CE63" s="228"/>
      <c r="CF63" s="228"/>
      <c r="CG63" s="18"/>
      <c r="CH63" s="16"/>
      <c r="CI63" s="61"/>
      <c r="CJ63" s="228"/>
      <c r="CK63" s="228"/>
      <c r="CL63" s="228"/>
      <c r="CM63" s="18"/>
      <c r="CN63" s="16"/>
      <c r="CO63" s="61"/>
      <c r="CP63" s="228"/>
      <c r="CQ63" s="228"/>
      <c r="CR63" s="228"/>
      <c r="CS63" s="16">
        <f>IF(T63="SUMA",(Y63+AE63+AK63+AQ63+AW63+BC63+BI63+BO63+CG63+CM63+BU63+CA63),(#REF!))</f>
        <v>200</v>
      </c>
      <c r="CT63" s="16">
        <f t="shared" si="33"/>
        <v>127</v>
      </c>
      <c r="CU63" s="61">
        <f t="shared" si="29"/>
        <v>0.63500000000000001</v>
      </c>
    </row>
    <row r="64" spans="1:99" s="12" customFormat="1" ht="159" customHeight="1" x14ac:dyDescent="0.25">
      <c r="A64" s="13" t="s">
        <v>220</v>
      </c>
      <c r="B64" s="7">
        <v>7551</v>
      </c>
      <c r="C64" s="63">
        <v>4</v>
      </c>
      <c r="D64" s="14" t="s">
        <v>257</v>
      </c>
      <c r="E64" s="14" t="s">
        <v>222</v>
      </c>
      <c r="F64" s="63" t="s">
        <v>57</v>
      </c>
      <c r="G64" s="63">
        <v>261</v>
      </c>
      <c r="H64" s="63" t="s">
        <v>57</v>
      </c>
      <c r="I64" s="63" t="s">
        <v>57</v>
      </c>
      <c r="J64" s="63" t="s">
        <v>186</v>
      </c>
      <c r="K64" s="63" t="s">
        <v>55</v>
      </c>
      <c r="L64" s="63" t="s">
        <v>57</v>
      </c>
      <c r="M64" s="63" t="s">
        <v>55</v>
      </c>
      <c r="N64" s="50" t="s">
        <v>223</v>
      </c>
      <c r="O64" s="8">
        <v>0.3</v>
      </c>
      <c r="P64" s="168" t="s">
        <v>258</v>
      </c>
      <c r="Q64" s="51" t="s">
        <v>259</v>
      </c>
      <c r="R64" s="71">
        <v>36066</v>
      </c>
      <c r="S64" s="68">
        <f t="shared" si="6"/>
        <v>152529</v>
      </c>
      <c r="T64" s="52" t="s">
        <v>61</v>
      </c>
      <c r="U64" s="52" t="s">
        <v>78</v>
      </c>
      <c r="V64" s="52" t="s">
        <v>63</v>
      </c>
      <c r="W64" s="52" t="s">
        <v>226</v>
      </c>
      <c r="X64" s="51" t="s">
        <v>260</v>
      </c>
      <c r="Y64" s="31">
        <v>2000</v>
      </c>
      <c r="Z64" s="31">
        <v>832</v>
      </c>
      <c r="AA64" s="61">
        <f t="shared" si="23"/>
        <v>0.41599999999999998</v>
      </c>
      <c r="AB64" s="224" t="s">
        <v>261</v>
      </c>
      <c r="AC64" s="224"/>
      <c r="AD64" s="224"/>
      <c r="AE64" s="71">
        <v>37632</v>
      </c>
      <c r="AF64" s="16">
        <v>1762</v>
      </c>
      <c r="AG64" s="92">
        <f t="shared" si="34"/>
        <v>4.6821853741496597E-2</v>
      </c>
      <c r="AH64" s="187" t="s">
        <v>450</v>
      </c>
      <c r="AI64" s="187"/>
      <c r="AJ64" s="187"/>
      <c r="AK64" s="31">
        <v>37632</v>
      </c>
      <c r="AL64" s="68">
        <v>2626</v>
      </c>
      <c r="AM64" s="128">
        <f t="shared" si="22"/>
        <v>6.9781037414965982E-2</v>
      </c>
      <c r="AN64" s="204" t="s">
        <v>538</v>
      </c>
      <c r="AO64" s="204"/>
      <c r="AP64" s="204"/>
      <c r="AQ64" s="31">
        <v>37632</v>
      </c>
      <c r="AR64" s="16">
        <v>0</v>
      </c>
      <c r="AS64" s="61">
        <f t="shared" si="31"/>
        <v>0</v>
      </c>
      <c r="AT64" s="188"/>
      <c r="AU64" s="188"/>
      <c r="AV64" s="188"/>
      <c r="AW64" s="31">
        <v>37633</v>
      </c>
      <c r="AX64" s="16">
        <v>0</v>
      </c>
      <c r="AY64" s="61">
        <f t="shared" si="32"/>
        <v>0</v>
      </c>
      <c r="AZ64" s="227"/>
      <c r="BA64" s="227"/>
      <c r="BB64" s="227"/>
      <c r="BC64" s="31"/>
      <c r="BD64" s="16"/>
      <c r="BE64" s="61"/>
      <c r="BF64" s="227"/>
      <c r="BG64" s="227"/>
      <c r="BH64" s="227"/>
      <c r="BI64" s="31"/>
      <c r="BJ64" s="26"/>
      <c r="BK64" s="61"/>
      <c r="BL64" s="227"/>
      <c r="BM64" s="227"/>
      <c r="BN64" s="227"/>
      <c r="BO64" s="30"/>
      <c r="BP64" s="16"/>
      <c r="BQ64" s="61"/>
      <c r="BR64" s="227"/>
      <c r="BS64" s="227"/>
      <c r="BT64" s="227"/>
      <c r="BU64" s="31"/>
      <c r="BV64" s="16"/>
      <c r="BW64" s="61"/>
      <c r="BX64" s="227"/>
      <c r="BY64" s="227"/>
      <c r="BZ64" s="227"/>
      <c r="CA64" s="30"/>
      <c r="CB64" s="16"/>
      <c r="CC64" s="60"/>
      <c r="CD64" s="228"/>
      <c r="CE64" s="228"/>
      <c r="CF64" s="228"/>
      <c r="CG64" s="31"/>
      <c r="CH64" s="16"/>
      <c r="CI64" s="61"/>
      <c r="CJ64" s="228"/>
      <c r="CK64" s="228"/>
      <c r="CL64" s="228"/>
      <c r="CM64" s="31"/>
      <c r="CN64" s="16"/>
      <c r="CO64" s="61"/>
      <c r="CP64" s="228"/>
      <c r="CQ64" s="228"/>
      <c r="CR64" s="228"/>
      <c r="CS64" s="31">
        <f>IF(T64="SUMA",(Y64+AE64+AK64+AQ64+AW64+BC64+BI64+BO64+CG64+CM64+BU64+CA64),(#REF!))</f>
        <v>152529</v>
      </c>
      <c r="CT64" s="31">
        <f t="shared" si="33"/>
        <v>5220</v>
      </c>
      <c r="CU64" s="61">
        <f>IF(ISERROR(CT64/CS64),0,(CT64/CS64))</f>
        <v>3.4223000216352301E-2</v>
      </c>
    </row>
    <row r="65" spans="1:99" s="12" customFormat="1" ht="86.25" customHeight="1" x14ac:dyDescent="0.25">
      <c r="A65" s="13" t="s">
        <v>220</v>
      </c>
      <c r="B65" s="7">
        <v>7551</v>
      </c>
      <c r="C65" s="63">
        <v>4</v>
      </c>
      <c r="D65" s="14" t="s">
        <v>257</v>
      </c>
      <c r="E65" s="14" t="s">
        <v>222</v>
      </c>
      <c r="F65" s="63" t="s">
        <v>57</v>
      </c>
      <c r="G65" s="63">
        <v>261</v>
      </c>
      <c r="H65" s="63" t="s">
        <v>57</v>
      </c>
      <c r="I65" s="63" t="s">
        <v>55</v>
      </c>
      <c r="J65" s="63" t="s">
        <v>186</v>
      </c>
      <c r="K65" s="63" t="s">
        <v>55</v>
      </c>
      <c r="L65" s="63" t="s">
        <v>57</v>
      </c>
      <c r="M65" s="63" t="s">
        <v>55</v>
      </c>
      <c r="N65" s="63" t="s">
        <v>223</v>
      </c>
      <c r="O65" s="8">
        <v>0.7</v>
      </c>
      <c r="P65" s="168" t="s">
        <v>262</v>
      </c>
      <c r="Q65" s="51" t="s">
        <v>263</v>
      </c>
      <c r="R65" s="71">
        <v>495</v>
      </c>
      <c r="S65" s="68">
        <f t="shared" si="6"/>
        <v>151</v>
      </c>
      <c r="T65" s="52" t="s">
        <v>61</v>
      </c>
      <c r="U65" s="52" t="s">
        <v>78</v>
      </c>
      <c r="V65" s="52" t="s">
        <v>63</v>
      </c>
      <c r="W65" s="52" t="s">
        <v>226</v>
      </c>
      <c r="X65" s="51" t="s">
        <v>264</v>
      </c>
      <c r="Y65" s="31">
        <v>19</v>
      </c>
      <c r="Z65" s="31">
        <v>15</v>
      </c>
      <c r="AA65" s="61">
        <f t="shared" si="23"/>
        <v>0.78947368421052633</v>
      </c>
      <c r="AB65" s="224" t="s">
        <v>265</v>
      </c>
      <c r="AC65" s="224"/>
      <c r="AD65" s="224"/>
      <c r="AE65" s="71">
        <v>33</v>
      </c>
      <c r="AF65" s="16">
        <v>32</v>
      </c>
      <c r="AG65" s="92">
        <f t="shared" si="34"/>
        <v>0.96969696969696972</v>
      </c>
      <c r="AH65" s="187" t="s">
        <v>451</v>
      </c>
      <c r="AI65" s="187"/>
      <c r="AJ65" s="187"/>
      <c r="AK65" s="31">
        <v>33</v>
      </c>
      <c r="AL65" s="16">
        <v>36</v>
      </c>
      <c r="AM65" s="128">
        <f t="shared" si="22"/>
        <v>1.0909090909090908</v>
      </c>
      <c r="AN65" s="204" t="s">
        <v>539</v>
      </c>
      <c r="AO65" s="204"/>
      <c r="AP65" s="204"/>
      <c r="AQ65" s="31">
        <v>33</v>
      </c>
      <c r="AR65" s="16">
        <v>0</v>
      </c>
      <c r="AS65" s="61">
        <f t="shared" si="31"/>
        <v>0</v>
      </c>
      <c r="AT65" s="188"/>
      <c r="AU65" s="188"/>
      <c r="AV65" s="188"/>
      <c r="AW65" s="31">
        <v>33</v>
      </c>
      <c r="AX65" s="16">
        <v>0</v>
      </c>
      <c r="AY65" s="61">
        <f t="shared" si="32"/>
        <v>0</v>
      </c>
      <c r="AZ65" s="227"/>
      <c r="BA65" s="227"/>
      <c r="BB65" s="227"/>
      <c r="BC65" s="31"/>
      <c r="BD65" s="16"/>
      <c r="BE65" s="61"/>
      <c r="BF65" s="227"/>
      <c r="BG65" s="227"/>
      <c r="BH65" s="227"/>
      <c r="BI65" s="31"/>
      <c r="BJ65" s="26"/>
      <c r="BK65" s="61"/>
      <c r="BL65" s="227"/>
      <c r="BM65" s="227"/>
      <c r="BN65" s="227"/>
      <c r="BO65" s="30"/>
      <c r="BP65" s="16"/>
      <c r="BQ65" s="61"/>
      <c r="BR65" s="227"/>
      <c r="BS65" s="227"/>
      <c r="BT65" s="227"/>
      <c r="BU65" s="31"/>
      <c r="BV65" s="16"/>
      <c r="BW65" s="61"/>
      <c r="BX65" s="227"/>
      <c r="BY65" s="227"/>
      <c r="BZ65" s="227"/>
      <c r="CA65" s="30"/>
      <c r="CB65" s="16"/>
      <c r="CC65" s="60"/>
      <c r="CD65" s="228"/>
      <c r="CE65" s="228"/>
      <c r="CF65" s="228"/>
      <c r="CG65" s="31"/>
      <c r="CH65" s="16"/>
      <c r="CI65" s="61"/>
      <c r="CJ65" s="228"/>
      <c r="CK65" s="228"/>
      <c r="CL65" s="228"/>
      <c r="CM65" s="31"/>
      <c r="CN65" s="16"/>
      <c r="CO65" s="61"/>
      <c r="CP65" s="228"/>
      <c r="CQ65" s="228"/>
      <c r="CR65" s="228"/>
      <c r="CS65" s="16">
        <f>IF(T65="SUMA",(Y65+AE65+AK65+AQ65+AW65+BC65+BI65+BO65+CG65+CM65+BU65+CA65),(#REF!))</f>
        <v>151</v>
      </c>
      <c r="CT65" s="16">
        <f t="shared" ref="CT65" si="35">IF(T65="SUMA",(Z65+AF65+AL65+AR65+AX65+BD65+BJ65+BP65+CH65+CN65+BV65+CB65),(Z65))</f>
        <v>83</v>
      </c>
      <c r="CU65" s="61">
        <f t="shared" si="29"/>
        <v>0.54966887417218546</v>
      </c>
    </row>
    <row r="66" spans="1:99" s="53" customFormat="1" ht="86.25" customHeight="1" x14ac:dyDescent="0.25">
      <c r="A66" s="80" t="s">
        <v>220</v>
      </c>
      <c r="B66" s="75" t="s">
        <v>266</v>
      </c>
      <c r="C66" s="75" t="s">
        <v>267</v>
      </c>
      <c r="D66" s="80" t="s">
        <v>268</v>
      </c>
      <c r="E66" s="80" t="s">
        <v>222</v>
      </c>
      <c r="F66" s="75" t="s">
        <v>57</v>
      </c>
      <c r="G66" s="75" t="s">
        <v>269</v>
      </c>
      <c r="H66" s="75" t="s">
        <v>57</v>
      </c>
      <c r="I66" s="75" t="s">
        <v>55</v>
      </c>
      <c r="J66" s="75" t="s">
        <v>186</v>
      </c>
      <c r="K66" s="75" t="s">
        <v>55</v>
      </c>
      <c r="L66" s="75" t="s">
        <v>57</v>
      </c>
      <c r="M66" s="75" t="s">
        <v>55</v>
      </c>
      <c r="N66" s="75" t="s">
        <v>223</v>
      </c>
      <c r="O66" s="82">
        <v>0.25</v>
      </c>
      <c r="P66" s="168" t="s">
        <v>270</v>
      </c>
      <c r="Q66" s="51" t="s">
        <v>271</v>
      </c>
      <c r="R66" s="66">
        <v>0.98080000000000001</v>
      </c>
      <c r="S66" s="66">
        <f t="shared" si="6"/>
        <v>1</v>
      </c>
      <c r="T66" s="82" t="s">
        <v>71</v>
      </c>
      <c r="U66" s="82" t="s">
        <v>62</v>
      </c>
      <c r="V66" s="82" t="s">
        <v>63</v>
      </c>
      <c r="W66" s="82" t="s">
        <v>226</v>
      </c>
      <c r="X66" s="51" t="s">
        <v>145</v>
      </c>
      <c r="Y66" s="66">
        <v>1</v>
      </c>
      <c r="Z66" s="66">
        <v>0.99</v>
      </c>
      <c r="AA66" s="66">
        <f t="shared" si="23"/>
        <v>0.99</v>
      </c>
      <c r="AB66" s="171" t="s">
        <v>402</v>
      </c>
      <c r="AC66" s="171"/>
      <c r="AD66" s="171"/>
      <c r="AE66" s="123">
        <v>1</v>
      </c>
      <c r="AF66" s="69">
        <v>0.99</v>
      </c>
      <c r="AG66" s="93">
        <f t="shared" si="34"/>
        <v>0.99</v>
      </c>
      <c r="AH66" s="204" t="s">
        <v>452</v>
      </c>
      <c r="AI66" s="204"/>
      <c r="AJ66" s="204"/>
      <c r="AK66" s="147">
        <v>1</v>
      </c>
      <c r="AL66" s="56">
        <v>1</v>
      </c>
      <c r="AM66" s="128">
        <f t="shared" si="22"/>
        <v>1</v>
      </c>
      <c r="AN66" s="204" t="s">
        <v>540</v>
      </c>
      <c r="AO66" s="204"/>
      <c r="AP66" s="204"/>
      <c r="AQ66" s="66">
        <v>1</v>
      </c>
      <c r="AR66" s="69">
        <v>0</v>
      </c>
      <c r="AS66" s="66">
        <f t="shared" si="31"/>
        <v>0</v>
      </c>
      <c r="AT66" s="205"/>
      <c r="AU66" s="205"/>
      <c r="AV66" s="205"/>
      <c r="AW66" s="66">
        <v>1</v>
      </c>
      <c r="AX66" s="69">
        <v>0</v>
      </c>
      <c r="AY66" s="66">
        <f t="shared" si="32"/>
        <v>0</v>
      </c>
      <c r="AZ66" s="205"/>
      <c r="BA66" s="205"/>
      <c r="BB66" s="205"/>
      <c r="BC66" s="66"/>
      <c r="BD66" s="69"/>
      <c r="BE66" s="66"/>
      <c r="BF66" s="205"/>
      <c r="BG66" s="205"/>
      <c r="BH66" s="205"/>
      <c r="BI66" s="66"/>
      <c r="BJ66" s="69"/>
      <c r="BK66" s="66"/>
      <c r="BL66" s="205"/>
      <c r="BM66" s="205"/>
      <c r="BN66" s="205"/>
      <c r="BO66" s="66"/>
      <c r="BP66" s="69"/>
      <c r="BQ66" s="66"/>
      <c r="BR66" s="205"/>
      <c r="BS66" s="205"/>
      <c r="BT66" s="205"/>
      <c r="BU66" s="66"/>
      <c r="BV66" s="69"/>
      <c r="BW66" s="66"/>
      <c r="BX66" s="205"/>
      <c r="BY66" s="205"/>
      <c r="BZ66" s="205"/>
      <c r="CA66" s="66"/>
      <c r="CB66" s="56"/>
      <c r="CC66" s="66"/>
      <c r="CD66" s="229"/>
      <c r="CE66" s="229"/>
      <c r="CF66" s="229"/>
      <c r="CG66" s="66"/>
      <c r="CH66" s="69"/>
      <c r="CI66" s="66"/>
      <c r="CJ66" s="229"/>
      <c r="CK66" s="229"/>
      <c r="CL66" s="229"/>
      <c r="CM66" s="66"/>
      <c r="CN66" s="56"/>
      <c r="CO66" s="66"/>
      <c r="CP66" s="229"/>
      <c r="CQ66" s="229"/>
      <c r="CR66" s="229"/>
      <c r="CS66" s="10">
        <f>AK66</f>
        <v>1</v>
      </c>
      <c r="CT66" s="58">
        <f>AL66</f>
        <v>1</v>
      </c>
      <c r="CU66" s="66">
        <f t="shared" si="29"/>
        <v>1</v>
      </c>
    </row>
    <row r="67" spans="1:99" s="12" customFormat="1" ht="84.75" customHeight="1" x14ac:dyDescent="0.25">
      <c r="A67" s="13" t="s">
        <v>220</v>
      </c>
      <c r="B67" s="7" t="s">
        <v>266</v>
      </c>
      <c r="C67" s="63" t="s">
        <v>267</v>
      </c>
      <c r="D67" s="14" t="s">
        <v>268</v>
      </c>
      <c r="E67" s="14" t="s">
        <v>222</v>
      </c>
      <c r="F67" s="63" t="s">
        <v>57</v>
      </c>
      <c r="G67" s="63" t="s">
        <v>269</v>
      </c>
      <c r="H67" s="63" t="s">
        <v>57</v>
      </c>
      <c r="I67" s="63" t="s">
        <v>55</v>
      </c>
      <c r="J67" s="63" t="s">
        <v>186</v>
      </c>
      <c r="K67" s="63" t="s">
        <v>55</v>
      </c>
      <c r="L67" s="63" t="s">
        <v>57</v>
      </c>
      <c r="M67" s="63" t="s">
        <v>55</v>
      </c>
      <c r="N67" s="63" t="s">
        <v>223</v>
      </c>
      <c r="O67" s="8">
        <v>0.25</v>
      </c>
      <c r="P67" s="168" t="s">
        <v>273</v>
      </c>
      <c r="Q67" s="51" t="s">
        <v>274</v>
      </c>
      <c r="R67" s="62">
        <v>0.99950000000000006</v>
      </c>
      <c r="S67" s="62">
        <f t="shared" si="6"/>
        <v>0.64</v>
      </c>
      <c r="T67" s="52" t="s">
        <v>184</v>
      </c>
      <c r="U67" s="52" t="s">
        <v>62</v>
      </c>
      <c r="V67" s="52" t="s">
        <v>63</v>
      </c>
      <c r="W67" s="52" t="s">
        <v>226</v>
      </c>
      <c r="X67" s="51" t="s">
        <v>189</v>
      </c>
      <c r="Y67" s="64">
        <v>0.38</v>
      </c>
      <c r="Z67" s="64">
        <v>6.3E-2</v>
      </c>
      <c r="AA67" s="64">
        <f t="shared" si="23"/>
        <v>0.16578947368421051</v>
      </c>
      <c r="AB67" s="172" t="s">
        <v>403</v>
      </c>
      <c r="AC67" s="172"/>
      <c r="AD67" s="172"/>
      <c r="AE67" s="102">
        <v>0.42</v>
      </c>
      <c r="AF67" s="15">
        <v>0.16550000000000001</v>
      </c>
      <c r="AG67" s="92">
        <f t="shared" si="34"/>
        <v>0.39404761904761909</v>
      </c>
      <c r="AH67" s="187" t="s">
        <v>453</v>
      </c>
      <c r="AI67" s="187"/>
      <c r="AJ67" s="187"/>
      <c r="AK67" s="61">
        <v>0.6</v>
      </c>
      <c r="AL67" s="69">
        <v>0.32090000000000002</v>
      </c>
      <c r="AM67" s="128">
        <f t="shared" si="22"/>
        <v>0.53483333333333338</v>
      </c>
      <c r="AN67" s="204" t="s">
        <v>541</v>
      </c>
      <c r="AO67" s="204"/>
      <c r="AP67" s="204"/>
      <c r="AQ67" s="61">
        <v>0.62</v>
      </c>
      <c r="AR67" s="15">
        <v>0</v>
      </c>
      <c r="AS67" s="61">
        <f t="shared" si="31"/>
        <v>0</v>
      </c>
      <c r="AT67" s="188"/>
      <c r="AU67" s="188"/>
      <c r="AV67" s="188"/>
      <c r="AW67" s="61">
        <v>0.64</v>
      </c>
      <c r="AX67" s="15">
        <v>0</v>
      </c>
      <c r="AY67" s="61">
        <f t="shared" si="32"/>
        <v>0</v>
      </c>
      <c r="AZ67" s="227"/>
      <c r="BA67" s="227"/>
      <c r="BB67" s="227"/>
      <c r="BC67" s="61"/>
      <c r="BD67" s="15"/>
      <c r="BE67" s="61"/>
      <c r="BF67" s="227"/>
      <c r="BG67" s="227"/>
      <c r="BH67" s="227"/>
      <c r="BI67" s="61"/>
      <c r="BJ67" s="15"/>
      <c r="BK67" s="61"/>
      <c r="BL67" s="227"/>
      <c r="BM67" s="227"/>
      <c r="BN67" s="227"/>
      <c r="BO67" s="60"/>
      <c r="BP67" s="15"/>
      <c r="BQ67" s="61"/>
      <c r="BR67" s="227"/>
      <c r="BS67" s="227"/>
      <c r="BT67" s="227"/>
      <c r="BU67" s="61"/>
      <c r="BV67" s="15"/>
      <c r="BW67" s="61"/>
      <c r="BX67" s="227"/>
      <c r="BY67" s="227"/>
      <c r="BZ67" s="227"/>
      <c r="CA67" s="60"/>
      <c r="CB67" s="15"/>
      <c r="CC67" s="60"/>
      <c r="CD67" s="228"/>
      <c r="CE67" s="228"/>
      <c r="CF67" s="228"/>
      <c r="CG67" s="61"/>
      <c r="CH67" s="15"/>
      <c r="CI67" s="61"/>
      <c r="CJ67" s="228"/>
      <c r="CK67" s="228"/>
      <c r="CL67" s="228"/>
      <c r="CM67" s="61"/>
      <c r="CN67" s="15"/>
      <c r="CO67" s="61"/>
      <c r="CP67" s="228"/>
      <c r="CQ67" s="228"/>
      <c r="CR67" s="228"/>
      <c r="CS67" s="10">
        <f>AW67</f>
        <v>0.64</v>
      </c>
      <c r="CT67" s="60">
        <f>AL67</f>
        <v>0.32090000000000002</v>
      </c>
      <c r="CU67" s="60">
        <f t="shared" si="29"/>
        <v>0.50140625000000005</v>
      </c>
    </row>
    <row r="68" spans="1:99" s="12" customFormat="1" ht="72" customHeight="1" x14ac:dyDescent="0.25">
      <c r="A68" s="13" t="s">
        <v>220</v>
      </c>
      <c r="B68" s="7" t="s">
        <v>266</v>
      </c>
      <c r="C68" s="63" t="s">
        <v>267</v>
      </c>
      <c r="D68" s="14" t="s">
        <v>268</v>
      </c>
      <c r="E68" s="14" t="s">
        <v>222</v>
      </c>
      <c r="F68" s="63" t="s">
        <v>57</v>
      </c>
      <c r="G68" s="63" t="s">
        <v>269</v>
      </c>
      <c r="H68" s="63" t="s">
        <v>57</v>
      </c>
      <c r="I68" s="63" t="s">
        <v>55</v>
      </c>
      <c r="J68" s="63" t="s">
        <v>186</v>
      </c>
      <c r="K68" s="63" t="s">
        <v>55</v>
      </c>
      <c r="L68" s="63" t="s">
        <v>57</v>
      </c>
      <c r="M68" s="63" t="s">
        <v>55</v>
      </c>
      <c r="N68" s="63" t="s">
        <v>223</v>
      </c>
      <c r="O68" s="8">
        <v>0.25</v>
      </c>
      <c r="P68" s="168" t="s">
        <v>276</v>
      </c>
      <c r="Q68" s="51" t="s">
        <v>277</v>
      </c>
      <c r="R68" s="62">
        <v>0.88470000000000004</v>
      </c>
      <c r="S68" s="62">
        <f t="shared" si="6"/>
        <v>0.19</v>
      </c>
      <c r="T68" s="52" t="s">
        <v>184</v>
      </c>
      <c r="U68" s="52" t="s">
        <v>62</v>
      </c>
      <c r="V68" s="52" t="s">
        <v>63</v>
      </c>
      <c r="W68" s="52" t="s">
        <v>226</v>
      </c>
      <c r="X68" s="51" t="s">
        <v>192</v>
      </c>
      <c r="Y68" s="64">
        <v>0</v>
      </c>
      <c r="Z68" s="64">
        <v>1.47E-2</v>
      </c>
      <c r="AA68" s="64">
        <f t="shared" si="23"/>
        <v>0</v>
      </c>
      <c r="AB68" s="172" t="s">
        <v>404</v>
      </c>
      <c r="AC68" s="172"/>
      <c r="AD68" s="172"/>
      <c r="AE68" s="102">
        <v>0.01</v>
      </c>
      <c r="AF68" s="15">
        <v>2.8500000000000001E-2</v>
      </c>
      <c r="AG68" s="92">
        <f t="shared" si="34"/>
        <v>2.85</v>
      </c>
      <c r="AH68" s="187" t="s">
        <v>454</v>
      </c>
      <c r="AI68" s="187"/>
      <c r="AJ68" s="187"/>
      <c r="AK68" s="61">
        <v>0.06</v>
      </c>
      <c r="AL68" s="69">
        <v>0.14000000000000001</v>
      </c>
      <c r="AM68" s="128">
        <f t="shared" si="22"/>
        <v>2.3333333333333335</v>
      </c>
      <c r="AN68" s="204" t="s">
        <v>542</v>
      </c>
      <c r="AO68" s="204"/>
      <c r="AP68" s="204"/>
      <c r="AQ68" s="61">
        <v>0.12</v>
      </c>
      <c r="AR68" s="15">
        <v>0</v>
      </c>
      <c r="AS68" s="61">
        <f t="shared" si="31"/>
        <v>0</v>
      </c>
      <c r="AT68" s="188"/>
      <c r="AU68" s="188"/>
      <c r="AV68" s="188"/>
      <c r="AW68" s="61">
        <v>0.19</v>
      </c>
      <c r="AX68" s="15">
        <v>0</v>
      </c>
      <c r="AY68" s="61">
        <f t="shared" si="32"/>
        <v>0</v>
      </c>
      <c r="AZ68" s="227"/>
      <c r="BA68" s="227"/>
      <c r="BB68" s="227"/>
      <c r="BC68" s="61"/>
      <c r="BD68" s="15"/>
      <c r="BE68" s="61"/>
      <c r="BF68" s="227"/>
      <c r="BG68" s="227"/>
      <c r="BH68" s="227"/>
      <c r="BI68" s="61"/>
      <c r="BJ68" s="15"/>
      <c r="BK68" s="61"/>
      <c r="BL68" s="227"/>
      <c r="BM68" s="227"/>
      <c r="BN68" s="227"/>
      <c r="BO68" s="60"/>
      <c r="BP68" s="15"/>
      <c r="BQ68" s="61"/>
      <c r="BR68" s="227"/>
      <c r="BS68" s="227"/>
      <c r="BT68" s="227"/>
      <c r="BU68" s="61"/>
      <c r="BV68" s="15"/>
      <c r="BW68" s="61"/>
      <c r="BX68" s="227"/>
      <c r="BY68" s="227"/>
      <c r="BZ68" s="227"/>
      <c r="CA68" s="60"/>
      <c r="CB68" s="15"/>
      <c r="CC68" s="60"/>
      <c r="CD68" s="228"/>
      <c r="CE68" s="228"/>
      <c r="CF68" s="228"/>
      <c r="CG68" s="60"/>
      <c r="CH68" s="60"/>
      <c r="CI68" s="60"/>
      <c r="CJ68" s="225"/>
      <c r="CK68" s="225"/>
      <c r="CL68" s="225"/>
      <c r="CM68" s="60"/>
      <c r="CN68" s="60"/>
      <c r="CO68" s="60"/>
      <c r="CP68" s="228"/>
      <c r="CQ68" s="228"/>
      <c r="CR68" s="228"/>
      <c r="CS68" s="10">
        <f>AW68</f>
        <v>0.19</v>
      </c>
      <c r="CT68" s="145">
        <f>AL68</f>
        <v>0.14000000000000001</v>
      </c>
      <c r="CU68" s="61">
        <f t="shared" si="29"/>
        <v>0.73684210526315796</v>
      </c>
    </row>
    <row r="69" spans="1:99" s="12" customFormat="1" ht="86.25" customHeight="1" x14ac:dyDescent="0.25">
      <c r="A69" s="13" t="s">
        <v>220</v>
      </c>
      <c r="B69" s="7" t="s">
        <v>266</v>
      </c>
      <c r="C69" s="63" t="s">
        <v>267</v>
      </c>
      <c r="D69" s="14" t="s">
        <v>268</v>
      </c>
      <c r="E69" s="14" t="s">
        <v>222</v>
      </c>
      <c r="F69" s="63" t="s">
        <v>57</v>
      </c>
      <c r="G69" s="63" t="s">
        <v>269</v>
      </c>
      <c r="H69" s="63" t="s">
        <v>57</v>
      </c>
      <c r="I69" s="63" t="s">
        <v>55</v>
      </c>
      <c r="J69" s="63" t="s">
        <v>186</v>
      </c>
      <c r="K69" s="63" t="s">
        <v>55</v>
      </c>
      <c r="L69" s="63" t="s">
        <v>57</v>
      </c>
      <c r="M69" s="63" t="s">
        <v>55</v>
      </c>
      <c r="N69" s="63" t="s">
        <v>223</v>
      </c>
      <c r="O69" s="8">
        <v>0.25</v>
      </c>
      <c r="P69" s="168" t="s">
        <v>279</v>
      </c>
      <c r="Q69" s="51" t="s">
        <v>280</v>
      </c>
      <c r="R69" s="62">
        <v>0.99309999999999998</v>
      </c>
      <c r="S69" s="62">
        <f t="shared" si="6"/>
        <v>0.9</v>
      </c>
      <c r="T69" s="52" t="s">
        <v>184</v>
      </c>
      <c r="U69" s="52" t="s">
        <v>62</v>
      </c>
      <c r="V69" s="52" t="s">
        <v>63</v>
      </c>
      <c r="W69" s="52" t="s">
        <v>226</v>
      </c>
      <c r="X69" s="51" t="s">
        <v>195</v>
      </c>
      <c r="Y69" s="64">
        <v>0.09</v>
      </c>
      <c r="Z69" s="64">
        <v>0.22950000000000001</v>
      </c>
      <c r="AA69" s="64">
        <f t="shared" si="23"/>
        <v>2.5500000000000003</v>
      </c>
      <c r="AB69" s="172" t="s">
        <v>405</v>
      </c>
      <c r="AC69" s="172"/>
      <c r="AD69" s="172"/>
      <c r="AE69" s="102">
        <v>0.2</v>
      </c>
      <c r="AF69" s="15">
        <v>0.48349999999999999</v>
      </c>
      <c r="AG69" s="92">
        <f t="shared" si="34"/>
        <v>2.4175</v>
      </c>
      <c r="AH69" s="204" t="s">
        <v>455</v>
      </c>
      <c r="AI69" s="204"/>
      <c r="AJ69" s="204"/>
      <c r="AK69" s="61">
        <v>0.43</v>
      </c>
      <c r="AL69" s="69">
        <v>0.78510000000000002</v>
      </c>
      <c r="AM69" s="128">
        <f t="shared" ref="AM69:AM87" si="36">IF(ISERROR(AL69/AK69),0,(AL69/AK69))</f>
        <v>1.8258139534883722</v>
      </c>
      <c r="AN69" s="204" t="s">
        <v>543</v>
      </c>
      <c r="AO69" s="204"/>
      <c r="AP69" s="204"/>
      <c r="AQ69" s="61">
        <v>0.82</v>
      </c>
      <c r="AR69" s="33">
        <v>0</v>
      </c>
      <c r="AS69" s="61">
        <f t="shared" si="31"/>
        <v>0</v>
      </c>
      <c r="AT69" s="188"/>
      <c r="AU69" s="188"/>
      <c r="AV69" s="188"/>
      <c r="AW69" s="61">
        <v>0.9</v>
      </c>
      <c r="AX69" s="33">
        <v>0</v>
      </c>
      <c r="AY69" s="61">
        <f t="shared" si="32"/>
        <v>0</v>
      </c>
      <c r="AZ69" s="227"/>
      <c r="BA69" s="227"/>
      <c r="BB69" s="227"/>
      <c r="BC69" s="61"/>
      <c r="BD69" s="15"/>
      <c r="BE69" s="61"/>
      <c r="BF69" s="227"/>
      <c r="BG69" s="227"/>
      <c r="BH69" s="227"/>
      <c r="BI69" s="60"/>
      <c r="BJ69" s="15"/>
      <c r="BK69" s="60"/>
      <c r="BL69" s="227"/>
      <c r="BM69" s="227"/>
      <c r="BN69" s="227"/>
      <c r="BO69" s="60"/>
      <c r="BP69" s="60"/>
      <c r="BQ69" s="60"/>
      <c r="BR69" s="227"/>
      <c r="BS69" s="227"/>
      <c r="BT69" s="227"/>
      <c r="BU69" s="60"/>
      <c r="BV69" s="60"/>
      <c r="BW69" s="60"/>
      <c r="BX69" s="227"/>
      <c r="BY69" s="227"/>
      <c r="BZ69" s="227"/>
      <c r="CA69" s="60"/>
      <c r="CB69" s="60"/>
      <c r="CC69" s="60"/>
      <c r="CD69" s="225"/>
      <c r="CE69" s="225"/>
      <c r="CF69" s="225"/>
      <c r="CG69" s="60"/>
      <c r="CH69" s="60"/>
      <c r="CI69" s="60"/>
      <c r="CJ69" s="225"/>
      <c r="CK69" s="225"/>
      <c r="CL69" s="225"/>
      <c r="CM69" s="60"/>
      <c r="CN69" s="60"/>
      <c r="CO69" s="60"/>
      <c r="CP69" s="228"/>
      <c r="CQ69" s="228"/>
      <c r="CR69" s="228"/>
      <c r="CS69" s="10">
        <f>AW69</f>
        <v>0.9</v>
      </c>
      <c r="CT69" s="145">
        <f>AL69</f>
        <v>0.78510000000000002</v>
      </c>
      <c r="CU69" s="60">
        <f>IF(ISERROR(CT69/CS69),0,(CT69/CS69))</f>
        <v>0.87233333333333329</v>
      </c>
    </row>
    <row r="70" spans="1:99" s="12" customFormat="1" ht="128.25" customHeight="1" x14ac:dyDescent="0.25">
      <c r="A70" s="13" t="s">
        <v>208</v>
      </c>
      <c r="B70" s="7">
        <v>7555</v>
      </c>
      <c r="C70" s="63">
        <v>1</v>
      </c>
      <c r="D70" s="14" t="s">
        <v>282</v>
      </c>
      <c r="E70" s="14" t="s">
        <v>283</v>
      </c>
      <c r="F70" s="63" t="s">
        <v>57</v>
      </c>
      <c r="G70" s="63">
        <v>505</v>
      </c>
      <c r="H70" s="63" t="s">
        <v>57</v>
      </c>
      <c r="I70" s="63" t="s">
        <v>57</v>
      </c>
      <c r="J70" s="63" t="s">
        <v>284</v>
      </c>
      <c r="K70" s="63" t="s">
        <v>55</v>
      </c>
      <c r="L70" s="63" t="s">
        <v>57</v>
      </c>
      <c r="M70" s="63" t="s">
        <v>55</v>
      </c>
      <c r="N70" s="63" t="s">
        <v>285</v>
      </c>
      <c r="O70" s="61">
        <v>1</v>
      </c>
      <c r="P70" s="168" t="s">
        <v>286</v>
      </c>
      <c r="Q70" s="51" t="s">
        <v>287</v>
      </c>
      <c r="R70" s="52">
        <v>1</v>
      </c>
      <c r="S70" s="69">
        <f t="shared" si="6"/>
        <v>1</v>
      </c>
      <c r="T70" s="52" t="s">
        <v>61</v>
      </c>
      <c r="U70" s="52" t="s">
        <v>62</v>
      </c>
      <c r="V70" s="52" t="s">
        <v>63</v>
      </c>
      <c r="W70" s="52" t="s">
        <v>288</v>
      </c>
      <c r="X70" s="51" t="s">
        <v>289</v>
      </c>
      <c r="Y70" s="76">
        <v>0.22500000000000003</v>
      </c>
      <c r="Z70" s="76">
        <v>0.22500000000000001</v>
      </c>
      <c r="AA70" s="61">
        <f t="shared" si="23"/>
        <v>0.99999999999999989</v>
      </c>
      <c r="AB70" s="224" t="s">
        <v>272</v>
      </c>
      <c r="AC70" s="224"/>
      <c r="AD70" s="224"/>
      <c r="AE70" s="127">
        <v>0.17499999999999999</v>
      </c>
      <c r="AF70" s="69">
        <v>0.17499999999999999</v>
      </c>
      <c r="AG70" s="123">
        <f t="shared" si="34"/>
        <v>1</v>
      </c>
      <c r="AH70" s="204" t="s">
        <v>456</v>
      </c>
      <c r="AI70" s="204"/>
      <c r="AJ70" s="204"/>
      <c r="AK70" s="40">
        <v>0.1</v>
      </c>
      <c r="AL70" s="15">
        <v>0.1</v>
      </c>
      <c r="AM70" s="128">
        <f t="shared" si="36"/>
        <v>1</v>
      </c>
      <c r="AN70" s="224" t="s">
        <v>544</v>
      </c>
      <c r="AO70" s="224"/>
      <c r="AP70" s="224"/>
      <c r="AQ70" s="40">
        <v>0.4</v>
      </c>
      <c r="AR70" s="15">
        <v>0</v>
      </c>
      <c r="AS70" s="61">
        <f t="shared" si="31"/>
        <v>0</v>
      </c>
      <c r="AT70" s="188"/>
      <c r="AU70" s="188"/>
      <c r="AV70" s="188"/>
      <c r="AW70" s="76">
        <v>0.1</v>
      </c>
      <c r="AX70" s="15">
        <v>0</v>
      </c>
      <c r="AY70" s="61">
        <f t="shared" si="32"/>
        <v>0</v>
      </c>
      <c r="AZ70" s="227"/>
      <c r="BA70" s="227"/>
      <c r="BB70" s="227"/>
      <c r="BC70" s="61"/>
      <c r="BD70" s="15"/>
      <c r="BE70" s="61"/>
      <c r="BF70" s="227"/>
      <c r="BG70" s="227"/>
      <c r="BH70" s="227"/>
      <c r="BI70" s="61"/>
      <c r="BJ70" s="15"/>
      <c r="BK70" s="61"/>
      <c r="BL70" s="227"/>
      <c r="BM70" s="227"/>
      <c r="BN70" s="227"/>
      <c r="BO70" s="60"/>
      <c r="BP70" s="15"/>
      <c r="BQ70" s="61"/>
      <c r="BR70" s="227"/>
      <c r="BS70" s="227"/>
      <c r="BT70" s="227"/>
      <c r="BU70" s="61"/>
      <c r="BV70" s="15"/>
      <c r="BW70" s="61"/>
      <c r="BX70" s="227"/>
      <c r="BY70" s="227"/>
      <c r="BZ70" s="227"/>
      <c r="CA70" s="60"/>
      <c r="CB70" s="15"/>
      <c r="CC70" s="60"/>
      <c r="CD70" s="228"/>
      <c r="CE70" s="228"/>
      <c r="CF70" s="228"/>
      <c r="CG70" s="61"/>
      <c r="CH70" s="15"/>
      <c r="CI70" s="61"/>
      <c r="CJ70" s="228"/>
      <c r="CK70" s="228"/>
      <c r="CL70" s="228"/>
      <c r="CM70" s="61"/>
      <c r="CN70" s="15"/>
      <c r="CO70" s="61"/>
      <c r="CP70" s="228"/>
      <c r="CQ70" s="228"/>
      <c r="CR70" s="228"/>
      <c r="CS70" s="130">
        <f>IF(T70="SUMA",(Y70+AE70+AK70+AQ70+AW70+BC70+BI70+BO70+CG70+CM70+BU70+CA70),(#REF!))</f>
        <v>1</v>
      </c>
      <c r="CT70" s="60">
        <f>IF(T70="SUMA",(Z70+AF70+AL70+AR70+AX70+BD70+BJ70+BP70+CH70+CN70+BV70+CB70),(Z70))</f>
        <v>0.5</v>
      </c>
      <c r="CU70" s="61">
        <f>IF(ISERROR(CT70/CS70),0,(CT70/CS70))</f>
        <v>0.5</v>
      </c>
    </row>
    <row r="71" spans="1:99" s="12" customFormat="1" ht="141" customHeight="1" x14ac:dyDescent="0.25">
      <c r="A71" s="13" t="s">
        <v>208</v>
      </c>
      <c r="B71" s="7">
        <v>7555</v>
      </c>
      <c r="C71" s="63">
        <v>2</v>
      </c>
      <c r="D71" s="14" t="s">
        <v>290</v>
      </c>
      <c r="E71" s="14" t="s">
        <v>283</v>
      </c>
      <c r="F71" s="63" t="s">
        <v>57</v>
      </c>
      <c r="G71" s="63">
        <v>505</v>
      </c>
      <c r="H71" s="63" t="s">
        <v>57</v>
      </c>
      <c r="I71" s="63" t="s">
        <v>55</v>
      </c>
      <c r="J71" s="63" t="s">
        <v>284</v>
      </c>
      <c r="K71" s="63" t="s">
        <v>55</v>
      </c>
      <c r="L71" s="63" t="s">
        <v>57</v>
      </c>
      <c r="M71" s="63" t="s">
        <v>55</v>
      </c>
      <c r="N71" s="63" t="s">
        <v>285</v>
      </c>
      <c r="O71" s="61">
        <v>1</v>
      </c>
      <c r="P71" s="168" t="s">
        <v>291</v>
      </c>
      <c r="Q71" s="51" t="s">
        <v>292</v>
      </c>
      <c r="R71" s="52">
        <v>1</v>
      </c>
      <c r="S71" s="69">
        <f t="shared" si="6"/>
        <v>1</v>
      </c>
      <c r="T71" s="52" t="s">
        <v>61</v>
      </c>
      <c r="U71" s="52" t="s">
        <v>62</v>
      </c>
      <c r="V71" s="52" t="s">
        <v>63</v>
      </c>
      <c r="W71" s="52" t="s">
        <v>288</v>
      </c>
      <c r="X71" s="51" t="s">
        <v>289</v>
      </c>
      <c r="Y71" s="76">
        <v>0.1618</v>
      </c>
      <c r="Z71" s="76">
        <v>0.1618</v>
      </c>
      <c r="AA71" s="61">
        <f t="shared" si="23"/>
        <v>1</v>
      </c>
      <c r="AB71" s="224" t="s">
        <v>275</v>
      </c>
      <c r="AC71" s="224"/>
      <c r="AD71" s="224"/>
      <c r="AE71" s="127">
        <v>0.1618</v>
      </c>
      <c r="AF71" s="69">
        <v>0.1618</v>
      </c>
      <c r="AG71" s="123">
        <f t="shared" si="34"/>
        <v>1</v>
      </c>
      <c r="AH71" s="204" t="s">
        <v>457</v>
      </c>
      <c r="AI71" s="204"/>
      <c r="AJ71" s="204"/>
      <c r="AK71" s="40">
        <v>0.1618</v>
      </c>
      <c r="AL71" s="15">
        <v>0.1618</v>
      </c>
      <c r="AM71" s="128">
        <f t="shared" si="36"/>
        <v>1</v>
      </c>
      <c r="AN71" s="224" t="s">
        <v>552</v>
      </c>
      <c r="AO71" s="224"/>
      <c r="AP71" s="224"/>
      <c r="AQ71" s="40">
        <v>0.1618</v>
      </c>
      <c r="AR71" s="15">
        <v>0</v>
      </c>
      <c r="AS71" s="61">
        <f t="shared" si="31"/>
        <v>0</v>
      </c>
      <c r="AT71" s="188"/>
      <c r="AU71" s="188"/>
      <c r="AV71" s="188"/>
      <c r="AW71" s="40">
        <v>0.3528</v>
      </c>
      <c r="AX71" s="15">
        <v>0</v>
      </c>
      <c r="AY71" s="61">
        <f t="shared" si="32"/>
        <v>0</v>
      </c>
      <c r="AZ71" s="227"/>
      <c r="BA71" s="227"/>
      <c r="BB71" s="227"/>
      <c r="BC71" s="61"/>
      <c r="BD71" s="15"/>
      <c r="BE71" s="61"/>
      <c r="BF71" s="227"/>
      <c r="BG71" s="227"/>
      <c r="BH71" s="227"/>
      <c r="BI71" s="61"/>
      <c r="BJ71" s="15"/>
      <c r="BK71" s="61"/>
      <c r="BL71" s="227"/>
      <c r="BM71" s="227"/>
      <c r="BN71" s="227"/>
      <c r="BO71" s="60"/>
      <c r="BP71" s="15"/>
      <c r="BQ71" s="61"/>
      <c r="BR71" s="227"/>
      <c r="BS71" s="227"/>
      <c r="BT71" s="227"/>
      <c r="BU71" s="61"/>
      <c r="BV71" s="15"/>
      <c r="BW71" s="61"/>
      <c r="BX71" s="227"/>
      <c r="BY71" s="227"/>
      <c r="BZ71" s="227"/>
      <c r="CA71" s="60"/>
      <c r="CB71" s="15"/>
      <c r="CC71" s="60"/>
      <c r="CD71" s="228"/>
      <c r="CE71" s="228"/>
      <c r="CF71" s="228"/>
      <c r="CG71" s="61"/>
      <c r="CH71" s="15"/>
      <c r="CI71" s="61"/>
      <c r="CJ71" s="228"/>
      <c r="CK71" s="228"/>
      <c r="CL71" s="228"/>
      <c r="CM71" s="61"/>
      <c r="CN71" s="15"/>
      <c r="CO71" s="61"/>
      <c r="CP71" s="228"/>
      <c r="CQ71" s="228"/>
      <c r="CR71" s="228"/>
      <c r="CS71" s="130">
        <f>IF(T71="SUMA",(Y71+AE71+AK71+AQ71+AW71+BC71+BI71+BO71+CG71+CM71+BU71+CA71),(#REF!))</f>
        <v>1</v>
      </c>
      <c r="CT71" s="100">
        <f>IF(T71="SUMA",(Z71+AF71+AL71+AR71+AX71+BD71+BJ71+BP71+CH71+CN71+BV71+CB71),(Z71))</f>
        <v>0.4854</v>
      </c>
      <c r="CU71" s="61">
        <f t="shared" si="29"/>
        <v>0.4854</v>
      </c>
    </row>
    <row r="72" spans="1:99" s="12" customFormat="1" ht="115.5" customHeight="1" x14ac:dyDescent="0.25">
      <c r="A72" s="13" t="s">
        <v>208</v>
      </c>
      <c r="B72" s="7">
        <v>7555</v>
      </c>
      <c r="C72" s="63">
        <v>3</v>
      </c>
      <c r="D72" s="14" t="s">
        <v>293</v>
      </c>
      <c r="E72" s="14" t="s">
        <v>283</v>
      </c>
      <c r="F72" s="63" t="s">
        <v>57</v>
      </c>
      <c r="G72" s="63">
        <v>505</v>
      </c>
      <c r="H72" s="63" t="s">
        <v>57</v>
      </c>
      <c r="I72" s="63" t="s">
        <v>55</v>
      </c>
      <c r="J72" s="63" t="s">
        <v>284</v>
      </c>
      <c r="K72" s="63" t="s">
        <v>55</v>
      </c>
      <c r="L72" s="63" t="s">
        <v>57</v>
      </c>
      <c r="M72" s="63" t="s">
        <v>55</v>
      </c>
      <c r="N72" s="63" t="s">
        <v>285</v>
      </c>
      <c r="O72" s="61">
        <v>1</v>
      </c>
      <c r="P72" s="168" t="s">
        <v>294</v>
      </c>
      <c r="Q72" s="51" t="s">
        <v>295</v>
      </c>
      <c r="R72" s="52">
        <v>1</v>
      </c>
      <c r="S72" s="69">
        <f t="shared" si="6"/>
        <v>1</v>
      </c>
      <c r="T72" s="52" t="s">
        <v>61</v>
      </c>
      <c r="U72" s="52" t="s">
        <v>62</v>
      </c>
      <c r="V72" s="52" t="s">
        <v>63</v>
      </c>
      <c r="W72" s="52" t="s">
        <v>288</v>
      </c>
      <c r="X72" s="51" t="s">
        <v>289</v>
      </c>
      <c r="Y72" s="76">
        <v>0.25</v>
      </c>
      <c r="Z72" s="76">
        <v>0.25</v>
      </c>
      <c r="AA72" s="61">
        <f t="shared" si="23"/>
        <v>1</v>
      </c>
      <c r="AB72" s="224" t="s">
        <v>278</v>
      </c>
      <c r="AC72" s="224"/>
      <c r="AD72" s="224"/>
      <c r="AE72" s="127">
        <v>0.21879999999999999</v>
      </c>
      <c r="AF72" s="69">
        <v>0.21879999999999999</v>
      </c>
      <c r="AG72" s="123">
        <f t="shared" si="34"/>
        <v>1</v>
      </c>
      <c r="AH72" s="204" t="s">
        <v>458</v>
      </c>
      <c r="AI72" s="204"/>
      <c r="AJ72" s="204"/>
      <c r="AK72" s="40">
        <v>0.21879999999999999</v>
      </c>
      <c r="AL72" s="15">
        <v>0.21879999999999999</v>
      </c>
      <c r="AM72" s="128">
        <f t="shared" si="36"/>
        <v>1</v>
      </c>
      <c r="AN72" s="224" t="s">
        <v>553</v>
      </c>
      <c r="AO72" s="224"/>
      <c r="AP72" s="224"/>
      <c r="AQ72" s="40">
        <v>0.1875</v>
      </c>
      <c r="AR72" s="15">
        <v>0</v>
      </c>
      <c r="AS72" s="61">
        <f t="shared" si="31"/>
        <v>0</v>
      </c>
      <c r="AT72" s="188"/>
      <c r="AU72" s="188"/>
      <c r="AV72" s="188"/>
      <c r="AW72" s="40">
        <v>0.1249</v>
      </c>
      <c r="AX72" s="15">
        <v>0</v>
      </c>
      <c r="AY72" s="61">
        <f t="shared" si="32"/>
        <v>0</v>
      </c>
      <c r="AZ72" s="227"/>
      <c r="BA72" s="227"/>
      <c r="BB72" s="227"/>
      <c r="BC72" s="61"/>
      <c r="BD72" s="15"/>
      <c r="BE72" s="61"/>
      <c r="BF72" s="227"/>
      <c r="BG72" s="227"/>
      <c r="BH72" s="227"/>
      <c r="BI72" s="61"/>
      <c r="BJ72" s="15"/>
      <c r="BK72" s="61"/>
      <c r="BL72" s="227"/>
      <c r="BM72" s="227"/>
      <c r="BN72" s="227"/>
      <c r="BO72" s="60"/>
      <c r="BP72" s="15"/>
      <c r="BQ72" s="61"/>
      <c r="BR72" s="227"/>
      <c r="BS72" s="227"/>
      <c r="BT72" s="227"/>
      <c r="BU72" s="61"/>
      <c r="BV72" s="15"/>
      <c r="BW72" s="61"/>
      <c r="BX72" s="227"/>
      <c r="BY72" s="227"/>
      <c r="BZ72" s="227"/>
      <c r="CA72" s="60"/>
      <c r="CB72" s="15"/>
      <c r="CC72" s="60"/>
      <c r="CD72" s="228"/>
      <c r="CE72" s="228"/>
      <c r="CF72" s="228"/>
      <c r="CG72" s="61"/>
      <c r="CH72" s="15"/>
      <c r="CI72" s="61"/>
      <c r="CJ72" s="228"/>
      <c r="CK72" s="228"/>
      <c r="CL72" s="228"/>
      <c r="CM72" s="61"/>
      <c r="CN72" s="15"/>
      <c r="CO72" s="61"/>
      <c r="CP72" s="228"/>
      <c r="CQ72" s="228"/>
      <c r="CR72" s="228"/>
      <c r="CS72" s="130">
        <f>IF(T72="SUMA",(Y72+AE72+AK72+AQ72+AW72+BC72+BI72+BO72+CG72+CM72+BU72+CA72),(#REF!))</f>
        <v>1</v>
      </c>
      <c r="CT72" s="100">
        <f>IF(T72="SUMA",(Z72+AF72+AL72+AR72+AX72+BD72+BJ72+BP72+CH72+CN72+BV72+CB72),(Z72))</f>
        <v>0.68759999999999999</v>
      </c>
      <c r="CU72" s="61">
        <f t="shared" si="29"/>
        <v>0.68759999999999999</v>
      </c>
    </row>
    <row r="73" spans="1:99" s="12" customFormat="1" ht="137.25" customHeight="1" x14ac:dyDescent="0.25">
      <c r="A73" s="13" t="s">
        <v>208</v>
      </c>
      <c r="B73" s="7">
        <v>7555</v>
      </c>
      <c r="C73" s="63">
        <v>4</v>
      </c>
      <c r="D73" s="14" t="s">
        <v>296</v>
      </c>
      <c r="E73" s="14" t="s">
        <v>283</v>
      </c>
      <c r="F73" s="63" t="s">
        <v>57</v>
      </c>
      <c r="G73" s="63">
        <v>505</v>
      </c>
      <c r="H73" s="63" t="s">
        <v>57</v>
      </c>
      <c r="I73" s="63" t="s">
        <v>55</v>
      </c>
      <c r="J73" s="63" t="s">
        <v>284</v>
      </c>
      <c r="K73" s="63" t="s">
        <v>55</v>
      </c>
      <c r="L73" s="63" t="s">
        <v>57</v>
      </c>
      <c r="M73" s="63" t="s">
        <v>55</v>
      </c>
      <c r="N73" s="63" t="s">
        <v>285</v>
      </c>
      <c r="O73" s="61">
        <v>1</v>
      </c>
      <c r="P73" s="168" t="s">
        <v>297</v>
      </c>
      <c r="Q73" s="51" t="s">
        <v>298</v>
      </c>
      <c r="R73" s="52">
        <v>1</v>
      </c>
      <c r="S73" s="69">
        <f t="shared" si="6"/>
        <v>1</v>
      </c>
      <c r="T73" s="52" t="s">
        <v>61</v>
      </c>
      <c r="U73" s="52" t="s">
        <v>62</v>
      </c>
      <c r="V73" s="52" t="s">
        <v>63</v>
      </c>
      <c r="W73" s="52" t="s">
        <v>288</v>
      </c>
      <c r="X73" s="51" t="s">
        <v>289</v>
      </c>
      <c r="Y73" s="76">
        <v>0.35289999999999999</v>
      </c>
      <c r="Z73" s="76">
        <v>0.35289999999999999</v>
      </c>
      <c r="AA73" s="61">
        <f t="shared" si="23"/>
        <v>1</v>
      </c>
      <c r="AB73" s="224" t="s">
        <v>281</v>
      </c>
      <c r="AC73" s="224"/>
      <c r="AD73" s="224"/>
      <c r="AE73" s="127">
        <v>0.20880000000000001</v>
      </c>
      <c r="AF73" s="69">
        <v>0.20880000000000001</v>
      </c>
      <c r="AG73" s="123">
        <f t="shared" si="34"/>
        <v>1</v>
      </c>
      <c r="AH73" s="204" t="s">
        <v>459</v>
      </c>
      <c r="AI73" s="204"/>
      <c r="AJ73" s="204"/>
      <c r="AK73" s="40">
        <v>0.20880000000000001</v>
      </c>
      <c r="AL73" s="15">
        <v>0.20880000000000001</v>
      </c>
      <c r="AM73" s="128">
        <f t="shared" si="36"/>
        <v>1</v>
      </c>
      <c r="AN73" s="224" t="s">
        <v>554</v>
      </c>
      <c r="AO73" s="224"/>
      <c r="AP73" s="224"/>
      <c r="AQ73" s="40">
        <v>0.18529999999999999</v>
      </c>
      <c r="AR73" s="15">
        <v>0</v>
      </c>
      <c r="AS73" s="61">
        <f t="shared" si="31"/>
        <v>0</v>
      </c>
      <c r="AT73" s="188"/>
      <c r="AU73" s="188"/>
      <c r="AV73" s="188"/>
      <c r="AW73" s="40">
        <v>4.4200000000000003E-2</v>
      </c>
      <c r="AX73" s="15">
        <v>0</v>
      </c>
      <c r="AY73" s="61">
        <f t="shared" si="32"/>
        <v>0</v>
      </c>
      <c r="AZ73" s="227"/>
      <c r="BA73" s="227"/>
      <c r="BB73" s="227"/>
      <c r="BC73" s="61"/>
      <c r="BD73" s="15"/>
      <c r="BE73" s="61"/>
      <c r="BF73" s="227"/>
      <c r="BG73" s="227"/>
      <c r="BH73" s="227"/>
      <c r="BI73" s="61"/>
      <c r="BJ73" s="15"/>
      <c r="BK73" s="61"/>
      <c r="BL73" s="227"/>
      <c r="BM73" s="227"/>
      <c r="BN73" s="227"/>
      <c r="BO73" s="60"/>
      <c r="BP73" s="15"/>
      <c r="BQ73" s="61"/>
      <c r="BR73" s="227"/>
      <c r="BS73" s="227"/>
      <c r="BT73" s="227"/>
      <c r="BU73" s="61"/>
      <c r="BV73" s="15"/>
      <c r="BW73" s="61"/>
      <c r="BX73" s="227"/>
      <c r="BY73" s="227"/>
      <c r="BZ73" s="227"/>
      <c r="CA73" s="60"/>
      <c r="CB73" s="15"/>
      <c r="CC73" s="60"/>
      <c r="CD73" s="228"/>
      <c r="CE73" s="228"/>
      <c r="CF73" s="228"/>
      <c r="CG73" s="61"/>
      <c r="CH73" s="15"/>
      <c r="CI73" s="61"/>
      <c r="CJ73" s="228"/>
      <c r="CK73" s="228"/>
      <c r="CL73" s="228"/>
      <c r="CM73" s="61"/>
      <c r="CN73" s="15"/>
      <c r="CO73" s="61"/>
      <c r="CP73" s="228"/>
      <c r="CQ73" s="228"/>
      <c r="CR73" s="228"/>
      <c r="CS73" s="130">
        <f>IF(T73="SUMA",(Y73+AE73+AK73+AQ73+AW73+BC73+BI73+BO73+CG73+CM73+BU73+CA73),(#REF!))</f>
        <v>1</v>
      </c>
      <c r="CT73" s="100">
        <f>IF(T73="SUMA",(Z73+AF73+AL73+AR73+AX73+BD73+BJ73+BP73+CH73+CN73+BV73+CB73),(Z73))</f>
        <v>0.77049999999999996</v>
      </c>
      <c r="CU73" s="61">
        <f t="shared" si="29"/>
        <v>0.77049999999999996</v>
      </c>
    </row>
    <row r="74" spans="1:99" s="12" customFormat="1" ht="146.25" customHeight="1" x14ac:dyDescent="0.25">
      <c r="A74" s="13" t="s">
        <v>208</v>
      </c>
      <c r="B74" s="7">
        <v>7555</v>
      </c>
      <c r="C74" s="63">
        <v>5</v>
      </c>
      <c r="D74" s="14" t="s">
        <v>299</v>
      </c>
      <c r="E74" s="14" t="s">
        <v>283</v>
      </c>
      <c r="F74" s="63" t="s">
        <v>57</v>
      </c>
      <c r="G74" s="63">
        <v>505</v>
      </c>
      <c r="H74" s="63" t="s">
        <v>57</v>
      </c>
      <c r="I74" s="63" t="s">
        <v>55</v>
      </c>
      <c r="J74" s="63" t="s">
        <v>284</v>
      </c>
      <c r="K74" s="63" t="s">
        <v>55</v>
      </c>
      <c r="L74" s="63" t="s">
        <v>57</v>
      </c>
      <c r="M74" s="63" t="s">
        <v>55</v>
      </c>
      <c r="N74" s="63" t="s">
        <v>285</v>
      </c>
      <c r="O74" s="61">
        <v>1</v>
      </c>
      <c r="P74" s="168" t="s">
        <v>300</v>
      </c>
      <c r="Q74" s="51" t="s">
        <v>301</v>
      </c>
      <c r="R74" s="52">
        <v>1</v>
      </c>
      <c r="S74" s="69">
        <f t="shared" ref="S74:S88" si="37">CS74</f>
        <v>1</v>
      </c>
      <c r="T74" s="10" t="s">
        <v>71</v>
      </c>
      <c r="U74" s="52" t="s">
        <v>62</v>
      </c>
      <c r="V74" s="52" t="s">
        <v>63</v>
      </c>
      <c r="W74" s="52" t="s">
        <v>288</v>
      </c>
      <c r="X74" s="51" t="s">
        <v>289</v>
      </c>
      <c r="Y74" s="131">
        <v>1</v>
      </c>
      <c r="Z74" s="131">
        <v>1</v>
      </c>
      <c r="AA74" s="61">
        <f t="shared" si="23"/>
        <v>1</v>
      </c>
      <c r="AB74" s="224" t="s">
        <v>302</v>
      </c>
      <c r="AC74" s="224"/>
      <c r="AD74" s="224"/>
      <c r="AE74" s="132">
        <v>1</v>
      </c>
      <c r="AF74" s="58">
        <v>1</v>
      </c>
      <c r="AG74" s="123">
        <f t="shared" si="34"/>
        <v>1</v>
      </c>
      <c r="AH74" s="204" t="s">
        <v>460</v>
      </c>
      <c r="AI74" s="204"/>
      <c r="AJ74" s="204"/>
      <c r="AK74" s="148">
        <v>1</v>
      </c>
      <c r="AL74" s="20">
        <v>1</v>
      </c>
      <c r="AM74" s="128">
        <f t="shared" si="36"/>
        <v>1</v>
      </c>
      <c r="AN74" s="224" t="s">
        <v>555</v>
      </c>
      <c r="AO74" s="224"/>
      <c r="AP74" s="224"/>
      <c r="AQ74" s="40">
        <v>1</v>
      </c>
      <c r="AR74" s="15">
        <v>0</v>
      </c>
      <c r="AS74" s="61">
        <f t="shared" si="31"/>
        <v>0</v>
      </c>
      <c r="AT74" s="188"/>
      <c r="AU74" s="188"/>
      <c r="AV74" s="188"/>
      <c r="AW74" s="76">
        <v>1</v>
      </c>
      <c r="AX74" s="15">
        <v>0</v>
      </c>
      <c r="AY74" s="61">
        <f t="shared" si="32"/>
        <v>0</v>
      </c>
      <c r="AZ74" s="227"/>
      <c r="BA74" s="227"/>
      <c r="BB74" s="227"/>
      <c r="BC74" s="61"/>
      <c r="BD74" s="15"/>
      <c r="BE74" s="61"/>
      <c r="BF74" s="227"/>
      <c r="BG74" s="227"/>
      <c r="BH74" s="227"/>
      <c r="BI74" s="61"/>
      <c r="BJ74" s="15"/>
      <c r="BK74" s="61"/>
      <c r="BL74" s="227"/>
      <c r="BM74" s="227"/>
      <c r="BN74" s="227"/>
      <c r="BO74" s="60"/>
      <c r="BP74" s="15"/>
      <c r="BQ74" s="61"/>
      <c r="BR74" s="227"/>
      <c r="BS74" s="227"/>
      <c r="BT74" s="227"/>
      <c r="BU74" s="61"/>
      <c r="BV74" s="15"/>
      <c r="BW74" s="61"/>
      <c r="BX74" s="227"/>
      <c r="BY74" s="227"/>
      <c r="BZ74" s="227"/>
      <c r="CA74" s="60"/>
      <c r="CB74" s="15"/>
      <c r="CC74" s="60"/>
      <c r="CD74" s="228"/>
      <c r="CE74" s="228"/>
      <c r="CF74" s="228"/>
      <c r="CG74" s="61"/>
      <c r="CH74" s="15"/>
      <c r="CI74" s="61"/>
      <c r="CJ74" s="228"/>
      <c r="CK74" s="228"/>
      <c r="CL74" s="228"/>
      <c r="CM74" s="61"/>
      <c r="CN74" s="15"/>
      <c r="CO74" s="61"/>
      <c r="CP74" s="228"/>
      <c r="CQ74" s="228"/>
      <c r="CR74" s="228"/>
      <c r="CS74" s="10">
        <f>AK74</f>
        <v>1</v>
      </c>
      <c r="CT74" s="10">
        <f>AL74</f>
        <v>1</v>
      </c>
      <c r="CU74" s="61">
        <f t="shared" si="29"/>
        <v>1</v>
      </c>
    </row>
    <row r="75" spans="1:99" s="12" customFormat="1" ht="174" customHeight="1" x14ac:dyDescent="0.25">
      <c r="A75" s="13" t="s">
        <v>208</v>
      </c>
      <c r="B75" s="7">
        <v>7555</v>
      </c>
      <c r="C75" s="63">
        <v>6</v>
      </c>
      <c r="D75" s="14" t="s">
        <v>303</v>
      </c>
      <c r="E75" s="14" t="s">
        <v>283</v>
      </c>
      <c r="F75" s="63" t="s">
        <v>57</v>
      </c>
      <c r="G75" s="63">
        <v>505</v>
      </c>
      <c r="H75" s="63" t="s">
        <v>57</v>
      </c>
      <c r="I75" s="63" t="s">
        <v>55</v>
      </c>
      <c r="J75" s="63" t="s">
        <v>284</v>
      </c>
      <c r="K75" s="63" t="s">
        <v>55</v>
      </c>
      <c r="L75" s="63" t="s">
        <v>57</v>
      </c>
      <c r="M75" s="63" t="s">
        <v>55</v>
      </c>
      <c r="N75" s="63" t="s">
        <v>285</v>
      </c>
      <c r="O75" s="61">
        <v>1</v>
      </c>
      <c r="P75" s="168" t="s">
        <v>304</v>
      </c>
      <c r="Q75" s="51" t="s">
        <v>305</v>
      </c>
      <c r="R75" s="52">
        <v>1</v>
      </c>
      <c r="S75" s="69">
        <f t="shared" si="37"/>
        <v>1</v>
      </c>
      <c r="T75" s="10" t="s">
        <v>71</v>
      </c>
      <c r="U75" s="52" t="s">
        <v>62</v>
      </c>
      <c r="V75" s="52" t="s">
        <v>63</v>
      </c>
      <c r="W75" s="52" t="s">
        <v>288</v>
      </c>
      <c r="X75" s="51" t="s">
        <v>289</v>
      </c>
      <c r="Y75" s="131">
        <v>1</v>
      </c>
      <c r="Z75" s="131">
        <v>1</v>
      </c>
      <c r="AA75" s="61">
        <f t="shared" si="23"/>
        <v>1</v>
      </c>
      <c r="AB75" s="224" t="s">
        <v>306</v>
      </c>
      <c r="AC75" s="224"/>
      <c r="AD75" s="224"/>
      <c r="AE75" s="132">
        <v>1</v>
      </c>
      <c r="AF75" s="58">
        <v>1</v>
      </c>
      <c r="AG75" s="123">
        <f t="shared" si="34"/>
        <v>1</v>
      </c>
      <c r="AH75" s="204" t="s">
        <v>461</v>
      </c>
      <c r="AI75" s="204"/>
      <c r="AJ75" s="204"/>
      <c r="AK75" s="148">
        <v>1</v>
      </c>
      <c r="AL75" s="130">
        <v>1</v>
      </c>
      <c r="AM75" s="128">
        <f t="shared" si="36"/>
        <v>1</v>
      </c>
      <c r="AN75" s="224" t="s">
        <v>556</v>
      </c>
      <c r="AO75" s="224"/>
      <c r="AP75" s="224"/>
      <c r="AQ75" s="40">
        <v>1</v>
      </c>
      <c r="AR75" s="15">
        <v>0</v>
      </c>
      <c r="AS75" s="61">
        <f t="shared" si="31"/>
        <v>0</v>
      </c>
      <c r="AT75" s="188"/>
      <c r="AU75" s="188"/>
      <c r="AV75" s="188"/>
      <c r="AW75" s="76">
        <v>1</v>
      </c>
      <c r="AX75" s="15">
        <v>0</v>
      </c>
      <c r="AY75" s="61">
        <f t="shared" si="32"/>
        <v>0</v>
      </c>
      <c r="AZ75" s="227"/>
      <c r="BA75" s="227"/>
      <c r="BB75" s="227"/>
      <c r="BC75" s="61"/>
      <c r="BD75" s="15"/>
      <c r="BE75" s="61"/>
      <c r="BF75" s="227"/>
      <c r="BG75" s="227"/>
      <c r="BH75" s="227"/>
      <c r="BI75" s="61"/>
      <c r="BJ75" s="15"/>
      <c r="BK75" s="61"/>
      <c r="BL75" s="227"/>
      <c r="BM75" s="227"/>
      <c r="BN75" s="227"/>
      <c r="BO75" s="60"/>
      <c r="BP75" s="15"/>
      <c r="BQ75" s="61"/>
      <c r="BR75" s="227"/>
      <c r="BS75" s="227"/>
      <c r="BT75" s="227"/>
      <c r="BU75" s="61"/>
      <c r="BV75" s="15"/>
      <c r="BW75" s="61"/>
      <c r="BX75" s="227"/>
      <c r="BY75" s="227"/>
      <c r="BZ75" s="227"/>
      <c r="CA75" s="60"/>
      <c r="CB75" s="15"/>
      <c r="CC75" s="60"/>
      <c r="CD75" s="228"/>
      <c r="CE75" s="228"/>
      <c r="CF75" s="228"/>
      <c r="CG75" s="61"/>
      <c r="CH75" s="15"/>
      <c r="CI75" s="61"/>
      <c r="CJ75" s="228"/>
      <c r="CK75" s="228"/>
      <c r="CL75" s="228"/>
      <c r="CM75" s="61"/>
      <c r="CN75" s="15"/>
      <c r="CO75" s="61"/>
      <c r="CP75" s="228"/>
      <c r="CQ75" s="228"/>
      <c r="CR75" s="228"/>
      <c r="CS75" s="10">
        <f>AK75</f>
        <v>1</v>
      </c>
      <c r="CT75" s="10">
        <f>AL75</f>
        <v>1</v>
      </c>
      <c r="CU75" s="61">
        <f t="shared" si="29"/>
        <v>1</v>
      </c>
    </row>
    <row r="76" spans="1:99" s="12" customFormat="1" ht="71.25" customHeight="1" x14ac:dyDescent="0.25">
      <c r="A76" s="13" t="s">
        <v>208</v>
      </c>
      <c r="B76" s="7">
        <v>7555</v>
      </c>
      <c r="C76" s="34" t="s">
        <v>307</v>
      </c>
      <c r="D76" s="14" t="s">
        <v>268</v>
      </c>
      <c r="E76" s="14" t="s">
        <v>283</v>
      </c>
      <c r="F76" s="63" t="s">
        <v>57</v>
      </c>
      <c r="G76" s="63">
        <v>505</v>
      </c>
      <c r="H76" s="63" t="s">
        <v>57</v>
      </c>
      <c r="I76" s="63" t="s">
        <v>55</v>
      </c>
      <c r="J76" s="63" t="s">
        <v>186</v>
      </c>
      <c r="K76" s="63" t="s">
        <v>55</v>
      </c>
      <c r="L76" s="63" t="s">
        <v>57</v>
      </c>
      <c r="M76" s="63" t="s">
        <v>55</v>
      </c>
      <c r="N76" s="63" t="s">
        <v>285</v>
      </c>
      <c r="O76" s="61">
        <v>0.33</v>
      </c>
      <c r="P76" s="168" t="s">
        <v>308</v>
      </c>
      <c r="Q76" s="51" t="s">
        <v>309</v>
      </c>
      <c r="R76" s="62">
        <v>0.99970000000000003</v>
      </c>
      <c r="S76" s="69">
        <f t="shared" si="37"/>
        <v>0.45</v>
      </c>
      <c r="T76" s="52" t="s">
        <v>184</v>
      </c>
      <c r="U76" s="52" t="s">
        <v>62</v>
      </c>
      <c r="V76" s="52" t="s">
        <v>63</v>
      </c>
      <c r="W76" s="52" t="s">
        <v>288</v>
      </c>
      <c r="X76" s="51" t="s">
        <v>189</v>
      </c>
      <c r="Y76" s="76">
        <v>0.12</v>
      </c>
      <c r="Z76" s="76">
        <v>0</v>
      </c>
      <c r="AA76" s="61">
        <f t="shared" si="23"/>
        <v>0</v>
      </c>
      <c r="AB76" s="224" t="s">
        <v>310</v>
      </c>
      <c r="AC76" s="224"/>
      <c r="AD76" s="224"/>
      <c r="AE76" s="79">
        <v>0.34</v>
      </c>
      <c r="AF76" s="69">
        <v>0.16742850000000001</v>
      </c>
      <c r="AG76" s="123">
        <f>IF(ISERROR(AF76/AE76),0,(AF76/AE76))</f>
        <v>0.49243676470588232</v>
      </c>
      <c r="AH76" s="204" t="s">
        <v>462</v>
      </c>
      <c r="AI76" s="204"/>
      <c r="AJ76" s="204"/>
      <c r="AK76" s="78">
        <v>0.4</v>
      </c>
      <c r="AL76" s="15">
        <v>0.32198850000000001</v>
      </c>
      <c r="AM76" s="128">
        <f t="shared" si="36"/>
        <v>0.80497125000000003</v>
      </c>
      <c r="AN76" s="224" t="s">
        <v>545</v>
      </c>
      <c r="AO76" s="224"/>
      <c r="AP76" s="224"/>
      <c r="AQ76" s="78">
        <v>0.42</v>
      </c>
      <c r="AR76" s="15">
        <v>0</v>
      </c>
      <c r="AS76" s="61">
        <f t="shared" si="31"/>
        <v>0</v>
      </c>
      <c r="AT76" s="188"/>
      <c r="AU76" s="188"/>
      <c r="AV76" s="188"/>
      <c r="AW76" s="77">
        <v>0.45</v>
      </c>
      <c r="AX76" s="15">
        <v>0</v>
      </c>
      <c r="AY76" s="61">
        <f t="shared" si="32"/>
        <v>0</v>
      </c>
      <c r="AZ76" s="227"/>
      <c r="BA76" s="227"/>
      <c r="BB76" s="227"/>
      <c r="BC76" s="61"/>
      <c r="BD76" s="15"/>
      <c r="BE76" s="61"/>
      <c r="BF76" s="227"/>
      <c r="BG76" s="227"/>
      <c r="BH76" s="227"/>
      <c r="BI76" s="61"/>
      <c r="BJ76" s="15"/>
      <c r="BK76" s="61"/>
      <c r="BL76" s="227"/>
      <c r="BM76" s="227"/>
      <c r="BN76" s="227"/>
      <c r="BO76" s="60"/>
      <c r="BP76" s="15"/>
      <c r="BQ76" s="61"/>
      <c r="BR76" s="227"/>
      <c r="BS76" s="227"/>
      <c r="BT76" s="227"/>
      <c r="BU76" s="61"/>
      <c r="BV76" s="15"/>
      <c r="BW76" s="61"/>
      <c r="BX76" s="227"/>
      <c r="BY76" s="227"/>
      <c r="BZ76" s="227"/>
      <c r="CA76" s="60"/>
      <c r="CB76" s="15"/>
      <c r="CC76" s="60"/>
      <c r="CD76" s="228"/>
      <c r="CE76" s="228"/>
      <c r="CF76" s="228"/>
      <c r="CG76" s="61"/>
      <c r="CH76" s="15"/>
      <c r="CI76" s="61"/>
      <c r="CJ76" s="228"/>
      <c r="CK76" s="228"/>
      <c r="CL76" s="228"/>
      <c r="CM76" s="61"/>
      <c r="CN76" s="61"/>
      <c r="CO76" s="61"/>
      <c r="CP76" s="228"/>
      <c r="CQ76" s="228"/>
      <c r="CR76" s="228"/>
      <c r="CS76" s="15">
        <f>AW76</f>
        <v>0.45</v>
      </c>
      <c r="CT76" s="60">
        <f>AL76</f>
        <v>0.32198850000000001</v>
      </c>
      <c r="CU76" s="61">
        <f t="shared" si="29"/>
        <v>0.71553</v>
      </c>
    </row>
    <row r="77" spans="1:99" s="12" customFormat="1" ht="71.25" customHeight="1" x14ac:dyDescent="0.25">
      <c r="A77" s="13" t="s">
        <v>208</v>
      </c>
      <c r="B77" s="7">
        <v>7555</v>
      </c>
      <c r="C77" s="34" t="s">
        <v>307</v>
      </c>
      <c r="D77" s="14" t="s">
        <v>268</v>
      </c>
      <c r="E77" s="14" t="s">
        <v>283</v>
      </c>
      <c r="F77" s="63" t="s">
        <v>57</v>
      </c>
      <c r="G77" s="63">
        <v>505</v>
      </c>
      <c r="H77" s="63" t="s">
        <v>57</v>
      </c>
      <c r="I77" s="63" t="s">
        <v>55</v>
      </c>
      <c r="J77" s="63" t="s">
        <v>186</v>
      </c>
      <c r="K77" s="63" t="s">
        <v>55</v>
      </c>
      <c r="L77" s="63" t="s">
        <v>57</v>
      </c>
      <c r="M77" s="63" t="s">
        <v>55</v>
      </c>
      <c r="N77" s="63" t="s">
        <v>285</v>
      </c>
      <c r="O77" s="61">
        <v>0.33</v>
      </c>
      <c r="P77" s="168" t="s">
        <v>311</v>
      </c>
      <c r="Q77" s="51" t="s">
        <v>312</v>
      </c>
      <c r="R77" s="62">
        <v>0.95289999999999997</v>
      </c>
      <c r="S77" s="69">
        <f t="shared" si="37"/>
        <v>0.3</v>
      </c>
      <c r="T77" s="52" t="s">
        <v>184</v>
      </c>
      <c r="U77" s="52" t="s">
        <v>62</v>
      </c>
      <c r="V77" s="52" t="s">
        <v>63</v>
      </c>
      <c r="W77" s="52" t="s">
        <v>288</v>
      </c>
      <c r="X77" s="51" t="s">
        <v>192</v>
      </c>
      <c r="Y77" s="77">
        <v>0</v>
      </c>
      <c r="Z77" s="77">
        <v>0</v>
      </c>
      <c r="AA77" s="61">
        <f t="shared" si="23"/>
        <v>0</v>
      </c>
      <c r="AB77" s="224" t="s">
        <v>313</v>
      </c>
      <c r="AC77" s="224"/>
      <c r="AD77" s="224"/>
      <c r="AE77" s="79">
        <v>0.12</v>
      </c>
      <c r="AF77" s="20">
        <v>0</v>
      </c>
      <c r="AG77" s="91">
        <f t="shared" ref="AG77:AG78" si="38">IF(ISERROR(AF77/AE77),0,(AF77/AE77))</f>
        <v>0</v>
      </c>
      <c r="AH77" s="204" t="s">
        <v>463</v>
      </c>
      <c r="AI77" s="204"/>
      <c r="AJ77" s="204"/>
      <c r="AK77" s="78">
        <v>0.2</v>
      </c>
      <c r="AL77" s="15">
        <v>5.9991961410630089E-2</v>
      </c>
      <c r="AM77" s="128">
        <f t="shared" si="36"/>
        <v>0.29995980705315045</v>
      </c>
      <c r="AN77" s="224" t="s">
        <v>546</v>
      </c>
      <c r="AO77" s="224"/>
      <c r="AP77" s="224"/>
      <c r="AQ77" s="78">
        <v>0.25</v>
      </c>
      <c r="AR77" s="15">
        <v>0</v>
      </c>
      <c r="AS77" s="61">
        <f t="shared" si="31"/>
        <v>0</v>
      </c>
      <c r="AT77" s="188"/>
      <c r="AU77" s="188"/>
      <c r="AV77" s="188"/>
      <c r="AW77" s="77">
        <v>0.3</v>
      </c>
      <c r="AX77" s="15">
        <v>0</v>
      </c>
      <c r="AY77" s="61">
        <f t="shared" si="32"/>
        <v>0</v>
      </c>
      <c r="AZ77" s="227"/>
      <c r="BA77" s="227"/>
      <c r="BB77" s="227"/>
      <c r="BC77" s="61"/>
      <c r="BD77" s="61"/>
      <c r="BE77" s="61"/>
      <c r="BF77" s="227"/>
      <c r="BG77" s="227"/>
      <c r="BH77" s="227"/>
      <c r="BI77" s="61"/>
      <c r="BJ77" s="15"/>
      <c r="BK77" s="61"/>
      <c r="BL77" s="227"/>
      <c r="BM77" s="227"/>
      <c r="BN77" s="227"/>
      <c r="BO77" s="60"/>
      <c r="BP77" s="15"/>
      <c r="BQ77" s="61"/>
      <c r="BR77" s="227"/>
      <c r="BS77" s="227"/>
      <c r="BT77" s="227"/>
      <c r="BU77" s="61"/>
      <c r="BV77" s="15"/>
      <c r="BW77" s="61"/>
      <c r="BX77" s="227"/>
      <c r="BY77" s="227"/>
      <c r="BZ77" s="227"/>
      <c r="CA77" s="60"/>
      <c r="CB77" s="15"/>
      <c r="CC77" s="60"/>
      <c r="CD77" s="228"/>
      <c r="CE77" s="228"/>
      <c r="CF77" s="228"/>
      <c r="CG77" s="61"/>
      <c r="CH77" s="15"/>
      <c r="CI77" s="61"/>
      <c r="CJ77" s="228"/>
      <c r="CK77" s="228"/>
      <c r="CL77" s="228"/>
      <c r="CM77" s="61"/>
      <c r="CN77" s="15"/>
      <c r="CO77" s="61"/>
      <c r="CP77" s="228"/>
      <c r="CQ77" s="228"/>
      <c r="CR77" s="228"/>
      <c r="CS77" s="15">
        <f>AW77</f>
        <v>0.3</v>
      </c>
      <c r="CT77" s="145">
        <f>AL77</f>
        <v>5.9991961410630089E-2</v>
      </c>
      <c r="CU77" s="61">
        <f t="shared" si="29"/>
        <v>0.19997320470210031</v>
      </c>
    </row>
    <row r="78" spans="1:99" s="22" customFormat="1" ht="71.25" customHeight="1" x14ac:dyDescent="0.25">
      <c r="A78" s="13" t="s">
        <v>208</v>
      </c>
      <c r="B78" s="7">
        <v>7555</v>
      </c>
      <c r="C78" s="35" t="s">
        <v>307</v>
      </c>
      <c r="D78" s="13" t="s">
        <v>268</v>
      </c>
      <c r="E78" s="13" t="s">
        <v>283</v>
      </c>
      <c r="F78" s="7" t="s">
        <v>57</v>
      </c>
      <c r="G78" s="7">
        <v>505</v>
      </c>
      <c r="H78" s="7" t="s">
        <v>57</v>
      </c>
      <c r="I78" s="7" t="s">
        <v>55</v>
      </c>
      <c r="J78" s="7" t="s">
        <v>186</v>
      </c>
      <c r="K78" s="7" t="s">
        <v>55</v>
      </c>
      <c r="L78" s="7" t="s">
        <v>57</v>
      </c>
      <c r="M78" s="7" t="s">
        <v>55</v>
      </c>
      <c r="N78" s="7" t="s">
        <v>285</v>
      </c>
      <c r="O78" s="10">
        <v>0.34</v>
      </c>
      <c r="P78" s="168" t="s">
        <v>314</v>
      </c>
      <c r="Q78" s="51" t="s">
        <v>315</v>
      </c>
      <c r="R78" s="52">
        <v>1</v>
      </c>
      <c r="S78" s="69">
        <f t="shared" si="37"/>
        <v>1.0000000000000002</v>
      </c>
      <c r="T78" s="52" t="s">
        <v>61</v>
      </c>
      <c r="U78" s="52" t="s">
        <v>62</v>
      </c>
      <c r="V78" s="52" t="s">
        <v>63</v>
      </c>
      <c r="W78" s="52" t="s">
        <v>288</v>
      </c>
      <c r="X78" s="51" t="s">
        <v>195</v>
      </c>
      <c r="Y78" s="77">
        <v>0.8</v>
      </c>
      <c r="Z78" s="77">
        <v>0.81799999999999995</v>
      </c>
      <c r="AA78" s="65">
        <f t="shared" ref="AA78:AA81" si="39">IF(ISERROR(Z78/Y78),0,(Z78/Y78))</f>
        <v>1.0225</v>
      </c>
      <c r="AB78" s="224" t="s">
        <v>316</v>
      </c>
      <c r="AC78" s="224"/>
      <c r="AD78" s="224"/>
      <c r="AE78" s="79">
        <v>7.0000000000000007E-2</v>
      </c>
      <c r="AF78" s="69">
        <v>7.0000000000000007E-2</v>
      </c>
      <c r="AG78" s="123">
        <f t="shared" si="38"/>
        <v>1</v>
      </c>
      <c r="AH78" s="204" t="s">
        <v>464</v>
      </c>
      <c r="AI78" s="204"/>
      <c r="AJ78" s="204"/>
      <c r="AK78" s="78">
        <v>0.06</v>
      </c>
      <c r="AL78" s="15">
        <v>9.4399999999999998E-2</v>
      </c>
      <c r="AM78" s="128">
        <f t="shared" si="36"/>
        <v>1.5733333333333333</v>
      </c>
      <c r="AN78" s="224" t="s">
        <v>547</v>
      </c>
      <c r="AO78" s="224"/>
      <c r="AP78" s="224"/>
      <c r="AQ78" s="78">
        <v>7.0000000000000007E-2</v>
      </c>
      <c r="AR78" s="15">
        <v>0</v>
      </c>
      <c r="AS78" s="60">
        <f t="shared" si="31"/>
        <v>0</v>
      </c>
      <c r="AT78" s="188"/>
      <c r="AU78" s="188"/>
      <c r="AV78" s="188"/>
      <c r="AW78" s="77">
        <v>0</v>
      </c>
      <c r="AX78" s="15">
        <v>0</v>
      </c>
      <c r="AY78" s="60">
        <f t="shared" si="32"/>
        <v>0</v>
      </c>
      <c r="AZ78" s="188"/>
      <c r="BA78" s="188"/>
      <c r="BB78" s="188"/>
      <c r="BC78" s="60"/>
      <c r="BD78" s="15"/>
      <c r="BE78" s="60"/>
      <c r="BF78" s="188"/>
      <c r="BG78" s="188"/>
      <c r="BH78" s="188"/>
      <c r="BI78" s="60"/>
      <c r="BJ78" s="20"/>
      <c r="BK78" s="60"/>
      <c r="BL78" s="188"/>
      <c r="BM78" s="188"/>
      <c r="BN78" s="188"/>
      <c r="BO78" s="36"/>
      <c r="BP78" s="37"/>
      <c r="BQ78" s="60"/>
      <c r="BR78" s="188"/>
      <c r="BS78" s="188"/>
      <c r="BT78" s="188"/>
      <c r="BU78" s="36"/>
      <c r="BV78" s="15"/>
      <c r="BW78" s="60"/>
      <c r="BX78" s="188"/>
      <c r="BY78" s="188"/>
      <c r="BZ78" s="188"/>
      <c r="CA78" s="60"/>
      <c r="CB78" s="15"/>
      <c r="CC78" s="60"/>
      <c r="CD78" s="225"/>
      <c r="CE78" s="225"/>
      <c r="CF78" s="225"/>
      <c r="CG78" s="60"/>
      <c r="CH78" s="15"/>
      <c r="CI78" s="60"/>
      <c r="CJ78" s="225"/>
      <c r="CK78" s="225"/>
      <c r="CL78" s="225"/>
      <c r="CM78" s="60"/>
      <c r="CN78" s="37"/>
      <c r="CO78" s="60"/>
      <c r="CP78" s="226"/>
      <c r="CQ78" s="226"/>
      <c r="CR78" s="226"/>
      <c r="CS78" s="130">
        <f>IF(T78="SUMA",(Y78+AE78+AK78+AQ78+AW78+BC78+BI78+BO78+CG78+CM78+BU78+CA78),(#REF!))</f>
        <v>1.0000000000000002</v>
      </c>
      <c r="CT78" s="60">
        <f t="shared" ref="CT78:CT84" si="40">IF(T78="SUMA",(Z78+AF78+AL78+AR78+AX78+BD78+BJ78+BP78+CH78+CN78+BV78+CB78),(Z78))</f>
        <v>0.98239999999999994</v>
      </c>
      <c r="CU78" s="60">
        <f>IF(ISERROR(CT78/CS78),0,(CT78/CS78))</f>
        <v>0.98239999999999972</v>
      </c>
    </row>
    <row r="79" spans="1:99" s="12" customFormat="1" ht="115.5" customHeight="1" x14ac:dyDescent="0.25">
      <c r="A79" s="115" t="s">
        <v>317</v>
      </c>
      <c r="B79" s="7">
        <v>7560</v>
      </c>
      <c r="C79" s="63">
        <v>1</v>
      </c>
      <c r="D79" s="14" t="s">
        <v>318</v>
      </c>
      <c r="E79" s="14" t="s">
        <v>319</v>
      </c>
      <c r="F79" s="63" t="s">
        <v>57</v>
      </c>
      <c r="G79" s="63">
        <v>160</v>
      </c>
      <c r="H79" s="63" t="s">
        <v>57</v>
      </c>
      <c r="I79" s="63" t="s">
        <v>55</v>
      </c>
      <c r="J79" s="63" t="s">
        <v>186</v>
      </c>
      <c r="K79" s="63" t="s">
        <v>55</v>
      </c>
      <c r="L79" s="63" t="s">
        <v>57</v>
      </c>
      <c r="M79" s="63" t="s">
        <v>55</v>
      </c>
      <c r="N79" s="63" t="s">
        <v>320</v>
      </c>
      <c r="O79" s="8">
        <v>1</v>
      </c>
      <c r="P79" s="73" t="s">
        <v>321</v>
      </c>
      <c r="Q79" s="51" t="s">
        <v>322</v>
      </c>
      <c r="R79" s="71">
        <v>208</v>
      </c>
      <c r="S79" s="59">
        <f t="shared" si="37"/>
        <v>101</v>
      </c>
      <c r="T79" s="52" t="s">
        <v>61</v>
      </c>
      <c r="U79" s="52" t="s">
        <v>78</v>
      </c>
      <c r="V79" s="52" t="s">
        <v>63</v>
      </c>
      <c r="W79" s="52" t="s">
        <v>288</v>
      </c>
      <c r="X79" s="51" t="s">
        <v>323</v>
      </c>
      <c r="Y79" s="16">
        <v>0</v>
      </c>
      <c r="Z79" s="74">
        <v>0</v>
      </c>
      <c r="AA79" s="65">
        <f t="shared" si="39"/>
        <v>0</v>
      </c>
      <c r="AB79" s="221" t="s">
        <v>324</v>
      </c>
      <c r="AC79" s="222"/>
      <c r="AD79" s="223"/>
      <c r="AE79" s="68">
        <v>26</v>
      </c>
      <c r="AF79" s="39">
        <v>15</v>
      </c>
      <c r="AG79" s="128">
        <f t="shared" ref="AG79:AG87" si="41">IF(ISERROR(AF79/AE79),0,(AF79/AE79))</f>
        <v>0.57692307692307687</v>
      </c>
      <c r="AH79" s="206" t="s">
        <v>407</v>
      </c>
      <c r="AI79" s="207"/>
      <c r="AJ79" s="208"/>
      <c r="AK79" s="157">
        <v>45</v>
      </c>
      <c r="AL79" s="155">
        <v>56</v>
      </c>
      <c r="AM79" s="128">
        <f t="shared" si="36"/>
        <v>1.2444444444444445</v>
      </c>
      <c r="AN79" s="224" t="s">
        <v>482</v>
      </c>
      <c r="AO79" s="224"/>
      <c r="AP79" s="224"/>
      <c r="AQ79" s="140">
        <v>20</v>
      </c>
      <c r="AR79" s="63">
        <v>0</v>
      </c>
      <c r="AS79" s="61">
        <f t="shared" si="31"/>
        <v>0</v>
      </c>
      <c r="AT79" s="188"/>
      <c r="AU79" s="188"/>
      <c r="AV79" s="188"/>
      <c r="AW79" s="140">
        <v>10</v>
      </c>
      <c r="AX79" s="63">
        <v>0</v>
      </c>
      <c r="AY79" s="61">
        <f t="shared" si="32"/>
        <v>0</v>
      </c>
      <c r="AZ79" s="189"/>
      <c r="BA79" s="190"/>
      <c r="BB79" s="191"/>
      <c r="BC79" s="18"/>
      <c r="BD79" s="63"/>
      <c r="BE79" s="61"/>
      <c r="BF79" s="175"/>
      <c r="BG79" s="176"/>
      <c r="BH79" s="177"/>
      <c r="BI79" s="18"/>
      <c r="BJ79" s="63"/>
      <c r="BK79" s="61"/>
      <c r="BL79" s="173"/>
      <c r="BM79" s="174"/>
      <c r="BN79" s="174"/>
      <c r="BO79" s="7"/>
      <c r="BP79" s="7"/>
      <c r="BQ79" s="38"/>
      <c r="BR79" s="175"/>
      <c r="BS79" s="176"/>
      <c r="BT79" s="176"/>
      <c r="BU79" s="7"/>
      <c r="BV79" s="7"/>
      <c r="BW79" s="60"/>
      <c r="BX79" s="175"/>
      <c r="BY79" s="176"/>
      <c r="BZ79" s="177"/>
      <c r="CA79" s="16"/>
      <c r="CB79" s="7"/>
      <c r="CC79" s="60"/>
      <c r="CD79" s="175"/>
      <c r="CE79" s="176"/>
      <c r="CF79" s="177"/>
      <c r="CG79" s="16"/>
      <c r="CH79" s="39"/>
      <c r="CI79" s="60"/>
      <c r="CJ79" s="175"/>
      <c r="CK79" s="176"/>
      <c r="CL79" s="177"/>
      <c r="CM79" s="16"/>
      <c r="CN79" s="7"/>
      <c r="CO79" s="60"/>
      <c r="CP79" s="178"/>
      <c r="CQ79" s="179"/>
      <c r="CR79" s="180"/>
      <c r="CS79" s="21">
        <f>IF(T79="SUMA",(Y79+AE79+AK79+AQ79+AW79+BC79+BI79+BO79+CG79+CM79+BU79+CA79),(#REF!))</f>
        <v>101</v>
      </c>
      <c r="CT79" s="109">
        <f t="shared" si="40"/>
        <v>71</v>
      </c>
      <c r="CU79" s="60">
        <f>IF(ISERROR(CT79/CS79),0,(CT79/CS79))</f>
        <v>0.70297029702970293</v>
      </c>
    </row>
    <row r="80" spans="1:99" s="12" customFormat="1" ht="114.75" customHeight="1" x14ac:dyDescent="0.25">
      <c r="A80" s="115" t="s">
        <v>317</v>
      </c>
      <c r="B80" s="7">
        <v>7560</v>
      </c>
      <c r="C80" s="63">
        <v>2</v>
      </c>
      <c r="D80" s="14" t="s">
        <v>325</v>
      </c>
      <c r="E80" s="14" t="s">
        <v>319</v>
      </c>
      <c r="F80" s="63" t="s">
        <v>57</v>
      </c>
      <c r="G80" s="63">
        <v>160</v>
      </c>
      <c r="H80" s="63" t="s">
        <v>57</v>
      </c>
      <c r="I80" s="63" t="s">
        <v>55</v>
      </c>
      <c r="J80" s="63" t="s">
        <v>186</v>
      </c>
      <c r="K80" s="63" t="s">
        <v>55</v>
      </c>
      <c r="L80" s="63" t="s">
        <v>57</v>
      </c>
      <c r="M80" s="63" t="s">
        <v>55</v>
      </c>
      <c r="N80" s="63" t="s">
        <v>320</v>
      </c>
      <c r="O80" s="8">
        <v>1</v>
      </c>
      <c r="P80" s="168" t="s">
        <v>326</v>
      </c>
      <c r="Q80" s="51" t="s">
        <v>327</v>
      </c>
      <c r="R80" s="52">
        <v>1</v>
      </c>
      <c r="S80" s="56">
        <f t="shared" si="37"/>
        <v>1</v>
      </c>
      <c r="T80" s="52" t="s">
        <v>61</v>
      </c>
      <c r="U80" s="52" t="s">
        <v>62</v>
      </c>
      <c r="V80" s="52" t="s">
        <v>63</v>
      </c>
      <c r="W80" s="52" t="s">
        <v>288</v>
      </c>
      <c r="X80" s="51" t="s">
        <v>289</v>
      </c>
      <c r="Y80" s="61">
        <v>0.1</v>
      </c>
      <c r="Z80" s="40">
        <v>0.1</v>
      </c>
      <c r="AA80" s="40">
        <f>IF(ISERROR(Z80/Y80),0,(Z80/Y80))</f>
        <v>1</v>
      </c>
      <c r="AB80" s="218" t="s">
        <v>328</v>
      </c>
      <c r="AC80" s="219"/>
      <c r="AD80" s="220"/>
      <c r="AE80" s="123">
        <v>0.1</v>
      </c>
      <c r="AF80" s="40">
        <v>0.1</v>
      </c>
      <c r="AG80" s="94">
        <f t="shared" si="41"/>
        <v>1</v>
      </c>
      <c r="AH80" s="206" t="s">
        <v>408</v>
      </c>
      <c r="AI80" s="207"/>
      <c r="AJ80" s="208"/>
      <c r="AK80" s="40">
        <v>0.3</v>
      </c>
      <c r="AL80" s="40">
        <v>0.3</v>
      </c>
      <c r="AM80" s="94">
        <f t="shared" si="36"/>
        <v>1</v>
      </c>
      <c r="AN80" s="206" t="s">
        <v>483</v>
      </c>
      <c r="AO80" s="207"/>
      <c r="AP80" s="208"/>
      <c r="AQ80" s="61">
        <v>0.3</v>
      </c>
      <c r="AR80" s="20">
        <v>0</v>
      </c>
      <c r="AS80" s="61">
        <f t="shared" si="31"/>
        <v>0</v>
      </c>
      <c r="AT80" s="188"/>
      <c r="AU80" s="188"/>
      <c r="AV80" s="188"/>
      <c r="AW80" s="61">
        <v>0.2</v>
      </c>
      <c r="AX80" s="20">
        <v>0</v>
      </c>
      <c r="AY80" s="61">
        <f t="shared" si="32"/>
        <v>0</v>
      </c>
      <c r="AZ80" s="189"/>
      <c r="BA80" s="190"/>
      <c r="BB80" s="191"/>
      <c r="BC80" s="61"/>
      <c r="BD80" s="20"/>
      <c r="BE80" s="61"/>
      <c r="BF80" s="175"/>
      <c r="BG80" s="176"/>
      <c r="BH80" s="177"/>
      <c r="BI80" s="61"/>
      <c r="BJ80" s="20"/>
      <c r="BK80" s="61"/>
      <c r="BL80" s="173"/>
      <c r="BM80" s="174"/>
      <c r="BN80" s="174"/>
      <c r="BO80" s="40"/>
      <c r="BP80" s="40"/>
      <c r="BQ80" s="61"/>
      <c r="BR80" s="175"/>
      <c r="BS80" s="176"/>
      <c r="BT80" s="176"/>
      <c r="BU80" s="40"/>
      <c r="BV80" s="20"/>
      <c r="BW80" s="61"/>
      <c r="BX80" s="175"/>
      <c r="BY80" s="176"/>
      <c r="BZ80" s="177"/>
      <c r="CA80" s="60"/>
      <c r="CB80" s="20"/>
      <c r="CC80" s="60"/>
      <c r="CD80" s="175"/>
      <c r="CE80" s="176"/>
      <c r="CF80" s="177"/>
      <c r="CG80" s="61"/>
      <c r="CH80" s="40"/>
      <c r="CI80" s="61"/>
      <c r="CJ80" s="178"/>
      <c r="CK80" s="179"/>
      <c r="CL80" s="180"/>
      <c r="CM80" s="61"/>
      <c r="CN80" s="40"/>
      <c r="CO80" s="61"/>
      <c r="CP80" s="178"/>
      <c r="CQ80" s="179"/>
      <c r="CR80" s="180"/>
      <c r="CS80" s="9">
        <f>IF(T80="SUMA",(Y80+AE80+AK80+AQ80+AW80+BC80+BI80+BO80+CG80+CM80+BU80+CA80),(#REF!))</f>
        <v>1</v>
      </c>
      <c r="CT80" s="116">
        <f t="shared" si="40"/>
        <v>0.5</v>
      </c>
      <c r="CU80" s="61">
        <f t="shared" si="29"/>
        <v>0.5</v>
      </c>
    </row>
    <row r="81" spans="1:99" s="12" customFormat="1" ht="105.75" customHeight="1" x14ac:dyDescent="0.25">
      <c r="A81" s="115" t="s">
        <v>317</v>
      </c>
      <c r="B81" s="7">
        <v>7560</v>
      </c>
      <c r="C81" s="63">
        <v>3</v>
      </c>
      <c r="D81" s="14" t="s">
        <v>329</v>
      </c>
      <c r="E81" s="14" t="s">
        <v>319</v>
      </c>
      <c r="F81" s="63" t="s">
        <v>57</v>
      </c>
      <c r="G81" s="63">
        <v>160</v>
      </c>
      <c r="H81" s="63" t="s">
        <v>57</v>
      </c>
      <c r="I81" s="63" t="s">
        <v>55</v>
      </c>
      <c r="J81" s="63" t="s">
        <v>186</v>
      </c>
      <c r="K81" s="63" t="s">
        <v>55</v>
      </c>
      <c r="L81" s="63" t="s">
        <v>57</v>
      </c>
      <c r="M81" s="63" t="s">
        <v>55</v>
      </c>
      <c r="N81" s="63" t="s">
        <v>320</v>
      </c>
      <c r="O81" s="8">
        <v>1</v>
      </c>
      <c r="P81" s="168" t="s">
        <v>330</v>
      </c>
      <c r="Q81" s="72" t="s">
        <v>331</v>
      </c>
      <c r="R81" s="71">
        <v>2100</v>
      </c>
      <c r="S81" s="67">
        <f t="shared" si="37"/>
        <v>975</v>
      </c>
      <c r="T81" s="52" t="s">
        <v>61</v>
      </c>
      <c r="U81" s="52" t="s">
        <v>78</v>
      </c>
      <c r="V81" s="52" t="s">
        <v>63</v>
      </c>
      <c r="W81" s="52" t="s">
        <v>288</v>
      </c>
      <c r="X81" s="51" t="s">
        <v>332</v>
      </c>
      <c r="Y81" s="18">
        <v>0</v>
      </c>
      <c r="Z81" s="63">
        <v>0</v>
      </c>
      <c r="AA81" s="61">
        <f t="shared" si="39"/>
        <v>0</v>
      </c>
      <c r="AB81" s="195" t="s">
        <v>333</v>
      </c>
      <c r="AC81" s="196"/>
      <c r="AD81" s="197"/>
      <c r="AE81" s="68">
        <v>150</v>
      </c>
      <c r="AF81" s="87">
        <v>150</v>
      </c>
      <c r="AG81" s="94">
        <f t="shared" si="41"/>
        <v>1</v>
      </c>
      <c r="AH81" s="172" t="s">
        <v>409</v>
      </c>
      <c r="AI81" s="172"/>
      <c r="AJ81" s="172"/>
      <c r="AK81" s="165">
        <v>350</v>
      </c>
      <c r="AL81" s="138">
        <v>350</v>
      </c>
      <c r="AM81" s="94">
        <f t="shared" si="36"/>
        <v>1</v>
      </c>
      <c r="AN81" s="187" t="s">
        <v>557</v>
      </c>
      <c r="AO81" s="187"/>
      <c r="AP81" s="187"/>
      <c r="AQ81" s="18">
        <v>350</v>
      </c>
      <c r="AR81" s="16">
        <v>0</v>
      </c>
      <c r="AS81" s="61">
        <f t="shared" si="31"/>
        <v>0</v>
      </c>
      <c r="AT81" s="188"/>
      <c r="AU81" s="188"/>
      <c r="AV81" s="188"/>
      <c r="AW81" s="18">
        <v>125</v>
      </c>
      <c r="AX81" s="16">
        <v>0</v>
      </c>
      <c r="AY81" s="61">
        <f t="shared" si="32"/>
        <v>0</v>
      </c>
      <c r="AZ81" s="189"/>
      <c r="BA81" s="190"/>
      <c r="BB81" s="191"/>
      <c r="BC81" s="18"/>
      <c r="BD81" s="16"/>
      <c r="BE81" s="61"/>
      <c r="BF81" s="175"/>
      <c r="BG81" s="176"/>
      <c r="BH81" s="177"/>
      <c r="BI81" s="18"/>
      <c r="BJ81" s="16"/>
      <c r="BK81" s="61"/>
      <c r="BL81" s="173"/>
      <c r="BM81" s="174"/>
      <c r="BN81" s="174"/>
      <c r="BO81" s="7"/>
      <c r="BP81" s="7"/>
      <c r="BQ81" s="61"/>
      <c r="BR81" s="175"/>
      <c r="BS81" s="176"/>
      <c r="BT81" s="176"/>
      <c r="BU81" s="7"/>
      <c r="BV81" s="16"/>
      <c r="BW81" s="61"/>
      <c r="BX81" s="175"/>
      <c r="BY81" s="176"/>
      <c r="BZ81" s="177"/>
      <c r="CA81" s="16"/>
      <c r="CB81" s="16"/>
      <c r="CC81" s="60"/>
      <c r="CD81" s="175"/>
      <c r="CE81" s="176"/>
      <c r="CF81" s="177"/>
      <c r="CG81" s="18"/>
      <c r="CH81" s="7"/>
      <c r="CI81" s="61"/>
      <c r="CJ81" s="178"/>
      <c r="CK81" s="179"/>
      <c r="CL81" s="180"/>
      <c r="CM81" s="18"/>
      <c r="CN81" s="7"/>
      <c r="CO81" s="61"/>
      <c r="CP81" s="178"/>
      <c r="CQ81" s="179"/>
      <c r="CR81" s="180"/>
      <c r="CS81" s="41">
        <f>IF(T81="SUMA",(Y81+AE81+AK81+AQ81+AW81+BC81+BI81+BO81+CG81+CM81+BU81+CA81),(#REF!))</f>
        <v>975</v>
      </c>
      <c r="CT81" s="117">
        <f t="shared" si="40"/>
        <v>500</v>
      </c>
      <c r="CU81" s="61">
        <f t="shared" si="29"/>
        <v>0.51282051282051277</v>
      </c>
    </row>
    <row r="82" spans="1:99" s="12" customFormat="1" ht="170.25" customHeight="1" x14ac:dyDescent="0.25">
      <c r="A82" s="115" t="s">
        <v>317</v>
      </c>
      <c r="B82" s="7">
        <v>7560</v>
      </c>
      <c r="C82" s="63">
        <v>4</v>
      </c>
      <c r="D82" s="14" t="s">
        <v>334</v>
      </c>
      <c r="E82" s="14" t="s">
        <v>319</v>
      </c>
      <c r="F82" s="63" t="s">
        <v>57</v>
      </c>
      <c r="G82" s="63">
        <v>160</v>
      </c>
      <c r="H82" s="63" t="s">
        <v>57</v>
      </c>
      <c r="I82" s="63" t="s">
        <v>57</v>
      </c>
      <c r="J82" s="63" t="s">
        <v>186</v>
      </c>
      <c r="K82" s="63" t="s">
        <v>55</v>
      </c>
      <c r="L82" s="63" t="s">
        <v>57</v>
      </c>
      <c r="M82" s="63" t="s">
        <v>55</v>
      </c>
      <c r="N82" s="63" t="s">
        <v>320</v>
      </c>
      <c r="O82" s="8">
        <v>1</v>
      </c>
      <c r="P82" s="168" t="s">
        <v>335</v>
      </c>
      <c r="Q82" s="72" t="s">
        <v>336</v>
      </c>
      <c r="R82" s="71">
        <v>1700</v>
      </c>
      <c r="S82" s="67">
        <f t="shared" si="37"/>
        <v>1096</v>
      </c>
      <c r="T82" s="52" t="s">
        <v>61</v>
      </c>
      <c r="U82" s="52" t="s">
        <v>78</v>
      </c>
      <c r="V82" s="52" t="s">
        <v>63</v>
      </c>
      <c r="W82" s="52" t="s">
        <v>288</v>
      </c>
      <c r="X82" s="51" t="s">
        <v>332</v>
      </c>
      <c r="Y82" s="63">
        <v>0</v>
      </c>
      <c r="Z82" s="7">
        <v>0</v>
      </c>
      <c r="AA82" s="60">
        <f t="shared" ref="AA82:AA88" si="42">IF(ISERROR(Z82/Y82),0,(Z82/Y82))</f>
        <v>0</v>
      </c>
      <c r="AB82" s="181" t="s">
        <v>337</v>
      </c>
      <c r="AC82" s="182"/>
      <c r="AD82" s="183"/>
      <c r="AE82" s="68">
        <v>274</v>
      </c>
      <c r="AF82" s="90">
        <v>94</v>
      </c>
      <c r="AG82" s="94">
        <f t="shared" si="41"/>
        <v>0.34306569343065696</v>
      </c>
      <c r="AH82" s="172" t="s">
        <v>410</v>
      </c>
      <c r="AI82" s="172"/>
      <c r="AJ82" s="172"/>
      <c r="AK82" s="167">
        <v>214</v>
      </c>
      <c r="AL82" s="12">
        <v>394</v>
      </c>
      <c r="AM82" s="94">
        <f t="shared" si="36"/>
        <v>1.8411214953271029</v>
      </c>
      <c r="AN82" s="187" t="s">
        <v>484</v>
      </c>
      <c r="AO82" s="187"/>
      <c r="AP82" s="187"/>
      <c r="AQ82" s="140">
        <v>324</v>
      </c>
      <c r="AR82" s="16">
        <v>0</v>
      </c>
      <c r="AS82" s="61">
        <f t="shared" si="31"/>
        <v>0</v>
      </c>
      <c r="AT82" s="188"/>
      <c r="AU82" s="188"/>
      <c r="AV82" s="188"/>
      <c r="AW82" s="140">
        <v>284</v>
      </c>
      <c r="AX82" s="16">
        <v>0</v>
      </c>
      <c r="AY82" s="61">
        <f t="shared" si="32"/>
        <v>0</v>
      </c>
      <c r="AZ82" s="189"/>
      <c r="BA82" s="190"/>
      <c r="BB82" s="191"/>
      <c r="BC82" s="18"/>
      <c r="BD82" s="16"/>
      <c r="BE82" s="61"/>
      <c r="BF82" s="175"/>
      <c r="BG82" s="176"/>
      <c r="BH82" s="177"/>
      <c r="BI82" s="18"/>
      <c r="BJ82" s="16"/>
      <c r="BK82" s="61"/>
      <c r="BL82" s="173"/>
      <c r="BM82" s="174"/>
      <c r="BN82" s="174"/>
      <c r="BO82" s="7"/>
      <c r="BP82" s="7"/>
      <c r="BQ82" s="61"/>
      <c r="BR82" s="175"/>
      <c r="BS82" s="176"/>
      <c r="BT82" s="176"/>
      <c r="BU82" s="7"/>
      <c r="BV82" s="16"/>
      <c r="BW82" s="61"/>
      <c r="BX82" s="175"/>
      <c r="BY82" s="176"/>
      <c r="BZ82" s="177"/>
      <c r="CA82" s="16"/>
      <c r="CB82" s="16"/>
      <c r="CC82" s="60"/>
      <c r="CD82" s="175"/>
      <c r="CE82" s="176"/>
      <c r="CF82" s="177"/>
      <c r="CG82" s="18"/>
      <c r="CH82" s="7"/>
      <c r="CI82" s="61"/>
      <c r="CJ82" s="178"/>
      <c r="CK82" s="179"/>
      <c r="CL82" s="180"/>
      <c r="CM82" s="18"/>
      <c r="CN82" s="7"/>
      <c r="CO82" s="61"/>
      <c r="CP82" s="178"/>
      <c r="CQ82" s="179"/>
      <c r="CR82" s="180"/>
      <c r="CS82" s="41">
        <f>IF(T82="SUMA",(Y82+AE82+AK82+AQ82+AW82+BC82+BI82+BO82+CG82+CM82+BU82+CA82),(#REF!))</f>
        <v>1096</v>
      </c>
      <c r="CT82" s="117">
        <f t="shared" si="40"/>
        <v>488</v>
      </c>
      <c r="CU82" s="61">
        <f t="shared" si="29"/>
        <v>0.44525547445255476</v>
      </c>
    </row>
    <row r="83" spans="1:99" s="12" customFormat="1" ht="105" customHeight="1" x14ac:dyDescent="0.25">
      <c r="A83" s="115" t="s">
        <v>317</v>
      </c>
      <c r="B83" s="7">
        <v>7560</v>
      </c>
      <c r="C83" s="63">
        <v>5</v>
      </c>
      <c r="D83" s="14" t="s">
        <v>338</v>
      </c>
      <c r="E83" s="14" t="s">
        <v>319</v>
      </c>
      <c r="F83" s="63" t="s">
        <v>57</v>
      </c>
      <c r="G83" s="63">
        <v>160</v>
      </c>
      <c r="H83" s="63" t="s">
        <v>57</v>
      </c>
      <c r="I83" s="63" t="s">
        <v>57</v>
      </c>
      <c r="J83" s="63" t="s">
        <v>186</v>
      </c>
      <c r="K83" s="63" t="s">
        <v>55</v>
      </c>
      <c r="L83" s="63" t="s">
        <v>57</v>
      </c>
      <c r="M83" s="63" t="s">
        <v>55</v>
      </c>
      <c r="N83" s="63" t="s">
        <v>320</v>
      </c>
      <c r="O83" s="8">
        <v>1</v>
      </c>
      <c r="P83" s="168" t="s">
        <v>339</v>
      </c>
      <c r="Q83" s="72" t="s">
        <v>340</v>
      </c>
      <c r="R83" s="71">
        <v>99.99</v>
      </c>
      <c r="S83" s="67">
        <f t="shared" si="37"/>
        <v>5</v>
      </c>
      <c r="T83" s="52" t="s">
        <v>61</v>
      </c>
      <c r="U83" s="134" t="s">
        <v>78</v>
      </c>
      <c r="V83" s="52" t="s">
        <v>63</v>
      </c>
      <c r="W83" s="52" t="s">
        <v>288</v>
      </c>
      <c r="X83" s="51" t="s">
        <v>289</v>
      </c>
      <c r="Y83" s="18">
        <v>0</v>
      </c>
      <c r="Z83" s="101">
        <v>0</v>
      </c>
      <c r="AA83" s="60">
        <f t="shared" si="42"/>
        <v>0</v>
      </c>
      <c r="AB83" s="181" t="s">
        <v>341</v>
      </c>
      <c r="AC83" s="182"/>
      <c r="AD83" s="183"/>
      <c r="AE83" s="68">
        <v>1</v>
      </c>
      <c r="AF83" s="21">
        <v>1</v>
      </c>
      <c r="AG83" s="94">
        <f t="shared" si="41"/>
        <v>1</v>
      </c>
      <c r="AH83" s="172" t="s">
        <v>411</v>
      </c>
      <c r="AI83" s="172"/>
      <c r="AJ83" s="172"/>
      <c r="AK83" s="21">
        <v>2</v>
      </c>
      <c r="AL83" s="139">
        <v>2</v>
      </c>
      <c r="AM83" s="94">
        <f t="shared" si="36"/>
        <v>1</v>
      </c>
      <c r="AN83" s="209" t="s">
        <v>485</v>
      </c>
      <c r="AO83" s="210"/>
      <c r="AP83" s="211"/>
      <c r="AQ83" s="18">
        <v>1</v>
      </c>
      <c r="AR83" s="15">
        <v>0</v>
      </c>
      <c r="AS83" s="61">
        <f t="shared" si="31"/>
        <v>0</v>
      </c>
      <c r="AT83" s="212"/>
      <c r="AU83" s="213"/>
      <c r="AV83" s="214"/>
      <c r="AW83" s="18">
        <v>1</v>
      </c>
      <c r="AX83" s="15">
        <v>0</v>
      </c>
      <c r="AY83" s="61">
        <f t="shared" si="32"/>
        <v>0</v>
      </c>
      <c r="AZ83" s="215"/>
      <c r="BA83" s="216"/>
      <c r="BB83" s="217"/>
      <c r="BC83" s="61"/>
      <c r="BD83" s="15"/>
      <c r="BE83" s="61"/>
      <c r="BF83" s="175"/>
      <c r="BG83" s="176"/>
      <c r="BH83" s="177"/>
      <c r="BI83" s="61"/>
      <c r="BJ83" s="15"/>
      <c r="BK83" s="61"/>
      <c r="BL83" s="173"/>
      <c r="BM83" s="174"/>
      <c r="BN83" s="174"/>
      <c r="BO83" s="15"/>
      <c r="BP83" s="15"/>
      <c r="BQ83" s="61"/>
      <c r="BR83" s="175"/>
      <c r="BS83" s="176"/>
      <c r="BT83" s="176"/>
      <c r="BU83" s="15"/>
      <c r="BV83" s="20"/>
      <c r="BW83" s="61"/>
      <c r="BX83" s="175"/>
      <c r="BY83" s="176"/>
      <c r="BZ83" s="177"/>
      <c r="CA83" s="60"/>
      <c r="CB83" s="20"/>
      <c r="CC83" s="60"/>
      <c r="CD83" s="175"/>
      <c r="CE83" s="176"/>
      <c r="CF83" s="177"/>
      <c r="CG83" s="61"/>
      <c r="CH83" s="60"/>
      <c r="CI83" s="61"/>
      <c r="CJ83" s="178"/>
      <c r="CK83" s="179"/>
      <c r="CL83" s="180"/>
      <c r="CM83" s="61"/>
      <c r="CN83" s="60"/>
      <c r="CO83" s="61"/>
      <c r="CP83" s="178"/>
      <c r="CQ83" s="179"/>
      <c r="CR83" s="180"/>
      <c r="CS83" s="41">
        <f>IF(T83="SUMA",(Y83+AE83+AK83+AQ83+AW83+BC83+BI83+BO83+CG83+CM83+BU83+CA83),(#REF!))</f>
        <v>5</v>
      </c>
      <c r="CT83" s="117">
        <f t="shared" si="40"/>
        <v>3</v>
      </c>
      <c r="CU83" s="61">
        <f>IF(ISERROR(CT83/CS83),0,(CT83/CS83))</f>
        <v>0.6</v>
      </c>
    </row>
    <row r="84" spans="1:99" s="53" customFormat="1" ht="166.5" customHeight="1" x14ac:dyDescent="0.25">
      <c r="A84" s="150" t="s">
        <v>317</v>
      </c>
      <c r="B84" s="152">
        <v>7560</v>
      </c>
      <c r="C84" s="152">
        <v>6</v>
      </c>
      <c r="D84" s="150" t="s">
        <v>342</v>
      </c>
      <c r="E84" s="150" t="s">
        <v>319</v>
      </c>
      <c r="F84" s="152" t="s">
        <v>57</v>
      </c>
      <c r="G84" s="152">
        <v>160</v>
      </c>
      <c r="H84" s="152" t="s">
        <v>57</v>
      </c>
      <c r="I84" s="152" t="s">
        <v>55</v>
      </c>
      <c r="J84" s="152" t="s">
        <v>186</v>
      </c>
      <c r="K84" s="152" t="s">
        <v>55</v>
      </c>
      <c r="L84" s="152" t="s">
        <v>57</v>
      </c>
      <c r="M84" s="152" t="s">
        <v>55</v>
      </c>
      <c r="N84" s="152" t="s">
        <v>320</v>
      </c>
      <c r="O84" s="154">
        <v>1</v>
      </c>
      <c r="P84" s="168" t="s">
        <v>343</v>
      </c>
      <c r="Q84" s="72" t="s">
        <v>344</v>
      </c>
      <c r="R84" s="159">
        <v>99.98</v>
      </c>
      <c r="S84" s="67">
        <f t="shared" si="37"/>
        <v>5</v>
      </c>
      <c r="T84" s="154" t="s">
        <v>61</v>
      </c>
      <c r="U84" s="154" t="s">
        <v>78</v>
      </c>
      <c r="V84" s="154" t="s">
        <v>63</v>
      </c>
      <c r="W84" s="154" t="s">
        <v>288</v>
      </c>
      <c r="X84" s="153" t="s">
        <v>345</v>
      </c>
      <c r="Y84" s="160">
        <v>0</v>
      </c>
      <c r="Z84" s="152">
        <v>0</v>
      </c>
      <c r="AA84" s="151">
        <f t="shared" si="42"/>
        <v>0</v>
      </c>
      <c r="AB84" s="195" t="s">
        <v>346</v>
      </c>
      <c r="AC84" s="196"/>
      <c r="AD84" s="197"/>
      <c r="AE84" s="160">
        <v>1</v>
      </c>
      <c r="AF84" s="161">
        <v>0</v>
      </c>
      <c r="AG84" s="144">
        <f t="shared" si="41"/>
        <v>0</v>
      </c>
      <c r="AH84" s="171" t="s">
        <v>412</v>
      </c>
      <c r="AI84" s="171"/>
      <c r="AJ84" s="171"/>
      <c r="AK84" s="161">
        <v>2</v>
      </c>
      <c r="AL84" s="161">
        <v>3</v>
      </c>
      <c r="AM84" s="144">
        <f t="shared" si="36"/>
        <v>1.5</v>
      </c>
      <c r="AN84" s="204" t="s">
        <v>486</v>
      </c>
      <c r="AO84" s="204"/>
      <c r="AP84" s="204"/>
      <c r="AQ84" s="68">
        <v>1</v>
      </c>
      <c r="AR84" s="59">
        <v>0</v>
      </c>
      <c r="AS84" s="151">
        <f t="shared" si="31"/>
        <v>0</v>
      </c>
      <c r="AT84" s="205"/>
      <c r="AU84" s="205"/>
      <c r="AV84" s="205"/>
      <c r="AW84" s="68">
        <v>1</v>
      </c>
      <c r="AX84" s="59">
        <v>0</v>
      </c>
      <c r="AY84" s="151">
        <f t="shared" si="32"/>
        <v>0</v>
      </c>
      <c r="AZ84" s="192"/>
      <c r="BA84" s="190"/>
      <c r="BB84" s="191"/>
      <c r="BC84" s="61"/>
      <c r="BD84" s="15"/>
      <c r="BE84" s="61"/>
      <c r="BF84" s="175"/>
      <c r="BG84" s="176"/>
      <c r="BH84" s="177"/>
      <c r="BI84" s="61"/>
      <c r="BJ84" s="20"/>
      <c r="BK84" s="61"/>
      <c r="BL84" s="173"/>
      <c r="BM84" s="174"/>
      <c r="BN84" s="174"/>
      <c r="BO84" s="40"/>
      <c r="BP84" s="40"/>
      <c r="BQ84" s="61"/>
      <c r="BR84" s="175"/>
      <c r="BS84" s="176"/>
      <c r="BT84" s="176"/>
      <c r="BU84" s="40"/>
      <c r="BV84" s="15"/>
      <c r="BW84" s="61"/>
      <c r="BX84" s="175"/>
      <c r="BY84" s="176"/>
      <c r="BZ84" s="177"/>
      <c r="CA84" s="60"/>
      <c r="CB84" s="20"/>
      <c r="CC84" s="60"/>
      <c r="CD84" s="175"/>
      <c r="CE84" s="176"/>
      <c r="CF84" s="177"/>
      <c r="CG84" s="61"/>
      <c r="CH84" s="40"/>
      <c r="CI84" s="61"/>
      <c r="CJ84" s="178"/>
      <c r="CK84" s="179"/>
      <c r="CL84" s="180"/>
      <c r="CM84" s="61"/>
      <c r="CN84" s="40"/>
      <c r="CO84" s="61"/>
      <c r="CP84" s="178"/>
      <c r="CQ84" s="179"/>
      <c r="CR84" s="180"/>
      <c r="CS84" s="67">
        <f>IF(T84="SUMA",(Y84+AE84+AK84+AQ84+AW84+BC84+BI84+BO84+CG84+CM84+BU84+CA84),(#REF!))</f>
        <v>5</v>
      </c>
      <c r="CT84" s="117">
        <f t="shared" si="40"/>
        <v>3</v>
      </c>
      <c r="CU84" s="151">
        <f>IF(ISERROR(CT84/CS84),0,(CT84/CS84))</f>
        <v>0.6</v>
      </c>
    </row>
    <row r="85" spans="1:99" s="12" customFormat="1" ht="100.5" customHeight="1" x14ac:dyDescent="0.25">
      <c r="A85" s="115" t="s">
        <v>317</v>
      </c>
      <c r="B85" s="7" t="s">
        <v>266</v>
      </c>
      <c r="C85" s="34" t="s">
        <v>307</v>
      </c>
      <c r="D85" s="14" t="s">
        <v>268</v>
      </c>
      <c r="E85" s="14" t="s">
        <v>319</v>
      </c>
      <c r="F85" s="63" t="s">
        <v>57</v>
      </c>
      <c r="G85" s="63">
        <v>160</v>
      </c>
      <c r="H85" s="63" t="s">
        <v>57</v>
      </c>
      <c r="I85" s="63" t="s">
        <v>55</v>
      </c>
      <c r="J85" s="63" t="s">
        <v>186</v>
      </c>
      <c r="K85" s="63" t="s">
        <v>55</v>
      </c>
      <c r="L85" s="63" t="s">
        <v>57</v>
      </c>
      <c r="M85" s="63" t="s">
        <v>55</v>
      </c>
      <c r="N85" s="63" t="s">
        <v>320</v>
      </c>
      <c r="O85" s="8">
        <v>0.25</v>
      </c>
      <c r="P85" s="168" t="s">
        <v>347</v>
      </c>
      <c r="Q85" s="72" t="s">
        <v>271</v>
      </c>
      <c r="R85" s="69">
        <v>0.95050000000000001</v>
      </c>
      <c r="S85" s="56">
        <v>1</v>
      </c>
      <c r="T85" s="52" t="s">
        <v>71</v>
      </c>
      <c r="U85" s="52" t="s">
        <v>62</v>
      </c>
      <c r="V85" s="52" t="s">
        <v>63</v>
      </c>
      <c r="W85" s="52" t="s">
        <v>288</v>
      </c>
      <c r="X85" s="51" t="s">
        <v>348</v>
      </c>
      <c r="Y85" s="8">
        <v>1</v>
      </c>
      <c r="Z85" s="78">
        <v>0</v>
      </c>
      <c r="AA85" s="60">
        <f t="shared" si="42"/>
        <v>0</v>
      </c>
      <c r="AB85" s="181" t="s">
        <v>349</v>
      </c>
      <c r="AC85" s="182"/>
      <c r="AD85" s="183"/>
      <c r="AE85" s="118">
        <v>1</v>
      </c>
      <c r="AF85" s="96">
        <v>0.93330000000000002</v>
      </c>
      <c r="AG85" s="94">
        <f t="shared" si="41"/>
        <v>0.93330000000000002</v>
      </c>
      <c r="AH85" s="172" t="s">
        <v>413</v>
      </c>
      <c r="AI85" s="172"/>
      <c r="AJ85" s="172"/>
      <c r="AK85" s="293">
        <v>1</v>
      </c>
      <c r="AL85" s="149">
        <f>68/69</f>
        <v>0.98550724637681164</v>
      </c>
      <c r="AM85" s="94">
        <f t="shared" si="36"/>
        <v>0.98550724637681164</v>
      </c>
      <c r="AN85" s="187" t="s">
        <v>487</v>
      </c>
      <c r="AO85" s="187"/>
      <c r="AP85" s="187"/>
      <c r="AQ85" s="8">
        <v>1</v>
      </c>
      <c r="AR85" s="15">
        <v>0</v>
      </c>
      <c r="AS85" s="61">
        <f t="shared" si="31"/>
        <v>0</v>
      </c>
      <c r="AT85" s="188"/>
      <c r="AU85" s="188"/>
      <c r="AV85" s="188"/>
      <c r="AW85" s="8">
        <v>1</v>
      </c>
      <c r="AX85" s="15">
        <v>0</v>
      </c>
      <c r="AY85" s="61">
        <f t="shared" si="32"/>
        <v>0</v>
      </c>
      <c r="AZ85" s="189"/>
      <c r="BA85" s="190"/>
      <c r="BB85" s="191"/>
      <c r="BC85" s="81">
        <v>0</v>
      </c>
      <c r="BD85" s="15"/>
      <c r="BE85" s="61"/>
      <c r="BF85" s="175"/>
      <c r="BG85" s="176"/>
      <c r="BH85" s="177"/>
      <c r="BI85" s="81">
        <v>0</v>
      </c>
      <c r="BJ85" s="20"/>
      <c r="BK85" s="61"/>
      <c r="BL85" s="173"/>
      <c r="BM85" s="174"/>
      <c r="BN85" s="174"/>
      <c r="BO85" s="81">
        <v>0</v>
      </c>
      <c r="BP85" s="78"/>
      <c r="BQ85" s="61"/>
      <c r="BR85" s="175"/>
      <c r="BS85" s="176"/>
      <c r="BT85" s="176"/>
      <c r="BU85" s="81">
        <v>0</v>
      </c>
      <c r="BV85" s="20"/>
      <c r="BW85" s="61"/>
      <c r="BX85" s="178"/>
      <c r="BY85" s="174"/>
      <c r="BZ85" s="203"/>
      <c r="CA85" s="60">
        <v>0</v>
      </c>
      <c r="CB85" s="20"/>
      <c r="CC85" s="60"/>
      <c r="CD85" s="175"/>
      <c r="CE85" s="176"/>
      <c r="CF85" s="177"/>
      <c r="CG85" s="81">
        <v>0</v>
      </c>
      <c r="CH85" s="78"/>
      <c r="CI85" s="61"/>
      <c r="CJ85" s="178"/>
      <c r="CK85" s="179"/>
      <c r="CL85" s="180"/>
      <c r="CM85" s="81">
        <v>0</v>
      </c>
      <c r="CN85" s="78"/>
      <c r="CO85" s="61"/>
      <c r="CP85" s="178"/>
      <c r="CQ85" s="179"/>
      <c r="CR85" s="180"/>
      <c r="CS85" s="10">
        <f>AK85</f>
        <v>1</v>
      </c>
      <c r="CT85" s="69">
        <v>0.63959999999999995</v>
      </c>
      <c r="CU85" s="61">
        <f t="shared" si="29"/>
        <v>0.63959999999999995</v>
      </c>
    </row>
    <row r="86" spans="1:99" s="12" customFormat="1" ht="86.25" customHeight="1" x14ac:dyDescent="0.25">
      <c r="A86" s="115" t="s">
        <v>317</v>
      </c>
      <c r="B86" s="7" t="s">
        <v>266</v>
      </c>
      <c r="C86" s="34" t="s">
        <v>307</v>
      </c>
      <c r="D86" s="14" t="s">
        <v>268</v>
      </c>
      <c r="E86" s="14" t="s">
        <v>319</v>
      </c>
      <c r="F86" s="63" t="s">
        <v>57</v>
      </c>
      <c r="G86" s="63">
        <v>160</v>
      </c>
      <c r="H86" s="63" t="s">
        <v>57</v>
      </c>
      <c r="I86" s="63" t="s">
        <v>55</v>
      </c>
      <c r="J86" s="63" t="s">
        <v>186</v>
      </c>
      <c r="K86" s="63" t="s">
        <v>55</v>
      </c>
      <c r="L86" s="63" t="s">
        <v>57</v>
      </c>
      <c r="M86" s="63" t="s">
        <v>55</v>
      </c>
      <c r="N86" s="63" t="s">
        <v>320</v>
      </c>
      <c r="O86" s="8">
        <v>0.25</v>
      </c>
      <c r="P86" s="168" t="s">
        <v>350</v>
      </c>
      <c r="Q86" s="72" t="s">
        <v>351</v>
      </c>
      <c r="R86" s="69">
        <v>0.999</v>
      </c>
      <c r="S86" s="52">
        <f>CS86</f>
        <v>0.45</v>
      </c>
      <c r="T86" s="52" t="s">
        <v>184</v>
      </c>
      <c r="U86" s="52" t="s">
        <v>62</v>
      </c>
      <c r="V86" s="52" t="s">
        <v>63</v>
      </c>
      <c r="W86" s="52" t="s">
        <v>288</v>
      </c>
      <c r="X86" s="51" t="s">
        <v>189</v>
      </c>
      <c r="Y86" s="62">
        <v>0.12</v>
      </c>
      <c r="Z86" s="79">
        <v>0</v>
      </c>
      <c r="AA86" s="62">
        <f t="shared" si="42"/>
        <v>0</v>
      </c>
      <c r="AB86" s="195" t="s">
        <v>349</v>
      </c>
      <c r="AC86" s="196"/>
      <c r="AD86" s="197"/>
      <c r="AE86" s="103">
        <v>0.34</v>
      </c>
      <c r="AF86" s="97">
        <v>0.23300000000000001</v>
      </c>
      <c r="AG86" s="94">
        <f t="shared" si="41"/>
        <v>0.68529411764705883</v>
      </c>
      <c r="AH86" s="171" t="s">
        <v>414</v>
      </c>
      <c r="AI86" s="171"/>
      <c r="AJ86" s="171"/>
      <c r="AK86" s="149">
        <v>0.4</v>
      </c>
      <c r="AL86" s="149">
        <f>406605696/1360592000</f>
        <v>0.29884469113444734</v>
      </c>
      <c r="AM86" s="94">
        <f t="shared" si="36"/>
        <v>0.74711172783611834</v>
      </c>
      <c r="AN86" s="201" t="s">
        <v>488</v>
      </c>
      <c r="AO86" s="201"/>
      <c r="AP86" s="201"/>
      <c r="AQ86" s="52">
        <v>0.42</v>
      </c>
      <c r="AR86" s="58">
        <v>0</v>
      </c>
      <c r="AS86" s="52">
        <f t="shared" si="31"/>
        <v>0</v>
      </c>
      <c r="AT86" s="202"/>
      <c r="AU86" s="202"/>
      <c r="AV86" s="202"/>
      <c r="AW86" s="52">
        <v>0.45</v>
      </c>
      <c r="AX86" s="58">
        <v>0</v>
      </c>
      <c r="AY86" s="52">
        <f t="shared" si="32"/>
        <v>0</v>
      </c>
      <c r="AZ86" s="192"/>
      <c r="BA86" s="193"/>
      <c r="BB86" s="194"/>
      <c r="BC86" s="52"/>
      <c r="BD86" s="58"/>
      <c r="BE86" s="52"/>
      <c r="BF86" s="192"/>
      <c r="BG86" s="193"/>
      <c r="BH86" s="194"/>
      <c r="BI86" s="52"/>
      <c r="BJ86" s="58"/>
      <c r="BK86" s="52"/>
      <c r="BL86" s="192"/>
      <c r="BM86" s="193"/>
      <c r="BN86" s="193"/>
      <c r="BO86" s="83"/>
      <c r="BP86" s="83"/>
      <c r="BQ86" s="52"/>
      <c r="BR86" s="192"/>
      <c r="BS86" s="193"/>
      <c r="BT86" s="193"/>
      <c r="BU86" s="83"/>
      <c r="BV86" s="58"/>
      <c r="BW86" s="52"/>
      <c r="BX86" s="192"/>
      <c r="BY86" s="193"/>
      <c r="BZ86" s="194"/>
      <c r="CA86" s="52"/>
      <c r="CB86" s="58"/>
      <c r="CC86" s="52"/>
      <c r="CD86" s="192"/>
      <c r="CE86" s="193"/>
      <c r="CF86" s="194"/>
      <c r="CG86" s="52"/>
      <c r="CH86" s="84"/>
      <c r="CI86" s="52"/>
      <c r="CJ86" s="192"/>
      <c r="CK86" s="193"/>
      <c r="CL86" s="194"/>
      <c r="CM86" s="52"/>
      <c r="CN86" s="52"/>
      <c r="CO86" s="52"/>
      <c r="CP86" s="192"/>
      <c r="CQ86" s="193"/>
      <c r="CR86" s="194"/>
      <c r="CS86" s="52">
        <f>AW86</f>
        <v>0.45</v>
      </c>
      <c r="CT86" s="116">
        <f>AL86</f>
        <v>0.29884469113444734</v>
      </c>
      <c r="CU86" s="61">
        <f t="shared" si="29"/>
        <v>0.66409931363210517</v>
      </c>
    </row>
    <row r="87" spans="1:99" s="12" customFormat="1" ht="86.25" customHeight="1" x14ac:dyDescent="0.25">
      <c r="A87" s="115" t="s">
        <v>317</v>
      </c>
      <c r="B87" s="7" t="s">
        <v>266</v>
      </c>
      <c r="C87" s="34" t="s">
        <v>307</v>
      </c>
      <c r="D87" s="14" t="s">
        <v>268</v>
      </c>
      <c r="E87" s="14" t="s">
        <v>319</v>
      </c>
      <c r="F87" s="63" t="s">
        <v>57</v>
      </c>
      <c r="G87" s="63">
        <v>160</v>
      </c>
      <c r="H87" s="63" t="s">
        <v>57</v>
      </c>
      <c r="I87" s="63" t="s">
        <v>55</v>
      </c>
      <c r="J87" s="63" t="s">
        <v>186</v>
      </c>
      <c r="K87" s="63" t="s">
        <v>55</v>
      </c>
      <c r="L87" s="63" t="s">
        <v>57</v>
      </c>
      <c r="M87" s="63" t="s">
        <v>55</v>
      </c>
      <c r="N87" s="63" t="s">
        <v>320</v>
      </c>
      <c r="O87" s="8">
        <v>0.25</v>
      </c>
      <c r="P87" s="168" t="s">
        <v>352</v>
      </c>
      <c r="Q87" s="51" t="s">
        <v>353</v>
      </c>
      <c r="R87" s="69">
        <v>0.9698</v>
      </c>
      <c r="S87" s="57">
        <f t="shared" si="37"/>
        <v>0.3</v>
      </c>
      <c r="T87" s="52" t="s">
        <v>184</v>
      </c>
      <c r="U87" s="52" t="s">
        <v>62</v>
      </c>
      <c r="V87" s="52" t="s">
        <v>63</v>
      </c>
      <c r="W87" s="52" t="s">
        <v>288</v>
      </c>
      <c r="X87" s="51" t="s">
        <v>192</v>
      </c>
      <c r="Y87" s="61">
        <v>0</v>
      </c>
      <c r="Z87" s="78">
        <v>0</v>
      </c>
      <c r="AA87" s="60">
        <f t="shared" si="42"/>
        <v>0</v>
      </c>
      <c r="AB87" s="181" t="s">
        <v>354</v>
      </c>
      <c r="AC87" s="182"/>
      <c r="AD87" s="183"/>
      <c r="AE87" s="102">
        <v>0.12</v>
      </c>
      <c r="AF87" s="97">
        <v>0</v>
      </c>
      <c r="AG87" s="95">
        <f t="shared" si="41"/>
        <v>0</v>
      </c>
      <c r="AH87" s="172" t="s">
        <v>415</v>
      </c>
      <c r="AI87" s="172"/>
      <c r="AJ87" s="172"/>
      <c r="AK87" s="293">
        <v>0.2</v>
      </c>
      <c r="AL87" s="149">
        <f>29861902/406605696</f>
        <v>7.3441917547559396E-2</v>
      </c>
      <c r="AM87" s="95">
        <f t="shared" si="36"/>
        <v>0.36720958773779694</v>
      </c>
      <c r="AN87" s="187" t="s">
        <v>489</v>
      </c>
      <c r="AO87" s="187"/>
      <c r="AP87" s="187"/>
      <c r="AQ87" s="61">
        <v>0.25</v>
      </c>
      <c r="AR87" s="15">
        <v>0</v>
      </c>
      <c r="AS87" s="61">
        <f t="shared" si="31"/>
        <v>0</v>
      </c>
      <c r="AT87" s="188"/>
      <c r="AU87" s="188"/>
      <c r="AV87" s="188"/>
      <c r="AW87" s="61">
        <v>0.3</v>
      </c>
      <c r="AX87" s="15">
        <v>0</v>
      </c>
      <c r="AY87" s="61">
        <f t="shared" si="32"/>
        <v>0</v>
      </c>
      <c r="AZ87" s="189"/>
      <c r="BA87" s="190"/>
      <c r="BB87" s="191"/>
      <c r="BC87" s="61"/>
      <c r="BD87" s="15"/>
      <c r="BE87" s="61"/>
      <c r="BF87" s="175"/>
      <c r="BG87" s="176"/>
      <c r="BH87" s="177"/>
      <c r="BI87" s="61"/>
      <c r="BJ87" s="15"/>
      <c r="BK87" s="61"/>
      <c r="BL87" s="173"/>
      <c r="BM87" s="174"/>
      <c r="BN87" s="174"/>
      <c r="BO87" s="78"/>
      <c r="BP87" s="78"/>
      <c r="BQ87" s="61"/>
      <c r="BR87" s="175"/>
      <c r="BS87" s="176"/>
      <c r="BT87" s="176"/>
      <c r="BU87" s="78"/>
      <c r="BV87" s="15"/>
      <c r="BW87" s="61"/>
      <c r="BX87" s="175"/>
      <c r="BY87" s="176"/>
      <c r="BZ87" s="177"/>
      <c r="CA87" s="60"/>
      <c r="CB87" s="15"/>
      <c r="CC87" s="60"/>
      <c r="CD87" s="175"/>
      <c r="CE87" s="176"/>
      <c r="CF87" s="177"/>
      <c r="CG87" s="61"/>
      <c r="CH87" s="85"/>
      <c r="CI87" s="61"/>
      <c r="CJ87" s="175"/>
      <c r="CK87" s="176"/>
      <c r="CL87" s="177"/>
      <c r="CM87" s="61"/>
      <c r="CN87" s="60"/>
      <c r="CO87" s="61"/>
      <c r="CP87" s="178"/>
      <c r="CQ87" s="179"/>
      <c r="CR87" s="180"/>
      <c r="CS87" s="162">
        <f>AW87</f>
        <v>0.3</v>
      </c>
      <c r="CT87" s="116">
        <f>AL87</f>
        <v>7.3441917547559396E-2</v>
      </c>
      <c r="CU87" s="60">
        <f t="shared" si="29"/>
        <v>0.24480639182519801</v>
      </c>
    </row>
    <row r="88" spans="1:99" s="12" customFormat="1" ht="96" customHeight="1" x14ac:dyDescent="0.25">
      <c r="A88" s="115" t="s">
        <v>317</v>
      </c>
      <c r="B88" s="7" t="s">
        <v>266</v>
      </c>
      <c r="C88" s="34" t="s">
        <v>307</v>
      </c>
      <c r="D88" s="14" t="s">
        <v>268</v>
      </c>
      <c r="E88" s="14" t="s">
        <v>319</v>
      </c>
      <c r="F88" s="63" t="s">
        <v>57</v>
      </c>
      <c r="G88" s="63">
        <v>160</v>
      </c>
      <c r="H88" s="63" t="s">
        <v>57</v>
      </c>
      <c r="I88" s="63" t="s">
        <v>55</v>
      </c>
      <c r="J88" s="63" t="s">
        <v>186</v>
      </c>
      <c r="K88" s="63" t="s">
        <v>55</v>
      </c>
      <c r="L88" s="63" t="s">
        <v>57</v>
      </c>
      <c r="M88" s="63" t="s">
        <v>55</v>
      </c>
      <c r="N88" s="63" t="s">
        <v>320</v>
      </c>
      <c r="O88" s="8">
        <v>0.25</v>
      </c>
      <c r="P88" s="168" t="s">
        <v>355</v>
      </c>
      <c r="Q88" s="51" t="s">
        <v>356</v>
      </c>
      <c r="R88" s="56">
        <v>1</v>
      </c>
      <c r="S88" s="57">
        <f t="shared" si="37"/>
        <v>1</v>
      </c>
      <c r="T88" s="52" t="s">
        <v>184</v>
      </c>
      <c r="U88" s="52" t="s">
        <v>62</v>
      </c>
      <c r="V88" s="52" t="s">
        <v>63</v>
      </c>
      <c r="W88" s="52" t="s">
        <v>288</v>
      </c>
      <c r="X88" s="51" t="s">
        <v>195</v>
      </c>
      <c r="Y88" s="61">
        <v>0</v>
      </c>
      <c r="Z88" s="78">
        <v>0.48930000000000001</v>
      </c>
      <c r="AA88" s="137">
        <f t="shared" si="42"/>
        <v>0</v>
      </c>
      <c r="AB88" s="181" t="s">
        <v>406</v>
      </c>
      <c r="AC88" s="182"/>
      <c r="AD88" s="183"/>
      <c r="AE88" s="135">
        <v>0.7</v>
      </c>
      <c r="AF88" s="97">
        <v>0.77439999999999998</v>
      </c>
      <c r="AG88" s="136">
        <f>IF(ISERROR(AF88/AE88),0,(AF88/AE88))</f>
        <v>1.1062857142857143</v>
      </c>
      <c r="AH88" s="184" t="s">
        <v>416</v>
      </c>
      <c r="AI88" s="185"/>
      <c r="AJ88" s="186"/>
      <c r="AK88" s="163">
        <v>0.8</v>
      </c>
      <c r="AL88" s="149">
        <f>23886479/27117746</f>
        <v>0.8808430833447588</v>
      </c>
      <c r="AM88" s="136">
        <f>IF(ISERROR(AL88/AK88),0,(AL88/AK88))</f>
        <v>1.1010538541809485</v>
      </c>
      <c r="AN88" s="187" t="s">
        <v>490</v>
      </c>
      <c r="AO88" s="187"/>
      <c r="AP88" s="187"/>
      <c r="AQ88" s="61">
        <v>0.9</v>
      </c>
      <c r="AR88" s="15">
        <v>0</v>
      </c>
      <c r="AS88" s="61">
        <f t="shared" si="31"/>
        <v>0</v>
      </c>
      <c r="AT88" s="188"/>
      <c r="AU88" s="188"/>
      <c r="AV88" s="188"/>
      <c r="AW88" s="8">
        <v>1</v>
      </c>
      <c r="AX88" s="15">
        <v>0</v>
      </c>
      <c r="AY88" s="61">
        <f t="shared" si="32"/>
        <v>0</v>
      </c>
      <c r="AZ88" s="189"/>
      <c r="BA88" s="190"/>
      <c r="BB88" s="191"/>
      <c r="BC88" s="61"/>
      <c r="BD88" s="15"/>
      <c r="BE88" s="61"/>
      <c r="BF88" s="175"/>
      <c r="BG88" s="176"/>
      <c r="BH88" s="177"/>
      <c r="BI88" s="61"/>
      <c r="BJ88" s="15"/>
      <c r="BK88" s="61"/>
      <c r="BL88" s="173"/>
      <c r="BM88" s="174"/>
      <c r="BN88" s="174"/>
      <c r="BO88" s="81"/>
      <c r="BP88" s="78"/>
      <c r="BQ88" s="61"/>
      <c r="BR88" s="175"/>
      <c r="BS88" s="176"/>
      <c r="BT88" s="176"/>
      <c r="BU88" s="81"/>
      <c r="BV88" s="15"/>
      <c r="BW88" s="61"/>
      <c r="BX88" s="175"/>
      <c r="BY88" s="176"/>
      <c r="BZ88" s="177"/>
      <c r="CA88" s="60"/>
      <c r="CB88" s="20"/>
      <c r="CC88" s="60"/>
      <c r="CD88" s="175"/>
      <c r="CE88" s="176"/>
      <c r="CF88" s="177"/>
      <c r="CG88" s="61"/>
      <c r="CH88" s="78"/>
      <c r="CI88" s="61"/>
      <c r="CJ88" s="175"/>
      <c r="CK88" s="176"/>
      <c r="CL88" s="177"/>
      <c r="CM88" s="61"/>
      <c r="CN88" s="60"/>
      <c r="CO88" s="61"/>
      <c r="CP88" s="178"/>
      <c r="CQ88" s="179"/>
      <c r="CR88" s="180"/>
      <c r="CS88" s="162">
        <f>AW88</f>
        <v>1</v>
      </c>
      <c r="CT88" s="116">
        <f>AL88</f>
        <v>0.8808430833447588</v>
      </c>
      <c r="CU88" s="100">
        <f>IF(ISERROR(CT88/CS88),0,(CT88/CS88))</f>
        <v>0.8808430833447588</v>
      </c>
    </row>
  </sheetData>
  <sheetProtection algorithmName="SHA-512" hashValue="z6aTHnXS3pE5KUkgcWF8ryP/r3/Ojq4tHehZOsPFBLYLSD7gE4zgNnil/dgTDfQmgFvEZpAz1rIi9rzTCXCZFA==" saltValue="951QE14gpt4SZn6W+6YJDg==" spinCount="100000" sheet="1" objects="1" scenarios="1"/>
  <autoFilter ref="A8:CU88">
    <filterColumn colId="27" showButton="0"/>
    <filterColumn colId="28" showButton="0"/>
    <filterColumn colId="33" showButton="0"/>
    <filterColumn colId="34" showButton="0"/>
    <filterColumn colId="39" showButton="0"/>
    <filterColumn colId="40" showButton="0"/>
    <filterColumn colId="45" showButton="0"/>
    <filterColumn colId="46" showButton="0"/>
    <filterColumn colId="51" showButton="0"/>
    <filterColumn colId="52" showButton="0"/>
    <filterColumn colId="57" showButton="0"/>
    <filterColumn colId="58" showButton="0"/>
    <filterColumn colId="63" showButton="0"/>
    <filterColumn colId="64" showButton="0"/>
    <filterColumn colId="69" showButton="0"/>
    <filterColumn colId="70" showButton="0"/>
    <filterColumn colId="75" showButton="0"/>
    <filterColumn colId="76" showButton="0"/>
    <filterColumn colId="81" showButton="0"/>
    <filterColumn colId="82" showButton="0"/>
    <filterColumn colId="87" showButton="0"/>
    <filterColumn colId="88" showButton="0"/>
    <filterColumn colId="93" showButton="0"/>
    <filterColumn colId="94" showButton="0"/>
  </autoFilter>
  <mergeCells count="1019">
    <mergeCell ref="AH30:AJ30"/>
    <mergeCell ref="B6:B8"/>
    <mergeCell ref="C6:C8"/>
    <mergeCell ref="D6:D8"/>
    <mergeCell ref="E6:E8"/>
    <mergeCell ref="CS7:CU7"/>
    <mergeCell ref="AB8:AD8"/>
    <mergeCell ref="AH8:AJ8"/>
    <mergeCell ref="AN8:AP8"/>
    <mergeCell ref="AB24:AD24"/>
    <mergeCell ref="AB25:AD25"/>
    <mergeCell ref="AB26:AD26"/>
    <mergeCell ref="AB27:AD27"/>
    <mergeCell ref="AB28:AD28"/>
    <mergeCell ref="AB29:AD29"/>
    <mergeCell ref="AB30:AD30"/>
    <mergeCell ref="R6:R8"/>
    <mergeCell ref="S6:S8"/>
    <mergeCell ref="T6:T8"/>
    <mergeCell ref="U6:U8"/>
    <mergeCell ref="V6:V8"/>
    <mergeCell ref="W6:W8"/>
    <mergeCell ref="CP8:CR8"/>
    <mergeCell ref="CM7:CR7"/>
    <mergeCell ref="CG7:CL7"/>
    <mergeCell ref="AT8:AV8"/>
    <mergeCell ref="AZ8:BB8"/>
    <mergeCell ref="X6:X8"/>
    <mergeCell ref="Y6:CU6"/>
    <mergeCell ref="Y7:AD7"/>
    <mergeCell ref="AE7:AJ7"/>
    <mergeCell ref="AK7:AP7"/>
    <mergeCell ref="AQ7:AV7"/>
    <mergeCell ref="A1:C3"/>
    <mergeCell ref="D1:CR1"/>
    <mergeCell ref="CS1:CU3"/>
    <mergeCell ref="D2:CR2"/>
    <mergeCell ref="D3:BC3"/>
    <mergeCell ref="BD3:CR3"/>
    <mergeCell ref="L6:L8"/>
    <mergeCell ref="M6:M8"/>
    <mergeCell ref="N6:N8"/>
    <mergeCell ref="O6:O8"/>
    <mergeCell ref="P6:P8"/>
    <mergeCell ref="Q6:Q8"/>
    <mergeCell ref="F6:F8"/>
    <mergeCell ref="G6:G8"/>
    <mergeCell ref="H6:H8"/>
    <mergeCell ref="I6:I8"/>
    <mergeCell ref="J6:J8"/>
    <mergeCell ref="K6:K8"/>
    <mergeCell ref="A4:D4"/>
    <mergeCell ref="E4:CU4"/>
    <mergeCell ref="A5:D5"/>
    <mergeCell ref="E5:AX5"/>
    <mergeCell ref="AY5:CU5"/>
    <mergeCell ref="A6:A8"/>
    <mergeCell ref="BF8:BH8"/>
    <mergeCell ref="BL8:BN8"/>
    <mergeCell ref="BR8:BT8"/>
    <mergeCell ref="BX8:BZ8"/>
    <mergeCell ref="CD8:CF8"/>
    <mergeCell ref="CJ8:CL8"/>
    <mergeCell ref="BU7:BZ7"/>
    <mergeCell ref="CA7:CF7"/>
    <mergeCell ref="AW7:BB7"/>
    <mergeCell ref="BC7:BH7"/>
    <mergeCell ref="BI7:BN7"/>
    <mergeCell ref="BO7:BT7"/>
    <mergeCell ref="BR10:BT10"/>
    <mergeCell ref="BX10:BZ10"/>
    <mergeCell ref="CD10:CF10"/>
    <mergeCell ref="CJ10:CL10"/>
    <mergeCell ref="CP10:CR10"/>
    <mergeCell ref="AB11:AD11"/>
    <mergeCell ref="AH11:AJ11"/>
    <mergeCell ref="AN11:AP11"/>
    <mergeCell ref="AT11:AV11"/>
    <mergeCell ref="AZ11:BB11"/>
    <mergeCell ref="CD9:CF9"/>
    <mergeCell ref="CJ9:CL9"/>
    <mergeCell ref="CP9:CR9"/>
    <mergeCell ref="AB10:AD10"/>
    <mergeCell ref="AH10:AJ10"/>
    <mergeCell ref="AN10:AP10"/>
    <mergeCell ref="AT10:AV10"/>
    <mergeCell ref="AZ10:BB10"/>
    <mergeCell ref="BF10:BH10"/>
    <mergeCell ref="BL10:BN10"/>
    <mergeCell ref="AB9:AD9"/>
    <mergeCell ref="AH9:AJ9"/>
    <mergeCell ref="AN9:AP9"/>
    <mergeCell ref="AT9:AV9"/>
    <mergeCell ref="AZ9:BB9"/>
    <mergeCell ref="BF9:BH9"/>
    <mergeCell ref="BL9:BN9"/>
    <mergeCell ref="BR9:BT9"/>
    <mergeCell ref="BX9:BZ9"/>
    <mergeCell ref="CD12:CF12"/>
    <mergeCell ref="CJ12:CL12"/>
    <mergeCell ref="CP12:CR12"/>
    <mergeCell ref="AB13:AD13"/>
    <mergeCell ref="AH13:AJ13"/>
    <mergeCell ref="AN13:AP13"/>
    <mergeCell ref="AT13:AV13"/>
    <mergeCell ref="AZ13:BB13"/>
    <mergeCell ref="BF13:BH13"/>
    <mergeCell ref="BL13:BN13"/>
    <mergeCell ref="CP11:CR11"/>
    <mergeCell ref="AB12:AD12"/>
    <mergeCell ref="AH12:AJ12"/>
    <mergeCell ref="AN12:AP12"/>
    <mergeCell ref="AT12:AV12"/>
    <mergeCell ref="AZ12:BB12"/>
    <mergeCell ref="BF12:BH12"/>
    <mergeCell ref="BL12:BN12"/>
    <mergeCell ref="BR12:BT12"/>
    <mergeCell ref="BX12:BZ12"/>
    <mergeCell ref="BF11:BH11"/>
    <mergeCell ref="BL11:BN11"/>
    <mergeCell ref="BR11:BT11"/>
    <mergeCell ref="BX11:BZ11"/>
    <mergeCell ref="CD11:CF11"/>
    <mergeCell ref="CJ11:CL11"/>
    <mergeCell ref="CP14:CR14"/>
    <mergeCell ref="AB15:AD15"/>
    <mergeCell ref="AH15:AJ15"/>
    <mergeCell ref="AN15:AP15"/>
    <mergeCell ref="AT15:AV15"/>
    <mergeCell ref="AZ15:BB15"/>
    <mergeCell ref="BF15:BH15"/>
    <mergeCell ref="BL15:BN15"/>
    <mergeCell ref="BR15:BT15"/>
    <mergeCell ref="BX15:BZ15"/>
    <mergeCell ref="BF14:BH14"/>
    <mergeCell ref="BL14:BN14"/>
    <mergeCell ref="BR14:BT14"/>
    <mergeCell ref="BX14:BZ14"/>
    <mergeCell ref="CD14:CF14"/>
    <mergeCell ref="CJ14:CL14"/>
    <mergeCell ref="BR13:BT13"/>
    <mergeCell ref="BX13:BZ13"/>
    <mergeCell ref="CD13:CF13"/>
    <mergeCell ref="CJ13:CL13"/>
    <mergeCell ref="CP13:CR13"/>
    <mergeCell ref="AB14:AD14"/>
    <mergeCell ref="AH14:AJ14"/>
    <mergeCell ref="AN14:AP14"/>
    <mergeCell ref="AT14:AV14"/>
    <mergeCell ref="AZ14:BB14"/>
    <mergeCell ref="BR16:BT16"/>
    <mergeCell ref="BX16:BZ16"/>
    <mergeCell ref="CD16:CF16"/>
    <mergeCell ref="CJ16:CL16"/>
    <mergeCell ref="CP16:CR16"/>
    <mergeCell ref="AB17:AD17"/>
    <mergeCell ref="AH17:AJ17"/>
    <mergeCell ref="AN17:AP17"/>
    <mergeCell ref="AT17:AV17"/>
    <mergeCell ref="AZ17:BB17"/>
    <mergeCell ref="CD15:CF15"/>
    <mergeCell ref="CJ15:CL15"/>
    <mergeCell ref="CP15:CR15"/>
    <mergeCell ref="AB16:AD16"/>
    <mergeCell ref="AH16:AJ16"/>
    <mergeCell ref="AN16:AP16"/>
    <mergeCell ref="AT16:AV16"/>
    <mergeCell ref="AZ16:BB16"/>
    <mergeCell ref="BF16:BH16"/>
    <mergeCell ref="BL16:BN16"/>
    <mergeCell ref="BL19:BN19"/>
    <mergeCell ref="BR19:BT19"/>
    <mergeCell ref="BX19:BZ19"/>
    <mergeCell ref="CD19:CF19"/>
    <mergeCell ref="CJ19:CL19"/>
    <mergeCell ref="CP19:CR19"/>
    <mergeCell ref="CD18:CF18"/>
    <mergeCell ref="CJ18:CL18"/>
    <mergeCell ref="CP18:CR18"/>
    <mergeCell ref="AB19:AD19"/>
    <mergeCell ref="AH19:AJ19"/>
    <mergeCell ref="AN19:AP19"/>
    <mergeCell ref="AT19:AV19"/>
    <mergeCell ref="AZ19:BB19"/>
    <mergeCell ref="BF19:BH19"/>
    <mergeCell ref="CP17:CR17"/>
    <mergeCell ref="AB18:AD18"/>
    <mergeCell ref="AH18:AJ18"/>
    <mergeCell ref="AN18:AP18"/>
    <mergeCell ref="AT18:AV18"/>
    <mergeCell ref="AZ18:BB18"/>
    <mergeCell ref="BF18:BH18"/>
    <mergeCell ref="BL18:BN18"/>
    <mergeCell ref="BR18:BT18"/>
    <mergeCell ref="BX18:BZ18"/>
    <mergeCell ref="BF17:BH17"/>
    <mergeCell ref="BL17:BN17"/>
    <mergeCell ref="BR17:BT17"/>
    <mergeCell ref="BX17:BZ17"/>
    <mergeCell ref="CD17:CF17"/>
    <mergeCell ref="CJ17:CL17"/>
    <mergeCell ref="BF21:BH21"/>
    <mergeCell ref="BL21:BN21"/>
    <mergeCell ref="BR21:BT21"/>
    <mergeCell ref="CD21:CF21"/>
    <mergeCell ref="CJ21:CL21"/>
    <mergeCell ref="CP21:CR21"/>
    <mergeCell ref="BL20:BN20"/>
    <mergeCell ref="BR20:BT20"/>
    <mergeCell ref="CD20:CF20"/>
    <mergeCell ref="CJ20:CL20"/>
    <mergeCell ref="CP20:CR20"/>
    <mergeCell ref="AB21:AD21"/>
    <mergeCell ref="AH21:AJ21"/>
    <mergeCell ref="AN21:AP21"/>
    <mergeCell ref="AT21:AV21"/>
    <mergeCell ref="AZ21:BB21"/>
    <mergeCell ref="AB20:AD20"/>
    <mergeCell ref="AH20:AJ20"/>
    <mergeCell ref="AN20:AP20"/>
    <mergeCell ref="AT20:AV20"/>
    <mergeCell ref="AZ20:BB20"/>
    <mergeCell ref="BF20:BH20"/>
    <mergeCell ref="AB23:AD23"/>
    <mergeCell ref="AH23:AJ23"/>
    <mergeCell ref="AN23:AP23"/>
    <mergeCell ref="AT23:AV23"/>
    <mergeCell ref="AZ23:BB23"/>
    <mergeCell ref="BF23:BH23"/>
    <mergeCell ref="BL22:BN22"/>
    <mergeCell ref="BR22:BT22"/>
    <mergeCell ref="BX22:BZ22"/>
    <mergeCell ref="CD22:CF22"/>
    <mergeCell ref="CJ22:CL22"/>
    <mergeCell ref="CP22:CR22"/>
    <mergeCell ref="AB22:AD22"/>
    <mergeCell ref="AH22:AJ22"/>
    <mergeCell ref="AN22:AP22"/>
    <mergeCell ref="AT22:AV22"/>
    <mergeCell ref="AZ22:BB22"/>
    <mergeCell ref="BF22:BH22"/>
    <mergeCell ref="BL24:BN24"/>
    <mergeCell ref="BR24:BT24"/>
    <mergeCell ref="BX24:BZ24"/>
    <mergeCell ref="CD24:CF24"/>
    <mergeCell ref="CJ24:CL24"/>
    <mergeCell ref="CP24:CR24"/>
    <mergeCell ref="AN24:AP24"/>
    <mergeCell ref="AT24:AV24"/>
    <mergeCell ref="AZ24:BB24"/>
    <mergeCell ref="BF24:BH24"/>
    <mergeCell ref="BL23:BN23"/>
    <mergeCell ref="BR23:BT23"/>
    <mergeCell ref="BX23:BZ23"/>
    <mergeCell ref="CD23:CF23"/>
    <mergeCell ref="CJ23:CL23"/>
    <mergeCell ref="CP23:CR23"/>
    <mergeCell ref="BL26:BN26"/>
    <mergeCell ref="BR26:BT26"/>
    <mergeCell ref="BX26:BZ26"/>
    <mergeCell ref="CD26:CF26"/>
    <mergeCell ref="CJ26:CL26"/>
    <mergeCell ref="CP26:CR26"/>
    <mergeCell ref="AN26:AP26"/>
    <mergeCell ref="AT26:AV26"/>
    <mergeCell ref="AZ26:BB26"/>
    <mergeCell ref="BF26:BH26"/>
    <mergeCell ref="BL25:BN25"/>
    <mergeCell ref="BR25:BT25"/>
    <mergeCell ref="BX25:BZ25"/>
    <mergeCell ref="CD25:CF25"/>
    <mergeCell ref="CJ25:CL25"/>
    <mergeCell ref="CP25:CR25"/>
    <mergeCell ref="AN25:AP25"/>
    <mergeCell ref="AT25:AV25"/>
    <mergeCell ref="AZ25:BB25"/>
    <mergeCell ref="BF25:BH25"/>
    <mergeCell ref="BL28:BN28"/>
    <mergeCell ref="BR28:BT28"/>
    <mergeCell ref="BX28:BZ28"/>
    <mergeCell ref="CD28:CF28"/>
    <mergeCell ref="CJ28:CL28"/>
    <mergeCell ref="CP28:CR28"/>
    <mergeCell ref="AN28:AP28"/>
    <mergeCell ref="AT28:AV28"/>
    <mergeCell ref="AZ28:BB28"/>
    <mergeCell ref="BF28:BH28"/>
    <mergeCell ref="BL27:BN27"/>
    <mergeCell ref="BR27:BT27"/>
    <mergeCell ref="BX27:BZ27"/>
    <mergeCell ref="CD27:CF27"/>
    <mergeCell ref="CJ27:CL27"/>
    <mergeCell ref="CP27:CR27"/>
    <mergeCell ref="AN27:AP27"/>
    <mergeCell ref="AT27:AV27"/>
    <mergeCell ref="AZ27:BB27"/>
    <mergeCell ref="BF27:BH27"/>
    <mergeCell ref="BL30:BN30"/>
    <mergeCell ref="BR30:BT30"/>
    <mergeCell ref="BX30:BZ30"/>
    <mergeCell ref="CD30:CF30"/>
    <mergeCell ref="CJ30:CL30"/>
    <mergeCell ref="CP30:CR30"/>
    <mergeCell ref="AN30:AP30"/>
    <mergeCell ref="AT30:AV30"/>
    <mergeCell ref="AZ30:BB30"/>
    <mergeCell ref="BF30:BH30"/>
    <mergeCell ref="BL29:BN29"/>
    <mergeCell ref="BR29:BT29"/>
    <mergeCell ref="BX29:BZ29"/>
    <mergeCell ref="CD29:CF29"/>
    <mergeCell ref="CJ29:CL29"/>
    <mergeCell ref="CP29:CR29"/>
    <mergeCell ref="AN29:AP29"/>
    <mergeCell ref="AT29:AV29"/>
    <mergeCell ref="AZ29:BB29"/>
    <mergeCell ref="BF29:BH29"/>
    <mergeCell ref="BL32:BN32"/>
    <mergeCell ref="BR32:BT32"/>
    <mergeCell ref="BX32:BZ32"/>
    <mergeCell ref="CD32:CF32"/>
    <mergeCell ref="CJ32:CL32"/>
    <mergeCell ref="CP32:CR32"/>
    <mergeCell ref="AB32:AD32"/>
    <mergeCell ref="AH32:AJ32"/>
    <mergeCell ref="AN32:AP32"/>
    <mergeCell ref="AT32:AV32"/>
    <mergeCell ref="AZ32:BB32"/>
    <mergeCell ref="BF32:BH32"/>
    <mergeCell ref="BL31:BN31"/>
    <mergeCell ref="BR31:BT31"/>
    <mergeCell ref="BX31:BZ31"/>
    <mergeCell ref="CD31:CF31"/>
    <mergeCell ref="CJ31:CL31"/>
    <mergeCell ref="CP31:CR31"/>
    <mergeCell ref="AB31:AD31"/>
    <mergeCell ref="AH31:AJ31"/>
    <mergeCell ref="AN31:AP31"/>
    <mergeCell ref="AT31:AV31"/>
    <mergeCell ref="AZ31:BB31"/>
    <mergeCell ref="BF31:BH31"/>
    <mergeCell ref="BL34:BN34"/>
    <mergeCell ref="BR34:BT34"/>
    <mergeCell ref="BX34:BZ34"/>
    <mergeCell ref="CD34:CF34"/>
    <mergeCell ref="CJ34:CL34"/>
    <mergeCell ref="CP34:CR34"/>
    <mergeCell ref="AB34:AD34"/>
    <mergeCell ref="AH34:AJ34"/>
    <mergeCell ref="AN34:AP34"/>
    <mergeCell ref="AT34:AV34"/>
    <mergeCell ref="AZ34:BB34"/>
    <mergeCell ref="BF34:BH34"/>
    <mergeCell ref="BL33:BN33"/>
    <mergeCell ref="BR33:BT33"/>
    <mergeCell ref="BX33:BZ33"/>
    <mergeCell ref="CD33:CF33"/>
    <mergeCell ref="CJ33:CL33"/>
    <mergeCell ref="CP33:CR33"/>
    <mergeCell ref="AB33:AD33"/>
    <mergeCell ref="AH33:AJ33"/>
    <mergeCell ref="AN33:AP33"/>
    <mergeCell ref="AT33:AV33"/>
    <mergeCell ref="AZ33:BB33"/>
    <mergeCell ref="BF33:BH33"/>
    <mergeCell ref="BL36:BN36"/>
    <mergeCell ref="BR36:BT36"/>
    <mergeCell ref="BX36:BZ36"/>
    <mergeCell ref="CD36:CF36"/>
    <mergeCell ref="CJ36:CL36"/>
    <mergeCell ref="CP36:CR36"/>
    <mergeCell ref="AB36:AD36"/>
    <mergeCell ref="AH36:AJ36"/>
    <mergeCell ref="AN36:AP36"/>
    <mergeCell ref="AT36:AV36"/>
    <mergeCell ref="AZ36:BB36"/>
    <mergeCell ref="BF36:BH36"/>
    <mergeCell ref="BL35:BN35"/>
    <mergeCell ref="BR35:BT35"/>
    <mergeCell ref="BX35:BZ35"/>
    <mergeCell ref="CD35:CF35"/>
    <mergeCell ref="CJ35:CL35"/>
    <mergeCell ref="CP35:CR35"/>
    <mergeCell ref="AB35:AD35"/>
    <mergeCell ref="AH35:AJ35"/>
    <mergeCell ref="AN35:AP35"/>
    <mergeCell ref="AT35:AV35"/>
    <mergeCell ref="AZ35:BB35"/>
    <mergeCell ref="BF35:BH35"/>
    <mergeCell ref="BL38:BN38"/>
    <mergeCell ref="BR38:BT38"/>
    <mergeCell ref="BX38:BZ38"/>
    <mergeCell ref="CD38:CF38"/>
    <mergeCell ref="CJ38:CL38"/>
    <mergeCell ref="CP38:CR38"/>
    <mergeCell ref="AB38:AD38"/>
    <mergeCell ref="AH38:AJ38"/>
    <mergeCell ref="AN38:AP38"/>
    <mergeCell ref="AT38:AV38"/>
    <mergeCell ref="AZ38:BB38"/>
    <mergeCell ref="BF38:BH38"/>
    <mergeCell ref="BL37:BN37"/>
    <mergeCell ref="BR37:BT37"/>
    <mergeCell ref="BX37:BZ37"/>
    <mergeCell ref="CD37:CF37"/>
    <mergeCell ref="CJ37:CL37"/>
    <mergeCell ref="CP37:CR37"/>
    <mergeCell ref="AB37:AD37"/>
    <mergeCell ref="AH37:AJ37"/>
    <mergeCell ref="AN37:AP37"/>
    <mergeCell ref="AT37:AV37"/>
    <mergeCell ref="AZ37:BB37"/>
    <mergeCell ref="BF37:BH37"/>
    <mergeCell ref="BL40:BN40"/>
    <mergeCell ref="BR40:BT40"/>
    <mergeCell ref="BX40:BZ40"/>
    <mergeCell ref="CD40:CF40"/>
    <mergeCell ref="CJ40:CL40"/>
    <mergeCell ref="CP40:CR40"/>
    <mergeCell ref="AB40:AD40"/>
    <mergeCell ref="AH40:AJ40"/>
    <mergeCell ref="AN40:AP40"/>
    <mergeCell ref="AT40:AV40"/>
    <mergeCell ref="AZ40:BB40"/>
    <mergeCell ref="BF40:BH40"/>
    <mergeCell ref="BL39:BN39"/>
    <mergeCell ref="BR39:BT39"/>
    <mergeCell ref="BX39:BZ39"/>
    <mergeCell ref="CD39:CF39"/>
    <mergeCell ref="CJ39:CL39"/>
    <mergeCell ref="CP39:CR39"/>
    <mergeCell ref="AB39:AD39"/>
    <mergeCell ref="AH39:AJ39"/>
    <mergeCell ref="AN39:AP39"/>
    <mergeCell ref="AT39:AV39"/>
    <mergeCell ref="AZ39:BB39"/>
    <mergeCell ref="BF39:BH39"/>
    <mergeCell ref="BL42:BN42"/>
    <mergeCell ref="BR42:BT42"/>
    <mergeCell ref="BX42:BZ42"/>
    <mergeCell ref="CD42:CF42"/>
    <mergeCell ref="CJ42:CL42"/>
    <mergeCell ref="CP42:CR42"/>
    <mergeCell ref="AB42:AD42"/>
    <mergeCell ref="AH42:AJ42"/>
    <mergeCell ref="AN42:AP42"/>
    <mergeCell ref="AT42:AV42"/>
    <mergeCell ref="AZ42:BB42"/>
    <mergeCell ref="BF42:BH42"/>
    <mergeCell ref="BL41:BN41"/>
    <mergeCell ref="BR41:BT41"/>
    <mergeCell ref="BX41:BZ41"/>
    <mergeCell ref="CD41:CF41"/>
    <mergeCell ref="CJ41:CL41"/>
    <mergeCell ref="CP41:CR41"/>
    <mergeCell ref="AB41:AD41"/>
    <mergeCell ref="AH41:AJ41"/>
    <mergeCell ref="AN41:AP41"/>
    <mergeCell ref="AT41:AV41"/>
    <mergeCell ref="AZ41:BB41"/>
    <mergeCell ref="BF41:BH41"/>
    <mergeCell ref="BL44:BN44"/>
    <mergeCell ref="BR44:BT44"/>
    <mergeCell ref="BX44:BZ44"/>
    <mergeCell ref="CD44:CF44"/>
    <mergeCell ref="CJ44:CL44"/>
    <mergeCell ref="CP44:CR44"/>
    <mergeCell ref="AB44:AD44"/>
    <mergeCell ref="AH44:AJ44"/>
    <mergeCell ref="AN44:AP44"/>
    <mergeCell ref="AT44:AV44"/>
    <mergeCell ref="AZ44:BB44"/>
    <mergeCell ref="BF44:BH44"/>
    <mergeCell ref="BL43:BN43"/>
    <mergeCell ref="BR43:BT43"/>
    <mergeCell ref="BX43:BZ43"/>
    <mergeCell ref="CD43:CF43"/>
    <mergeCell ref="CJ43:CL43"/>
    <mergeCell ref="CP43:CR43"/>
    <mergeCell ref="AB43:AD43"/>
    <mergeCell ref="AH43:AJ43"/>
    <mergeCell ref="AN43:AP43"/>
    <mergeCell ref="AT43:AV43"/>
    <mergeCell ref="AZ43:BB43"/>
    <mergeCell ref="BF43:BH43"/>
    <mergeCell ref="BL46:BN46"/>
    <mergeCell ref="BR46:BT46"/>
    <mergeCell ref="BX46:BZ46"/>
    <mergeCell ref="CD46:CF46"/>
    <mergeCell ref="CJ46:CL46"/>
    <mergeCell ref="CP46:CR46"/>
    <mergeCell ref="AB46:AD46"/>
    <mergeCell ref="AH46:AJ46"/>
    <mergeCell ref="AN46:AP46"/>
    <mergeCell ref="AT46:AV46"/>
    <mergeCell ref="AZ46:BB46"/>
    <mergeCell ref="BF46:BH46"/>
    <mergeCell ref="BL45:BN45"/>
    <mergeCell ref="BR45:BT45"/>
    <mergeCell ref="BX45:BZ45"/>
    <mergeCell ref="CD45:CF45"/>
    <mergeCell ref="CJ45:CL45"/>
    <mergeCell ref="CP45:CR45"/>
    <mergeCell ref="AB45:AD45"/>
    <mergeCell ref="AH45:AJ45"/>
    <mergeCell ref="AN45:AP45"/>
    <mergeCell ref="AT45:AV45"/>
    <mergeCell ref="AZ45:BB45"/>
    <mergeCell ref="BF45:BH45"/>
    <mergeCell ref="BL48:BN48"/>
    <mergeCell ref="BR48:BT48"/>
    <mergeCell ref="BX48:BZ48"/>
    <mergeCell ref="CD48:CF48"/>
    <mergeCell ref="CJ48:CL48"/>
    <mergeCell ref="CP48:CR48"/>
    <mergeCell ref="AB48:AD48"/>
    <mergeCell ref="AH48:AJ48"/>
    <mergeCell ref="AN48:AP48"/>
    <mergeCell ref="AT48:AV48"/>
    <mergeCell ref="AZ48:BB48"/>
    <mergeCell ref="BF48:BH48"/>
    <mergeCell ref="BL47:BN47"/>
    <mergeCell ref="BR47:BT47"/>
    <mergeCell ref="BX47:BZ47"/>
    <mergeCell ref="CD47:CF47"/>
    <mergeCell ref="CJ47:CL47"/>
    <mergeCell ref="CP47:CR47"/>
    <mergeCell ref="AB47:AD47"/>
    <mergeCell ref="AH47:AJ47"/>
    <mergeCell ref="AN47:AP47"/>
    <mergeCell ref="AT47:AV47"/>
    <mergeCell ref="AZ47:BB47"/>
    <mergeCell ref="BF47:BH47"/>
    <mergeCell ref="BL50:BN50"/>
    <mergeCell ref="BR50:BT50"/>
    <mergeCell ref="BX50:BZ50"/>
    <mergeCell ref="CD50:CF50"/>
    <mergeCell ref="CJ50:CL50"/>
    <mergeCell ref="CP50:CR50"/>
    <mergeCell ref="AB50:AD50"/>
    <mergeCell ref="AH50:AJ50"/>
    <mergeCell ref="AN50:AP50"/>
    <mergeCell ref="AT50:AV50"/>
    <mergeCell ref="AZ50:BB50"/>
    <mergeCell ref="BF50:BH50"/>
    <mergeCell ref="BL49:BN49"/>
    <mergeCell ref="BR49:BT49"/>
    <mergeCell ref="BX49:BZ49"/>
    <mergeCell ref="CD49:CF49"/>
    <mergeCell ref="CJ49:CL49"/>
    <mergeCell ref="CP49:CR49"/>
    <mergeCell ref="AB49:AD49"/>
    <mergeCell ref="AH49:AJ49"/>
    <mergeCell ref="AN49:AP49"/>
    <mergeCell ref="AT49:AV49"/>
    <mergeCell ref="AZ49:BB49"/>
    <mergeCell ref="BF49:BH49"/>
    <mergeCell ref="BL52:BN52"/>
    <mergeCell ref="BR52:BT52"/>
    <mergeCell ref="BX52:BZ52"/>
    <mergeCell ref="CD52:CF52"/>
    <mergeCell ref="CJ52:CL52"/>
    <mergeCell ref="CP52:CR52"/>
    <mergeCell ref="AB52:AD52"/>
    <mergeCell ref="AH52:AJ52"/>
    <mergeCell ref="AN52:AP52"/>
    <mergeCell ref="AT52:AV52"/>
    <mergeCell ref="AZ52:BB52"/>
    <mergeCell ref="BF52:BH52"/>
    <mergeCell ref="BL51:BN51"/>
    <mergeCell ref="BR51:BT51"/>
    <mergeCell ref="BX51:BZ51"/>
    <mergeCell ref="CD51:CF51"/>
    <mergeCell ref="CJ51:CL51"/>
    <mergeCell ref="CP51:CR51"/>
    <mergeCell ref="AB51:AD51"/>
    <mergeCell ref="AH51:AJ51"/>
    <mergeCell ref="AN51:AP51"/>
    <mergeCell ref="AT51:AV51"/>
    <mergeCell ref="AZ51:BB51"/>
    <mergeCell ref="BF51:BH51"/>
    <mergeCell ref="BL54:BN54"/>
    <mergeCell ref="BR54:BT54"/>
    <mergeCell ref="BX54:BZ54"/>
    <mergeCell ref="CD54:CF54"/>
    <mergeCell ref="CJ54:CL54"/>
    <mergeCell ref="CP54:CR54"/>
    <mergeCell ref="AB54:AD54"/>
    <mergeCell ref="AH54:AJ54"/>
    <mergeCell ref="AN54:AP54"/>
    <mergeCell ref="AT54:AV54"/>
    <mergeCell ref="AZ54:BB54"/>
    <mergeCell ref="BF54:BH54"/>
    <mergeCell ref="BL53:BN53"/>
    <mergeCell ref="BR53:BT53"/>
    <mergeCell ref="BX53:BZ53"/>
    <mergeCell ref="CD53:CF53"/>
    <mergeCell ref="CJ53:CL53"/>
    <mergeCell ref="CP53:CR53"/>
    <mergeCell ref="AB53:AD53"/>
    <mergeCell ref="AH53:AJ53"/>
    <mergeCell ref="AN53:AP53"/>
    <mergeCell ref="AT53:AV53"/>
    <mergeCell ref="AZ53:BB53"/>
    <mergeCell ref="BF53:BH53"/>
    <mergeCell ref="BL56:BN56"/>
    <mergeCell ref="BR56:BT56"/>
    <mergeCell ref="BX56:BZ56"/>
    <mergeCell ref="CD56:CF56"/>
    <mergeCell ref="CJ56:CL56"/>
    <mergeCell ref="CP56:CR56"/>
    <mergeCell ref="AB56:AD56"/>
    <mergeCell ref="AH56:AJ56"/>
    <mergeCell ref="AN56:AP56"/>
    <mergeCell ref="AT56:AV56"/>
    <mergeCell ref="AZ56:BB56"/>
    <mergeCell ref="BF56:BH56"/>
    <mergeCell ref="BL55:BN55"/>
    <mergeCell ref="BR55:BT55"/>
    <mergeCell ref="BX55:BZ55"/>
    <mergeCell ref="CD55:CF55"/>
    <mergeCell ref="CJ55:CL55"/>
    <mergeCell ref="CP55:CR55"/>
    <mergeCell ref="AB55:AD55"/>
    <mergeCell ref="AH55:AJ55"/>
    <mergeCell ref="AN55:AP55"/>
    <mergeCell ref="AT55:AV55"/>
    <mergeCell ref="AZ55:BB55"/>
    <mergeCell ref="BF55:BH55"/>
    <mergeCell ref="BL58:BN58"/>
    <mergeCell ref="BR58:BT58"/>
    <mergeCell ref="BX58:BZ58"/>
    <mergeCell ref="CD58:CF58"/>
    <mergeCell ref="CJ58:CL58"/>
    <mergeCell ref="CP58:CR58"/>
    <mergeCell ref="AB58:AD58"/>
    <mergeCell ref="AH58:AJ58"/>
    <mergeCell ref="AN58:AP58"/>
    <mergeCell ref="AT58:AV58"/>
    <mergeCell ref="AZ58:BB58"/>
    <mergeCell ref="BF58:BH58"/>
    <mergeCell ref="BL57:BN57"/>
    <mergeCell ref="BR57:BT57"/>
    <mergeCell ref="BX57:BZ57"/>
    <mergeCell ref="CD57:CF57"/>
    <mergeCell ref="CJ57:CL57"/>
    <mergeCell ref="CP57:CR57"/>
    <mergeCell ref="AB57:AD57"/>
    <mergeCell ref="AH57:AJ57"/>
    <mergeCell ref="AN57:AP57"/>
    <mergeCell ref="AT57:AV57"/>
    <mergeCell ref="AZ57:BB57"/>
    <mergeCell ref="BF57:BH57"/>
    <mergeCell ref="BL60:BN60"/>
    <mergeCell ref="BR60:BT60"/>
    <mergeCell ref="BX60:BZ60"/>
    <mergeCell ref="CD60:CF60"/>
    <mergeCell ref="CJ60:CL60"/>
    <mergeCell ref="CP60:CR60"/>
    <mergeCell ref="AB60:AD60"/>
    <mergeCell ref="AH60:AJ60"/>
    <mergeCell ref="AN60:AP60"/>
    <mergeCell ref="AT60:AV60"/>
    <mergeCell ref="AZ60:BB60"/>
    <mergeCell ref="BF60:BH60"/>
    <mergeCell ref="BL59:BN59"/>
    <mergeCell ref="BR59:BT59"/>
    <mergeCell ref="BX59:BZ59"/>
    <mergeCell ref="CD59:CF59"/>
    <mergeCell ref="CJ59:CL59"/>
    <mergeCell ref="CP59:CR59"/>
    <mergeCell ref="AB59:AD59"/>
    <mergeCell ref="AH59:AJ59"/>
    <mergeCell ref="AN59:AP59"/>
    <mergeCell ref="AT59:AV59"/>
    <mergeCell ref="AZ59:BB59"/>
    <mergeCell ref="BF59:BH59"/>
    <mergeCell ref="BL62:BN62"/>
    <mergeCell ref="BR62:BT62"/>
    <mergeCell ref="BX62:BZ62"/>
    <mergeCell ref="CD62:CF62"/>
    <mergeCell ref="CJ62:CL62"/>
    <mergeCell ref="CP62:CR62"/>
    <mergeCell ref="AB62:AD62"/>
    <mergeCell ref="AH62:AJ62"/>
    <mergeCell ref="AN62:AP62"/>
    <mergeCell ref="AT62:AV62"/>
    <mergeCell ref="AZ62:BB62"/>
    <mergeCell ref="BF62:BH62"/>
    <mergeCell ref="BL61:BN61"/>
    <mergeCell ref="BR61:BT61"/>
    <mergeCell ref="BX61:BZ61"/>
    <mergeCell ref="CD61:CF61"/>
    <mergeCell ref="CJ61:CL61"/>
    <mergeCell ref="CP61:CR61"/>
    <mergeCell ref="AB61:AD61"/>
    <mergeCell ref="AH61:AJ61"/>
    <mergeCell ref="AN61:AP61"/>
    <mergeCell ref="AT61:AV61"/>
    <mergeCell ref="AZ61:BB61"/>
    <mergeCell ref="BF61:BH61"/>
    <mergeCell ref="BL64:BN64"/>
    <mergeCell ref="BR64:BT64"/>
    <mergeCell ref="BX64:BZ64"/>
    <mergeCell ref="CD64:CF64"/>
    <mergeCell ref="CJ64:CL64"/>
    <mergeCell ref="CP64:CR64"/>
    <mergeCell ref="AB64:AD64"/>
    <mergeCell ref="AH64:AJ64"/>
    <mergeCell ref="AN64:AP64"/>
    <mergeCell ref="AT64:AV64"/>
    <mergeCell ref="AZ64:BB64"/>
    <mergeCell ref="BF64:BH64"/>
    <mergeCell ref="BL63:BN63"/>
    <mergeCell ref="BR63:BT63"/>
    <mergeCell ref="BX63:BZ63"/>
    <mergeCell ref="CD63:CF63"/>
    <mergeCell ref="CJ63:CL63"/>
    <mergeCell ref="CP63:CR63"/>
    <mergeCell ref="AB63:AD63"/>
    <mergeCell ref="AH63:AJ63"/>
    <mergeCell ref="AN63:AP63"/>
    <mergeCell ref="AT63:AV63"/>
    <mergeCell ref="AZ63:BB63"/>
    <mergeCell ref="BF63:BH63"/>
    <mergeCell ref="BL66:BN66"/>
    <mergeCell ref="BR66:BT66"/>
    <mergeCell ref="BX66:BZ66"/>
    <mergeCell ref="CD66:CF66"/>
    <mergeCell ref="CJ66:CL66"/>
    <mergeCell ref="CP66:CR66"/>
    <mergeCell ref="AB66:AD66"/>
    <mergeCell ref="AH66:AJ66"/>
    <mergeCell ref="AN66:AP66"/>
    <mergeCell ref="AT66:AV66"/>
    <mergeCell ref="AZ66:BB66"/>
    <mergeCell ref="BF66:BH66"/>
    <mergeCell ref="BL65:BN65"/>
    <mergeCell ref="BR65:BT65"/>
    <mergeCell ref="BX65:BZ65"/>
    <mergeCell ref="CD65:CF65"/>
    <mergeCell ref="CJ65:CL65"/>
    <mergeCell ref="CP65:CR65"/>
    <mergeCell ref="AB65:AD65"/>
    <mergeCell ref="AH65:AJ65"/>
    <mergeCell ref="AN65:AP65"/>
    <mergeCell ref="AT65:AV65"/>
    <mergeCell ref="AZ65:BB65"/>
    <mergeCell ref="BF65:BH65"/>
    <mergeCell ref="BL68:BN68"/>
    <mergeCell ref="BR68:BT68"/>
    <mergeCell ref="BX68:BZ68"/>
    <mergeCell ref="CD68:CF68"/>
    <mergeCell ref="CJ68:CL68"/>
    <mergeCell ref="CP68:CR68"/>
    <mergeCell ref="AB68:AD68"/>
    <mergeCell ref="AH68:AJ68"/>
    <mergeCell ref="AN68:AP68"/>
    <mergeCell ref="AT68:AV68"/>
    <mergeCell ref="AZ68:BB68"/>
    <mergeCell ref="BF68:BH68"/>
    <mergeCell ref="BL67:BN67"/>
    <mergeCell ref="BR67:BT67"/>
    <mergeCell ref="BX67:BZ67"/>
    <mergeCell ref="CD67:CF67"/>
    <mergeCell ref="CJ67:CL67"/>
    <mergeCell ref="CP67:CR67"/>
    <mergeCell ref="AB67:AD67"/>
    <mergeCell ref="AH67:AJ67"/>
    <mergeCell ref="AN67:AP67"/>
    <mergeCell ref="AT67:AV67"/>
    <mergeCell ref="AZ67:BB67"/>
    <mergeCell ref="BF67:BH67"/>
    <mergeCell ref="BL70:BN70"/>
    <mergeCell ref="BR70:BT70"/>
    <mergeCell ref="BX70:BZ70"/>
    <mergeCell ref="CD70:CF70"/>
    <mergeCell ref="CJ70:CL70"/>
    <mergeCell ref="CP70:CR70"/>
    <mergeCell ref="AB70:AD70"/>
    <mergeCell ref="AH70:AJ70"/>
    <mergeCell ref="AN70:AP70"/>
    <mergeCell ref="AT70:AV70"/>
    <mergeCell ref="AZ70:BB70"/>
    <mergeCell ref="BF70:BH70"/>
    <mergeCell ref="BL69:BN69"/>
    <mergeCell ref="BR69:BT69"/>
    <mergeCell ref="BX69:BZ69"/>
    <mergeCell ref="CD69:CF69"/>
    <mergeCell ref="CJ69:CL69"/>
    <mergeCell ref="CP69:CR69"/>
    <mergeCell ref="AB69:AD69"/>
    <mergeCell ref="AH69:AJ69"/>
    <mergeCell ref="AN69:AP69"/>
    <mergeCell ref="AT69:AV69"/>
    <mergeCell ref="AZ69:BB69"/>
    <mergeCell ref="BF69:BH69"/>
    <mergeCell ref="BL72:BN72"/>
    <mergeCell ref="BR72:BT72"/>
    <mergeCell ref="BX72:BZ72"/>
    <mergeCell ref="CD72:CF72"/>
    <mergeCell ref="CJ72:CL72"/>
    <mergeCell ref="CP72:CR72"/>
    <mergeCell ref="AB72:AD72"/>
    <mergeCell ref="AH72:AJ72"/>
    <mergeCell ref="AN72:AP72"/>
    <mergeCell ref="AT72:AV72"/>
    <mergeCell ref="AZ72:BB72"/>
    <mergeCell ref="BF72:BH72"/>
    <mergeCell ref="BL71:BN71"/>
    <mergeCell ref="BR71:BT71"/>
    <mergeCell ref="BX71:BZ71"/>
    <mergeCell ref="CD71:CF71"/>
    <mergeCell ref="CJ71:CL71"/>
    <mergeCell ref="CP71:CR71"/>
    <mergeCell ref="AB71:AD71"/>
    <mergeCell ref="AH71:AJ71"/>
    <mergeCell ref="AN71:AP71"/>
    <mergeCell ref="AT71:AV71"/>
    <mergeCell ref="AZ71:BB71"/>
    <mergeCell ref="BF71:BH71"/>
    <mergeCell ref="BL74:BN74"/>
    <mergeCell ref="BR74:BT74"/>
    <mergeCell ref="BX74:BZ74"/>
    <mergeCell ref="CD74:CF74"/>
    <mergeCell ref="CJ74:CL74"/>
    <mergeCell ref="CP74:CR74"/>
    <mergeCell ref="AB74:AD74"/>
    <mergeCell ref="AH74:AJ74"/>
    <mergeCell ref="AN74:AP74"/>
    <mergeCell ref="AT74:AV74"/>
    <mergeCell ref="AZ74:BB74"/>
    <mergeCell ref="BF74:BH74"/>
    <mergeCell ref="BL73:BN73"/>
    <mergeCell ref="BR73:BT73"/>
    <mergeCell ref="BX73:BZ73"/>
    <mergeCell ref="CD73:CF73"/>
    <mergeCell ref="CJ73:CL73"/>
    <mergeCell ref="CP73:CR73"/>
    <mergeCell ref="AB73:AD73"/>
    <mergeCell ref="AH73:AJ73"/>
    <mergeCell ref="AN73:AP73"/>
    <mergeCell ref="AT73:AV73"/>
    <mergeCell ref="AZ73:BB73"/>
    <mergeCell ref="BF73:BH73"/>
    <mergeCell ref="BL76:BN76"/>
    <mergeCell ref="BR76:BT76"/>
    <mergeCell ref="BX76:BZ76"/>
    <mergeCell ref="CD76:CF76"/>
    <mergeCell ref="CJ76:CL76"/>
    <mergeCell ref="CP76:CR76"/>
    <mergeCell ref="AB76:AD76"/>
    <mergeCell ref="AH76:AJ76"/>
    <mergeCell ref="AN76:AP76"/>
    <mergeCell ref="AT76:AV76"/>
    <mergeCell ref="AZ76:BB76"/>
    <mergeCell ref="BF76:BH76"/>
    <mergeCell ref="BL75:BN75"/>
    <mergeCell ref="BR75:BT75"/>
    <mergeCell ref="BX75:BZ75"/>
    <mergeCell ref="CD75:CF75"/>
    <mergeCell ref="CJ75:CL75"/>
    <mergeCell ref="CP75:CR75"/>
    <mergeCell ref="AB75:AD75"/>
    <mergeCell ref="AH75:AJ75"/>
    <mergeCell ref="AN75:AP75"/>
    <mergeCell ref="AT75:AV75"/>
    <mergeCell ref="AZ75:BB75"/>
    <mergeCell ref="BF75:BH75"/>
    <mergeCell ref="BL78:BN78"/>
    <mergeCell ref="BR78:BT78"/>
    <mergeCell ref="BX78:BZ78"/>
    <mergeCell ref="CD78:CF78"/>
    <mergeCell ref="CJ78:CL78"/>
    <mergeCell ref="CP78:CR78"/>
    <mergeCell ref="AB78:AD78"/>
    <mergeCell ref="AH78:AJ78"/>
    <mergeCell ref="AN78:AP78"/>
    <mergeCell ref="AT78:AV78"/>
    <mergeCell ref="AZ78:BB78"/>
    <mergeCell ref="BF78:BH78"/>
    <mergeCell ref="BL77:BN77"/>
    <mergeCell ref="BR77:BT77"/>
    <mergeCell ref="BX77:BZ77"/>
    <mergeCell ref="CD77:CF77"/>
    <mergeCell ref="CJ77:CL77"/>
    <mergeCell ref="CP77:CR77"/>
    <mergeCell ref="AB77:AD77"/>
    <mergeCell ref="AH77:AJ77"/>
    <mergeCell ref="AN77:AP77"/>
    <mergeCell ref="AT77:AV77"/>
    <mergeCell ref="AZ77:BB77"/>
    <mergeCell ref="BF77:BH77"/>
    <mergeCell ref="BL80:BN80"/>
    <mergeCell ref="BR80:BT80"/>
    <mergeCell ref="BX80:BZ80"/>
    <mergeCell ref="CD80:CF80"/>
    <mergeCell ref="CJ80:CL80"/>
    <mergeCell ref="CP80:CR80"/>
    <mergeCell ref="AB80:AD80"/>
    <mergeCell ref="AH80:AJ80"/>
    <mergeCell ref="AN80:AP80"/>
    <mergeCell ref="AT80:AV80"/>
    <mergeCell ref="AZ80:BB80"/>
    <mergeCell ref="BF80:BH80"/>
    <mergeCell ref="BL79:BN79"/>
    <mergeCell ref="BR79:BT79"/>
    <mergeCell ref="BX79:BZ79"/>
    <mergeCell ref="CD79:CF79"/>
    <mergeCell ref="CJ79:CL79"/>
    <mergeCell ref="CP79:CR79"/>
    <mergeCell ref="AB79:AD79"/>
    <mergeCell ref="AH79:AJ79"/>
    <mergeCell ref="AN79:AP79"/>
    <mergeCell ref="AT79:AV79"/>
    <mergeCell ref="AZ79:BB79"/>
    <mergeCell ref="BF79:BH79"/>
    <mergeCell ref="BL82:BN82"/>
    <mergeCell ref="BR82:BT82"/>
    <mergeCell ref="BX82:BZ82"/>
    <mergeCell ref="CD82:CF82"/>
    <mergeCell ref="CJ82:CL82"/>
    <mergeCell ref="CP82:CR82"/>
    <mergeCell ref="AB82:AD82"/>
    <mergeCell ref="AH82:AJ82"/>
    <mergeCell ref="AN82:AP82"/>
    <mergeCell ref="AT82:AV82"/>
    <mergeCell ref="AZ82:BB82"/>
    <mergeCell ref="BF82:BH82"/>
    <mergeCell ref="BL81:BN81"/>
    <mergeCell ref="BR81:BT81"/>
    <mergeCell ref="BX81:BZ81"/>
    <mergeCell ref="CD81:CF81"/>
    <mergeCell ref="CJ81:CL81"/>
    <mergeCell ref="CP81:CR81"/>
    <mergeCell ref="AB81:AD81"/>
    <mergeCell ref="AH81:AJ81"/>
    <mergeCell ref="AN81:AP81"/>
    <mergeCell ref="AT81:AV81"/>
    <mergeCell ref="AZ81:BB81"/>
    <mergeCell ref="BF81:BH81"/>
    <mergeCell ref="BL84:BN84"/>
    <mergeCell ref="BR84:BT84"/>
    <mergeCell ref="BX84:BZ84"/>
    <mergeCell ref="CD84:CF84"/>
    <mergeCell ref="CJ84:CL84"/>
    <mergeCell ref="CP84:CR84"/>
    <mergeCell ref="AB84:AD84"/>
    <mergeCell ref="AH84:AJ84"/>
    <mergeCell ref="AN84:AP84"/>
    <mergeCell ref="AT84:AV84"/>
    <mergeCell ref="AZ84:BB84"/>
    <mergeCell ref="BF84:BH84"/>
    <mergeCell ref="BL83:BN83"/>
    <mergeCell ref="BR83:BT83"/>
    <mergeCell ref="BX83:BZ83"/>
    <mergeCell ref="CD83:CF83"/>
    <mergeCell ref="CJ83:CL83"/>
    <mergeCell ref="CP83:CR83"/>
    <mergeCell ref="AB83:AD83"/>
    <mergeCell ref="AH83:AJ83"/>
    <mergeCell ref="AN83:AP83"/>
    <mergeCell ref="AT83:AV83"/>
    <mergeCell ref="AZ83:BB83"/>
    <mergeCell ref="BF83:BH83"/>
    <mergeCell ref="BX86:BZ86"/>
    <mergeCell ref="CD86:CF86"/>
    <mergeCell ref="CJ86:CL86"/>
    <mergeCell ref="CP86:CR86"/>
    <mergeCell ref="AB86:AD86"/>
    <mergeCell ref="AH86:AJ86"/>
    <mergeCell ref="AN86:AP86"/>
    <mergeCell ref="AT86:AV86"/>
    <mergeCell ref="AZ86:BB86"/>
    <mergeCell ref="BF86:BH86"/>
    <mergeCell ref="BL85:BN85"/>
    <mergeCell ref="BR85:BT85"/>
    <mergeCell ref="BX85:BZ85"/>
    <mergeCell ref="CD85:CF85"/>
    <mergeCell ref="CJ85:CL85"/>
    <mergeCell ref="CP85:CR85"/>
    <mergeCell ref="AB85:AD85"/>
    <mergeCell ref="AH85:AJ85"/>
    <mergeCell ref="AN85:AP85"/>
    <mergeCell ref="AT85:AV85"/>
    <mergeCell ref="AZ85:BB85"/>
    <mergeCell ref="BF85:BH85"/>
    <mergeCell ref="AH24:AJ24"/>
    <mergeCell ref="AH25:AJ25"/>
    <mergeCell ref="AH26:AJ26"/>
    <mergeCell ref="AH27:AJ27"/>
    <mergeCell ref="AH28:AJ28"/>
    <mergeCell ref="AH29:AJ29"/>
    <mergeCell ref="BL88:BN88"/>
    <mergeCell ref="BR88:BT88"/>
    <mergeCell ref="BX88:BZ88"/>
    <mergeCell ref="CD88:CF88"/>
    <mergeCell ref="CJ88:CL88"/>
    <mergeCell ref="CP88:CR88"/>
    <mergeCell ref="AB88:AD88"/>
    <mergeCell ref="AH88:AJ88"/>
    <mergeCell ref="AN88:AP88"/>
    <mergeCell ref="AT88:AV88"/>
    <mergeCell ref="AZ88:BB88"/>
    <mergeCell ref="BF88:BH88"/>
    <mergeCell ref="BL87:BN87"/>
    <mergeCell ref="BR87:BT87"/>
    <mergeCell ref="BX87:BZ87"/>
    <mergeCell ref="CD87:CF87"/>
    <mergeCell ref="CJ87:CL87"/>
    <mergeCell ref="CP87:CR87"/>
    <mergeCell ref="AB87:AD87"/>
    <mergeCell ref="AH87:AJ87"/>
    <mergeCell ref="AN87:AP87"/>
    <mergeCell ref="AT87:AV87"/>
    <mergeCell ref="AZ87:BB87"/>
    <mergeCell ref="BF87:BH87"/>
    <mergeCell ref="BL86:BN86"/>
    <mergeCell ref="BR86:BT86"/>
  </mergeCells>
  <conditionalFormatting sqref="AM20:AM21 CO9:CO88 BE9:BE88 BK9:BK88 BQ9:BQ88 BW9:BW88 CC9:CD30 CI9:CJ78 AY9:AY88 CU9:CU33">
    <cfRule type="cellIs" dxfId="748" priority="962" stopIfTrue="1" operator="greaterThan">
      <formula>1</formula>
    </cfRule>
    <cfRule type="cellIs" dxfId="747" priority="963" stopIfTrue="1" operator="between">
      <formula>0.9</formula>
      <formula>1</formula>
    </cfRule>
    <cfRule type="cellIs" dxfId="746" priority="964" stopIfTrue="1" operator="between">
      <formula>0.7</formula>
      <formula>0.8999</formula>
    </cfRule>
    <cfRule type="cellIs" dxfId="745" priority="965" stopIfTrue="1" operator="between">
      <formula>0.00001</formula>
      <formula>0.6999</formula>
    </cfRule>
  </conditionalFormatting>
  <conditionalFormatting sqref="BR9">
    <cfRule type="cellIs" dxfId="744" priority="941" stopIfTrue="1" operator="greaterThan">
      <formula>1</formula>
    </cfRule>
    <cfRule type="cellIs" dxfId="743" priority="942" stopIfTrue="1" operator="between">
      <formula>0.9</formula>
      <formula>1</formula>
    </cfRule>
    <cfRule type="cellIs" dxfId="742" priority="943" stopIfTrue="1" operator="between">
      <formula>0.7</formula>
      <formula>0.8999</formula>
    </cfRule>
    <cfRule type="cellIs" dxfId="741" priority="944" stopIfTrue="1" operator="between">
      <formula>0.00001</formula>
      <formula>0.6999</formula>
    </cfRule>
  </conditionalFormatting>
  <conditionalFormatting sqref="BR22:BR23">
    <cfRule type="cellIs" dxfId="740" priority="937" stopIfTrue="1" operator="greaterThan">
      <formula>1</formula>
    </cfRule>
    <cfRule type="cellIs" dxfId="739" priority="938" stopIfTrue="1" operator="between">
      <formula>0.9</formula>
      <formula>1</formula>
    </cfRule>
    <cfRule type="cellIs" dxfId="738" priority="939" stopIfTrue="1" operator="between">
      <formula>0.7</formula>
      <formula>0.8999</formula>
    </cfRule>
    <cfRule type="cellIs" dxfId="737" priority="940" stopIfTrue="1" operator="between">
      <formula>0.00001</formula>
      <formula>0.6999</formula>
    </cfRule>
  </conditionalFormatting>
  <conditionalFormatting sqref="BR31:BR41">
    <cfRule type="cellIs" dxfId="736" priority="933" stopIfTrue="1" operator="greaterThan">
      <formula>1</formula>
    </cfRule>
    <cfRule type="cellIs" dxfId="735" priority="934" stopIfTrue="1" operator="between">
      <formula>0.9</formula>
      <formula>1</formula>
    </cfRule>
    <cfRule type="cellIs" dxfId="734" priority="935" stopIfTrue="1" operator="between">
      <formula>0.7</formula>
      <formula>0.8999</formula>
    </cfRule>
    <cfRule type="cellIs" dxfId="733" priority="936" stopIfTrue="1" operator="between">
      <formula>0.00001</formula>
      <formula>0.6999</formula>
    </cfRule>
  </conditionalFormatting>
  <conditionalFormatting sqref="BR50:BR55">
    <cfRule type="cellIs" dxfId="732" priority="929" stopIfTrue="1" operator="greaterThan">
      <formula>1</formula>
    </cfRule>
    <cfRule type="cellIs" dxfId="731" priority="930" stopIfTrue="1" operator="between">
      <formula>0.9</formula>
      <formula>1</formula>
    </cfRule>
    <cfRule type="cellIs" dxfId="730" priority="931" stopIfTrue="1" operator="between">
      <formula>0.7</formula>
      <formula>0.8999</formula>
    </cfRule>
    <cfRule type="cellIs" dxfId="729" priority="932" stopIfTrue="1" operator="between">
      <formula>0.00001</formula>
      <formula>0.6999</formula>
    </cfRule>
  </conditionalFormatting>
  <conditionalFormatting sqref="CC31:CC55 CC56:CD78 CC79:CC88">
    <cfRule type="cellIs" dxfId="728" priority="953" stopIfTrue="1" operator="greaterThan">
      <formula>1</formula>
    </cfRule>
    <cfRule type="cellIs" dxfId="727" priority="954" stopIfTrue="1" operator="between">
      <formula>0.9</formula>
      <formula>1</formula>
    </cfRule>
    <cfRule type="cellIs" dxfId="726" priority="955" stopIfTrue="1" operator="between">
      <formula>0.7</formula>
      <formula>0.8999</formula>
    </cfRule>
    <cfRule type="cellIs" dxfId="725" priority="956" stopIfTrue="1" operator="between">
      <formula>0.00001</formula>
      <formula>0.6999</formula>
    </cfRule>
  </conditionalFormatting>
  <conditionalFormatting sqref="CD31:CD37">
    <cfRule type="cellIs" dxfId="724" priority="921" stopIfTrue="1" operator="greaterThan">
      <formula>1</formula>
    </cfRule>
    <cfRule type="cellIs" dxfId="723" priority="922" stopIfTrue="1" operator="between">
      <formula>0.9</formula>
      <formula>1</formula>
    </cfRule>
    <cfRule type="cellIs" dxfId="722" priority="923" stopIfTrue="1" operator="between">
      <formula>0.7</formula>
      <formula>0.8999</formula>
    </cfRule>
    <cfRule type="cellIs" dxfId="721" priority="924" stopIfTrue="1" operator="between">
      <formula>0.00001</formula>
      <formula>0.6999</formula>
    </cfRule>
  </conditionalFormatting>
  <conditionalFormatting sqref="CD50:CD55">
    <cfRule type="cellIs" dxfId="720" priority="925" stopIfTrue="1" operator="greaterThan">
      <formula>1</formula>
    </cfRule>
    <cfRule type="cellIs" dxfId="719" priority="926" stopIfTrue="1" operator="between">
      <formula>0.9</formula>
      <formula>1</formula>
    </cfRule>
    <cfRule type="cellIs" dxfId="718" priority="927" stopIfTrue="1" operator="between">
      <formula>0.7</formula>
      <formula>0.8999</formula>
    </cfRule>
    <cfRule type="cellIs" dxfId="717" priority="928" stopIfTrue="1" operator="between">
      <formula>0.00001</formula>
      <formula>0.6999</formula>
    </cfRule>
  </conditionalFormatting>
  <conditionalFormatting sqref="CI79:CI88">
    <cfRule type="cellIs" dxfId="716" priority="957" stopIfTrue="1" operator="greaterThan">
      <formula>1</formula>
    </cfRule>
    <cfRule type="cellIs" dxfId="715" priority="958" stopIfTrue="1" operator="between">
      <formula>0.9</formula>
      <formula>1</formula>
    </cfRule>
    <cfRule type="cellIs" dxfId="714" priority="959" stopIfTrue="1" operator="between">
      <formula>0.7</formula>
      <formula>0.8999</formula>
    </cfRule>
    <cfRule type="cellIs" dxfId="713" priority="960" stopIfTrue="1" operator="between">
      <formula>0.00001</formula>
      <formula>0.6999</formula>
    </cfRule>
  </conditionalFormatting>
  <conditionalFormatting sqref="CU13:CU14">
    <cfRule type="cellIs" dxfId="712" priority="949" stopIfTrue="1" operator="greaterThan">
      <formula>1</formula>
    </cfRule>
    <cfRule type="cellIs" dxfId="711" priority="950" stopIfTrue="1" operator="between">
      <formula>0.9</formula>
      <formula>1</formula>
    </cfRule>
    <cfRule type="cellIs" dxfId="710" priority="951" stopIfTrue="1" operator="between">
      <formula>0.7</formula>
      <formula>0.8999</formula>
    </cfRule>
    <cfRule type="cellIs" dxfId="709" priority="952" stopIfTrue="1" operator="between">
      <formula>0.00001</formula>
      <formula>0.6999</formula>
    </cfRule>
  </conditionalFormatting>
  <conditionalFormatting sqref="CU20:CU33">
    <cfRule type="cellIs" dxfId="708" priority="961" stopIfTrue="1" operator="equal">
      <formula>0</formula>
    </cfRule>
  </conditionalFormatting>
  <conditionalFormatting sqref="CU34:CU88">
    <cfRule type="cellIs" dxfId="707" priority="945" stopIfTrue="1" operator="greaterThan">
      <formula>1</formula>
    </cfRule>
    <cfRule type="cellIs" dxfId="706" priority="946" stopIfTrue="1" operator="between">
      <formula>0.9</formula>
      <formula>1</formula>
    </cfRule>
    <cfRule type="cellIs" dxfId="705" priority="947" stopIfTrue="1" operator="between">
      <formula>0.7</formula>
      <formula>0.8999</formula>
    </cfRule>
    <cfRule type="cellIs" dxfId="704" priority="948" stopIfTrue="1" operator="between">
      <formula>0.00001</formula>
      <formula>0.6999</formula>
    </cfRule>
  </conditionalFormatting>
  <conditionalFormatting sqref="AS9:AS88">
    <cfRule type="cellIs" dxfId="703" priority="917" stopIfTrue="1" operator="greaterThan">
      <formula>1</formula>
    </cfRule>
    <cfRule type="cellIs" dxfId="702" priority="918" stopIfTrue="1" operator="between">
      <formula>0.9</formula>
      <formula>1</formula>
    </cfRule>
    <cfRule type="cellIs" dxfId="701" priority="919" stopIfTrue="1" operator="between">
      <formula>0.7</formula>
      <formula>0.8999</formula>
    </cfRule>
    <cfRule type="cellIs" dxfId="700" priority="920" stopIfTrue="1" operator="between">
      <formula>0.00001</formula>
      <formula>0.6999</formula>
    </cfRule>
  </conditionalFormatting>
  <conditionalFormatting sqref="AA31">
    <cfRule type="cellIs" dxfId="699" priority="877" stopIfTrue="1" operator="greaterThan">
      <formula>1</formula>
    </cfRule>
    <cfRule type="cellIs" dxfId="698" priority="878" stopIfTrue="1" operator="between">
      <formula>0.9</formula>
      <formula>1</formula>
    </cfRule>
    <cfRule type="cellIs" dxfId="697" priority="879" stopIfTrue="1" operator="between">
      <formula>0.7</formula>
      <formula>0.8999</formula>
    </cfRule>
    <cfRule type="cellIs" dxfId="696" priority="880" stopIfTrue="1" operator="between">
      <formula>0.00001</formula>
      <formula>0.6999</formula>
    </cfRule>
  </conditionalFormatting>
  <conditionalFormatting sqref="AA78">
    <cfRule type="cellIs" dxfId="695" priority="909" stopIfTrue="1" operator="greaterThan">
      <formula>1</formula>
    </cfRule>
    <cfRule type="cellIs" dxfId="694" priority="910" stopIfTrue="1" operator="between">
      <formula>0.9</formula>
      <formula>1</formula>
    </cfRule>
    <cfRule type="cellIs" dxfId="693" priority="911" stopIfTrue="1" operator="between">
      <formula>0.7</formula>
      <formula>0.8999</formula>
    </cfRule>
    <cfRule type="cellIs" dxfId="692" priority="912" stopIfTrue="1" operator="between">
      <formula>0.00001</formula>
      <formula>0.6999</formula>
    </cfRule>
  </conditionalFormatting>
  <conditionalFormatting sqref="AA79 AA81:AA88">
    <cfRule type="cellIs" dxfId="691" priority="905" stopIfTrue="1" operator="greaterThan">
      <formula>1</formula>
    </cfRule>
    <cfRule type="cellIs" dxfId="690" priority="906" stopIfTrue="1" operator="between">
      <formula>0.9</formula>
      <formula>1</formula>
    </cfRule>
    <cfRule type="cellIs" dxfId="689" priority="907" stopIfTrue="1" operator="between">
      <formula>0.7</formula>
      <formula>0.8999</formula>
    </cfRule>
    <cfRule type="cellIs" dxfId="688" priority="908" stopIfTrue="1" operator="between">
      <formula>0.00001</formula>
      <formula>0.6999</formula>
    </cfRule>
  </conditionalFormatting>
  <conditionalFormatting sqref="AA9">
    <cfRule type="cellIs" dxfId="687" priority="889" stopIfTrue="1" operator="greaterThan">
      <formula>1</formula>
    </cfRule>
    <cfRule type="cellIs" dxfId="686" priority="890" stopIfTrue="1" operator="between">
      <formula>0.9</formula>
      <formula>1</formula>
    </cfRule>
    <cfRule type="cellIs" dxfId="685" priority="891" stopIfTrue="1" operator="between">
      <formula>0.7</formula>
      <formula>0.8999</formula>
    </cfRule>
    <cfRule type="cellIs" dxfId="684" priority="892" stopIfTrue="1" operator="between">
      <formula>0.00001</formula>
      <formula>0.6999</formula>
    </cfRule>
  </conditionalFormatting>
  <conditionalFormatting sqref="AA22">
    <cfRule type="cellIs" dxfId="683" priority="885" stopIfTrue="1" operator="greaterThan">
      <formula>1</formula>
    </cfRule>
    <cfRule type="cellIs" dxfId="682" priority="886" stopIfTrue="1" operator="between">
      <formula>0.9</formula>
      <formula>1</formula>
    </cfRule>
    <cfRule type="cellIs" dxfId="681" priority="887" stopIfTrue="1" operator="between">
      <formula>0.7</formula>
      <formula>0.8999</formula>
    </cfRule>
    <cfRule type="cellIs" dxfId="680" priority="888" stopIfTrue="1" operator="between">
      <formula>0.00001</formula>
      <formula>0.6999</formula>
    </cfRule>
  </conditionalFormatting>
  <conditionalFormatting sqref="AA23">
    <cfRule type="cellIs" dxfId="679" priority="881" stopIfTrue="1" operator="greaterThan">
      <formula>1</formula>
    </cfRule>
    <cfRule type="cellIs" dxfId="678" priority="882" stopIfTrue="1" operator="between">
      <formula>0.9</formula>
      <formula>1</formula>
    </cfRule>
    <cfRule type="cellIs" dxfId="677" priority="883" stopIfTrue="1" operator="between">
      <formula>0.7</formula>
      <formula>0.8999</formula>
    </cfRule>
    <cfRule type="cellIs" dxfId="676" priority="884" stopIfTrue="1" operator="between">
      <formula>0.00001</formula>
      <formula>0.6999</formula>
    </cfRule>
  </conditionalFormatting>
  <conditionalFormatting sqref="AA32">
    <cfRule type="cellIs" dxfId="675" priority="873" stopIfTrue="1" operator="greaterThan">
      <formula>1</formula>
    </cfRule>
    <cfRule type="cellIs" dxfId="674" priority="874" stopIfTrue="1" operator="between">
      <formula>0.9</formula>
      <formula>1</formula>
    </cfRule>
    <cfRule type="cellIs" dxfId="673" priority="875" stopIfTrue="1" operator="between">
      <formula>0.7</formula>
      <formula>0.8999</formula>
    </cfRule>
    <cfRule type="cellIs" dxfId="672" priority="876" stopIfTrue="1" operator="between">
      <formula>0.00001</formula>
      <formula>0.6999</formula>
    </cfRule>
  </conditionalFormatting>
  <conditionalFormatting sqref="AA33">
    <cfRule type="cellIs" dxfId="671" priority="869" stopIfTrue="1" operator="greaterThan">
      <formula>1</formula>
    </cfRule>
    <cfRule type="cellIs" dxfId="670" priority="870" stopIfTrue="1" operator="between">
      <formula>0.9</formula>
      <formula>1</formula>
    </cfRule>
    <cfRule type="cellIs" dxfId="669" priority="871" stopIfTrue="1" operator="between">
      <formula>0.7</formula>
      <formula>0.8999</formula>
    </cfRule>
    <cfRule type="cellIs" dxfId="668" priority="872" stopIfTrue="1" operator="between">
      <formula>0.00001</formula>
      <formula>0.6999</formula>
    </cfRule>
  </conditionalFormatting>
  <conditionalFormatting sqref="AA34">
    <cfRule type="cellIs" dxfId="667" priority="865" stopIfTrue="1" operator="greaterThan">
      <formula>1</formula>
    </cfRule>
    <cfRule type="cellIs" dxfId="666" priority="866" stopIfTrue="1" operator="between">
      <formula>0.9</formula>
      <formula>1</formula>
    </cfRule>
    <cfRule type="cellIs" dxfId="665" priority="867" stopIfTrue="1" operator="between">
      <formula>0.7</formula>
      <formula>0.8999</formula>
    </cfRule>
    <cfRule type="cellIs" dxfId="664" priority="868" stopIfTrue="1" operator="between">
      <formula>0.00001</formula>
      <formula>0.6999</formula>
    </cfRule>
  </conditionalFormatting>
  <conditionalFormatting sqref="AA35">
    <cfRule type="cellIs" dxfId="663" priority="861" stopIfTrue="1" operator="greaterThan">
      <formula>1</formula>
    </cfRule>
    <cfRule type="cellIs" dxfId="662" priority="862" stopIfTrue="1" operator="between">
      <formula>0.9</formula>
      <formula>1</formula>
    </cfRule>
    <cfRule type="cellIs" dxfId="661" priority="863" stopIfTrue="1" operator="between">
      <formula>0.7</formula>
      <formula>0.8999</formula>
    </cfRule>
    <cfRule type="cellIs" dxfId="660" priority="864" stopIfTrue="1" operator="between">
      <formula>0.00001</formula>
      <formula>0.6999</formula>
    </cfRule>
  </conditionalFormatting>
  <conditionalFormatting sqref="AA36">
    <cfRule type="cellIs" dxfId="659" priority="857" stopIfTrue="1" operator="greaterThan">
      <formula>1</formula>
    </cfRule>
    <cfRule type="cellIs" dxfId="658" priority="858" stopIfTrue="1" operator="between">
      <formula>0.9</formula>
      <formula>1</formula>
    </cfRule>
    <cfRule type="cellIs" dxfId="657" priority="859" stopIfTrue="1" operator="between">
      <formula>0.7</formula>
      <formula>0.8999</formula>
    </cfRule>
    <cfRule type="cellIs" dxfId="656" priority="860" stopIfTrue="1" operator="between">
      <formula>0.00001</formula>
      <formula>0.6999</formula>
    </cfRule>
  </conditionalFormatting>
  <conditionalFormatting sqref="AA37">
    <cfRule type="cellIs" dxfId="655" priority="853" stopIfTrue="1" operator="greaterThan">
      <formula>1</formula>
    </cfRule>
    <cfRule type="cellIs" dxfId="654" priority="854" stopIfTrue="1" operator="between">
      <formula>0.9</formula>
      <formula>1</formula>
    </cfRule>
    <cfRule type="cellIs" dxfId="653" priority="855" stopIfTrue="1" operator="between">
      <formula>0.7</formula>
      <formula>0.8999</formula>
    </cfRule>
    <cfRule type="cellIs" dxfId="652" priority="856" stopIfTrue="1" operator="between">
      <formula>0.00001</formula>
      <formula>0.6999</formula>
    </cfRule>
  </conditionalFormatting>
  <conditionalFormatting sqref="AA38">
    <cfRule type="cellIs" dxfId="651" priority="849" stopIfTrue="1" operator="greaterThan">
      <formula>1</formula>
    </cfRule>
    <cfRule type="cellIs" dxfId="650" priority="850" stopIfTrue="1" operator="between">
      <formula>0.9</formula>
      <formula>1</formula>
    </cfRule>
    <cfRule type="cellIs" dxfId="649" priority="851" stopIfTrue="1" operator="between">
      <formula>0.7</formula>
      <formula>0.8999</formula>
    </cfRule>
    <cfRule type="cellIs" dxfId="648" priority="852" stopIfTrue="1" operator="between">
      <formula>0.00001</formula>
      <formula>0.6999</formula>
    </cfRule>
  </conditionalFormatting>
  <conditionalFormatting sqref="AA39">
    <cfRule type="cellIs" dxfId="647" priority="845" stopIfTrue="1" operator="greaterThan">
      <formula>1</formula>
    </cfRule>
    <cfRule type="cellIs" dxfId="646" priority="846" stopIfTrue="1" operator="between">
      <formula>0.9</formula>
      <formula>1</formula>
    </cfRule>
    <cfRule type="cellIs" dxfId="645" priority="847" stopIfTrue="1" operator="between">
      <formula>0.7</formula>
      <formula>0.8999</formula>
    </cfRule>
    <cfRule type="cellIs" dxfId="644" priority="848" stopIfTrue="1" operator="between">
      <formula>0.00001</formula>
      <formula>0.6999</formula>
    </cfRule>
  </conditionalFormatting>
  <conditionalFormatting sqref="AA40">
    <cfRule type="cellIs" dxfId="643" priority="841" stopIfTrue="1" operator="greaterThan">
      <formula>1</formula>
    </cfRule>
    <cfRule type="cellIs" dxfId="642" priority="842" stopIfTrue="1" operator="between">
      <formula>0.9</formula>
      <formula>1</formula>
    </cfRule>
    <cfRule type="cellIs" dxfId="641" priority="843" stopIfTrue="1" operator="between">
      <formula>0.7</formula>
      <formula>0.8999</formula>
    </cfRule>
    <cfRule type="cellIs" dxfId="640" priority="844" stopIfTrue="1" operator="between">
      <formula>0.00001</formula>
      <formula>0.6999</formula>
    </cfRule>
  </conditionalFormatting>
  <conditionalFormatting sqref="AA41">
    <cfRule type="cellIs" dxfId="639" priority="837" stopIfTrue="1" operator="greaterThan">
      <formula>1</formula>
    </cfRule>
    <cfRule type="cellIs" dxfId="638" priority="838" stopIfTrue="1" operator="between">
      <formula>0.9</formula>
      <formula>1</formula>
    </cfRule>
    <cfRule type="cellIs" dxfId="637" priority="839" stopIfTrue="1" operator="between">
      <formula>0.7</formula>
      <formula>0.8999</formula>
    </cfRule>
    <cfRule type="cellIs" dxfId="636" priority="840" stopIfTrue="1" operator="between">
      <formula>0.00001</formula>
      <formula>0.6999</formula>
    </cfRule>
  </conditionalFormatting>
  <conditionalFormatting sqref="AA42">
    <cfRule type="cellIs" dxfId="635" priority="833" stopIfTrue="1" operator="greaterThan">
      <formula>1</formula>
    </cfRule>
    <cfRule type="cellIs" dxfId="634" priority="834" stopIfTrue="1" operator="between">
      <formula>0.9</formula>
      <formula>1</formula>
    </cfRule>
    <cfRule type="cellIs" dxfId="633" priority="835" stopIfTrue="1" operator="between">
      <formula>0.7</formula>
      <formula>0.8999</formula>
    </cfRule>
    <cfRule type="cellIs" dxfId="632" priority="836" stopIfTrue="1" operator="between">
      <formula>0.00001</formula>
      <formula>0.6999</formula>
    </cfRule>
  </conditionalFormatting>
  <conditionalFormatting sqref="AA43">
    <cfRule type="cellIs" dxfId="631" priority="829" stopIfTrue="1" operator="greaterThan">
      <formula>1</formula>
    </cfRule>
    <cfRule type="cellIs" dxfId="630" priority="830" stopIfTrue="1" operator="between">
      <formula>0.9</formula>
      <formula>1</formula>
    </cfRule>
    <cfRule type="cellIs" dxfId="629" priority="831" stopIfTrue="1" operator="between">
      <formula>0.7</formula>
      <formula>0.8999</formula>
    </cfRule>
    <cfRule type="cellIs" dxfId="628" priority="832" stopIfTrue="1" operator="between">
      <formula>0.00001</formula>
      <formula>0.6999</formula>
    </cfRule>
  </conditionalFormatting>
  <conditionalFormatting sqref="AA44">
    <cfRule type="cellIs" dxfId="627" priority="825" stopIfTrue="1" operator="greaterThan">
      <formula>1</formula>
    </cfRule>
    <cfRule type="cellIs" dxfId="626" priority="826" stopIfTrue="1" operator="between">
      <formula>0.9</formula>
      <formula>1</formula>
    </cfRule>
    <cfRule type="cellIs" dxfId="625" priority="827" stopIfTrue="1" operator="between">
      <formula>0.7</formula>
      <formula>0.8999</formula>
    </cfRule>
    <cfRule type="cellIs" dxfId="624" priority="828" stopIfTrue="1" operator="between">
      <formula>0.00001</formula>
      <formula>0.6999</formula>
    </cfRule>
  </conditionalFormatting>
  <conditionalFormatting sqref="AA45">
    <cfRule type="cellIs" dxfId="623" priority="821" stopIfTrue="1" operator="greaterThan">
      <formula>1</formula>
    </cfRule>
    <cfRule type="cellIs" dxfId="622" priority="822" stopIfTrue="1" operator="between">
      <formula>0.9</formula>
      <formula>1</formula>
    </cfRule>
    <cfRule type="cellIs" dxfId="621" priority="823" stopIfTrue="1" operator="between">
      <formula>0.7</formula>
      <formula>0.8999</formula>
    </cfRule>
    <cfRule type="cellIs" dxfId="620" priority="824" stopIfTrue="1" operator="between">
      <formula>0.00001</formula>
      <formula>0.6999</formula>
    </cfRule>
  </conditionalFormatting>
  <conditionalFormatting sqref="AA46">
    <cfRule type="cellIs" dxfId="619" priority="817" stopIfTrue="1" operator="greaterThan">
      <formula>1</formula>
    </cfRule>
    <cfRule type="cellIs" dxfId="618" priority="818" stopIfTrue="1" operator="between">
      <formula>0.9</formula>
      <formula>1</formula>
    </cfRule>
    <cfRule type="cellIs" dxfId="617" priority="819" stopIfTrue="1" operator="between">
      <formula>0.7</formula>
      <formula>0.8999</formula>
    </cfRule>
    <cfRule type="cellIs" dxfId="616" priority="820" stopIfTrue="1" operator="between">
      <formula>0.00001</formula>
      <formula>0.6999</formula>
    </cfRule>
  </conditionalFormatting>
  <conditionalFormatting sqref="AA47">
    <cfRule type="cellIs" dxfId="615" priority="813" stopIfTrue="1" operator="greaterThan">
      <formula>1</formula>
    </cfRule>
    <cfRule type="cellIs" dxfId="614" priority="814" stopIfTrue="1" operator="between">
      <formula>0.9</formula>
      <formula>1</formula>
    </cfRule>
    <cfRule type="cellIs" dxfId="613" priority="815" stopIfTrue="1" operator="between">
      <formula>0.7</formula>
      <formula>0.8999</formula>
    </cfRule>
    <cfRule type="cellIs" dxfId="612" priority="816" stopIfTrue="1" operator="between">
      <formula>0.00001</formula>
      <formula>0.6999</formula>
    </cfRule>
  </conditionalFormatting>
  <conditionalFormatting sqref="AA48">
    <cfRule type="cellIs" dxfId="611" priority="809" stopIfTrue="1" operator="greaterThan">
      <formula>1</formula>
    </cfRule>
    <cfRule type="cellIs" dxfId="610" priority="810" stopIfTrue="1" operator="between">
      <formula>0.9</formula>
      <formula>1</formula>
    </cfRule>
    <cfRule type="cellIs" dxfId="609" priority="811" stopIfTrue="1" operator="between">
      <formula>0.7</formula>
      <formula>0.8999</formula>
    </cfRule>
    <cfRule type="cellIs" dxfId="608" priority="812" stopIfTrue="1" operator="between">
      <formula>0.00001</formula>
      <formula>0.6999</formula>
    </cfRule>
  </conditionalFormatting>
  <conditionalFormatting sqref="AA49">
    <cfRule type="cellIs" dxfId="607" priority="805" stopIfTrue="1" operator="greaterThan">
      <formula>1</formula>
    </cfRule>
    <cfRule type="cellIs" dxfId="606" priority="806" stopIfTrue="1" operator="between">
      <formula>0.9</formula>
      <formula>1</formula>
    </cfRule>
    <cfRule type="cellIs" dxfId="605" priority="807" stopIfTrue="1" operator="between">
      <formula>0.7</formula>
      <formula>0.8999</formula>
    </cfRule>
    <cfRule type="cellIs" dxfId="604" priority="808" stopIfTrue="1" operator="between">
      <formula>0.00001</formula>
      <formula>0.6999</formula>
    </cfRule>
  </conditionalFormatting>
  <conditionalFormatting sqref="AA50">
    <cfRule type="cellIs" dxfId="603" priority="801" stopIfTrue="1" operator="greaterThan">
      <formula>1</formula>
    </cfRule>
    <cfRule type="cellIs" dxfId="602" priority="802" stopIfTrue="1" operator="between">
      <formula>0.9</formula>
      <formula>1</formula>
    </cfRule>
    <cfRule type="cellIs" dxfId="601" priority="803" stopIfTrue="1" operator="between">
      <formula>0.7</formula>
      <formula>0.8999</formula>
    </cfRule>
    <cfRule type="cellIs" dxfId="600" priority="804" stopIfTrue="1" operator="between">
      <formula>0.00001</formula>
      <formula>0.6999</formula>
    </cfRule>
  </conditionalFormatting>
  <conditionalFormatting sqref="AA51">
    <cfRule type="cellIs" dxfId="599" priority="797" stopIfTrue="1" operator="greaterThan">
      <formula>1</formula>
    </cfRule>
    <cfRule type="cellIs" dxfId="598" priority="798" stopIfTrue="1" operator="between">
      <formula>0.9</formula>
      <formula>1</formula>
    </cfRule>
    <cfRule type="cellIs" dxfId="597" priority="799" stopIfTrue="1" operator="between">
      <formula>0.7</formula>
      <formula>0.8999</formula>
    </cfRule>
    <cfRule type="cellIs" dxfId="596" priority="800" stopIfTrue="1" operator="between">
      <formula>0.00001</formula>
      <formula>0.6999</formula>
    </cfRule>
  </conditionalFormatting>
  <conditionalFormatting sqref="AA52">
    <cfRule type="cellIs" dxfId="595" priority="793" stopIfTrue="1" operator="greaterThan">
      <formula>1</formula>
    </cfRule>
    <cfRule type="cellIs" dxfId="594" priority="794" stopIfTrue="1" operator="between">
      <formula>0.9</formula>
      <formula>1</formula>
    </cfRule>
    <cfRule type="cellIs" dxfId="593" priority="795" stopIfTrue="1" operator="between">
      <formula>0.7</formula>
      <formula>0.8999</formula>
    </cfRule>
    <cfRule type="cellIs" dxfId="592" priority="796" stopIfTrue="1" operator="between">
      <formula>0.00001</formula>
      <formula>0.6999</formula>
    </cfRule>
  </conditionalFormatting>
  <conditionalFormatting sqref="AA53">
    <cfRule type="cellIs" dxfId="591" priority="789" stopIfTrue="1" operator="greaterThan">
      <formula>1</formula>
    </cfRule>
    <cfRule type="cellIs" dxfId="590" priority="790" stopIfTrue="1" operator="between">
      <formula>0.9</formula>
      <formula>1</formula>
    </cfRule>
    <cfRule type="cellIs" dxfId="589" priority="791" stopIfTrue="1" operator="between">
      <formula>0.7</formula>
      <formula>0.8999</formula>
    </cfRule>
    <cfRule type="cellIs" dxfId="588" priority="792" stopIfTrue="1" operator="between">
      <formula>0.00001</formula>
      <formula>0.6999</formula>
    </cfRule>
  </conditionalFormatting>
  <conditionalFormatting sqref="AA54">
    <cfRule type="cellIs" dxfId="587" priority="785" stopIfTrue="1" operator="greaterThan">
      <formula>1</formula>
    </cfRule>
    <cfRule type="cellIs" dxfId="586" priority="786" stopIfTrue="1" operator="between">
      <formula>0.9</formula>
      <formula>1</formula>
    </cfRule>
    <cfRule type="cellIs" dxfId="585" priority="787" stopIfTrue="1" operator="between">
      <formula>0.7</formula>
      <formula>0.8999</formula>
    </cfRule>
    <cfRule type="cellIs" dxfId="584" priority="788" stopIfTrue="1" operator="between">
      <formula>0.00001</formula>
      <formula>0.6999</formula>
    </cfRule>
  </conditionalFormatting>
  <conditionalFormatting sqref="AA55">
    <cfRule type="cellIs" dxfId="583" priority="781" stopIfTrue="1" operator="greaterThan">
      <formula>1</formula>
    </cfRule>
    <cfRule type="cellIs" dxfId="582" priority="782" stopIfTrue="1" operator="between">
      <formula>0.9</formula>
      <formula>1</formula>
    </cfRule>
    <cfRule type="cellIs" dxfId="581" priority="783" stopIfTrue="1" operator="between">
      <formula>0.7</formula>
      <formula>0.8999</formula>
    </cfRule>
    <cfRule type="cellIs" dxfId="580" priority="784" stopIfTrue="1" operator="between">
      <formula>0.00001</formula>
      <formula>0.6999</formula>
    </cfRule>
  </conditionalFormatting>
  <conditionalFormatting sqref="AA75">
    <cfRule type="cellIs" dxfId="579" priority="637" stopIfTrue="1" operator="greaterThan">
      <formula>1</formula>
    </cfRule>
    <cfRule type="cellIs" dxfId="578" priority="638" stopIfTrue="1" operator="between">
      <formula>0.9</formula>
      <formula>1</formula>
    </cfRule>
    <cfRule type="cellIs" dxfId="577" priority="639" stopIfTrue="1" operator="between">
      <formula>0.7</formula>
      <formula>0.8999</formula>
    </cfRule>
    <cfRule type="cellIs" dxfId="576" priority="640" stopIfTrue="1" operator="between">
      <formula>0.00001</formula>
      <formula>0.6999</formula>
    </cfRule>
  </conditionalFormatting>
  <conditionalFormatting sqref="AA10">
    <cfRule type="cellIs" dxfId="575" priority="765" stopIfTrue="1" operator="greaterThan">
      <formula>1</formula>
    </cfRule>
    <cfRule type="cellIs" dxfId="574" priority="766" stopIfTrue="1" operator="between">
      <formula>0.9</formula>
      <formula>1</formula>
    </cfRule>
    <cfRule type="cellIs" dxfId="573" priority="767" stopIfTrue="1" operator="between">
      <formula>0.7</formula>
      <formula>0.8999</formula>
    </cfRule>
    <cfRule type="cellIs" dxfId="572" priority="768" stopIfTrue="1" operator="between">
      <formula>0.00001</formula>
      <formula>0.6999</formula>
    </cfRule>
  </conditionalFormatting>
  <conditionalFormatting sqref="AA11">
    <cfRule type="cellIs" dxfId="571" priority="761" stopIfTrue="1" operator="greaterThan">
      <formula>1</formula>
    </cfRule>
    <cfRule type="cellIs" dxfId="570" priority="762" stopIfTrue="1" operator="between">
      <formula>0.9</formula>
      <formula>1</formula>
    </cfRule>
    <cfRule type="cellIs" dxfId="569" priority="763" stopIfTrue="1" operator="between">
      <formula>0.7</formula>
      <formula>0.8999</formula>
    </cfRule>
    <cfRule type="cellIs" dxfId="568" priority="764" stopIfTrue="1" operator="between">
      <formula>0.00001</formula>
      <formula>0.6999</formula>
    </cfRule>
  </conditionalFormatting>
  <conditionalFormatting sqref="AA12">
    <cfRule type="cellIs" dxfId="567" priority="757" stopIfTrue="1" operator="greaterThan">
      <formula>1</formula>
    </cfRule>
    <cfRule type="cellIs" dxfId="566" priority="758" stopIfTrue="1" operator="between">
      <formula>0.9</formula>
      <formula>1</formula>
    </cfRule>
    <cfRule type="cellIs" dxfId="565" priority="759" stopIfTrue="1" operator="between">
      <formula>0.7</formula>
      <formula>0.8999</formula>
    </cfRule>
    <cfRule type="cellIs" dxfId="564" priority="760" stopIfTrue="1" operator="between">
      <formula>0.00001</formula>
      <formula>0.6999</formula>
    </cfRule>
  </conditionalFormatting>
  <conditionalFormatting sqref="AA77">
    <cfRule type="cellIs" dxfId="563" priority="629" stopIfTrue="1" operator="greaterThan">
      <formula>1</formula>
    </cfRule>
    <cfRule type="cellIs" dxfId="562" priority="630" stopIfTrue="1" operator="between">
      <formula>0.9</formula>
      <formula>1</formula>
    </cfRule>
    <cfRule type="cellIs" dxfId="561" priority="631" stopIfTrue="1" operator="between">
      <formula>0.7</formula>
      <formula>0.8999</formula>
    </cfRule>
    <cfRule type="cellIs" dxfId="560" priority="632" stopIfTrue="1" operator="between">
      <formula>0.00001</formula>
      <formula>0.6999</formula>
    </cfRule>
  </conditionalFormatting>
  <conditionalFormatting sqref="AA13">
    <cfRule type="cellIs" dxfId="559" priority="749" stopIfTrue="1" operator="greaterThan">
      <formula>1</formula>
    </cfRule>
    <cfRule type="cellIs" dxfId="558" priority="750" stopIfTrue="1" operator="between">
      <formula>0.9</formula>
      <formula>1</formula>
    </cfRule>
    <cfRule type="cellIs" dxfId="557" priority="751" stopIfTrue="1" operator="between">
      <formula>0.7</formula>
      <formula>0.8999</formula>
    </cfRule>
    <cfRule type="cellIs" dxfId="556" priority="752" stopIfTrue="1" operator="between">
      <formula>0.00001</formula>
      <formula>0.6999</formula>
    </cfRule>
  </conditionalFormatting>
  <conditionalFormatting sqref="AA14">
    <cfRule type="cellIs" dxfId="555" priority="741" stopIfTrue="1" operator="greaterThan">
      <formula>1</formula>
    </cfRule>
    <cfRule type="cellIs" dxfId="554" priority="742" stopIfTrue="1" operator="between">
      <formula>0.9</formula>
      <formula>1</formula>
    </cfRule>
    <cfRule type="cellIs" dxfId="553" priority="743" stopIfTrue="1" operator="between">
      <formula>0.7</formula>
      <formula>0.8999</formula>
    </cfRule>
    <cfRule type="cellIs" dxfId="552" priority="744" stopIfTrue="1" operator="between">
      <formula>0.00001</formula>
      <formula>0.6999</formula>
    </cfRule>
  </conditionalFormatting>
  <conditionalFormatting sqref="AA15">
    <cfRule type="cellIs" dxfId="551" priority="733" stopIfTrue="1" operator="greaterThan">
      <formula>1</formula>
    </cfRule>
    <cfRule type="cellIs" dxfId="550" priority="734" stopIfTrue="1" operator="between">
      <formula>0.9</formula>
      <formula>1</formula>
    </cfRule>
    <cfRule type="cellIs" dxfId="549" priority="735" stopIfTrue="1" operator="between">
      <formula>0.7</formula>
      <formula>0.8999</formula>
    </cfRule>
    <cfRule type="cellIs" dxfId="548" priority="736" stopIfTrue="1" operator="between">
      <formula>0.00001</formula>
      <formula>0.6999</formula>
    </cfRule>
  </conditionalFormatting>
  <conditionalFormatting sqref="AA16:AA19">
    <cfRule type="cellIs" dxfId="547" priority="729" stopIfTrue="1" operator="greaterThan">
      <formula>1</formula>
    </cfRule>
    <cfRule type="cellIs" dxfId="546" priority="730" stopIfTrue="1" operator="between">
      <formula>0.9</formula>
      <formula>1</formula>
    </cfRule>
    <cfRule type="cellIs" dxfId="545" priority="731" stopIfTrue="1" operator="between">
      <formula>0.7</formula>
      <formula>0.8999</formula>
    </cfRule>
    <cfRule type="cellIs" dxfId="544" priority="732" stopIfTrue="1" operator="between">
      <formula>0.00001</formula>
      <formula>0.6999</formula>
    </cfRule>
  </conditionalFormatting>
  <conditionalFormatting sqref="AA20:AA21">
    <cfRule type="cellIs" dxfId="543" priority="725" stopIfTrue="1" operator="greaterThan">
      <formula>1</formula>
    </cfRule>
    <cfRule type="cellIs" dxfId="542" priority="726" stopIfTrue="1" operator="between">
      <formula>0.9</formula>
      <formula>1</formula>
    </cfRule>
    <cfRule type="cellIs" dxfId="541" priority="727" stopIfTrue="1" operator="between">
      <formula>0.7</formula>
      <formula>0.8999</formula>
    </cfRule>
    <cfRule type="cellIs" dxfId="540" priority="728" stopIfTrue="1" operator="between">
      <formula>0.00001</formula>
      <formula>0.6999</formula>
    </cfRule>
  </conditionalFormatting>
  <conditionalFormatting sqref="AA24:AA29">
    <cfRule type="cellIs" dxfId="539" priority="721" stopIfTrue="1" operator="greaterThan">
      <formula>1</formula>
    </cfRule>
    <cfRule type="cellIs" dxfId="538" priority="722" stopIfTrue="1" operator="between">
      <formula>0.9</formula>
      <formula>1</formula>
    </cfRule>
    <cfRule type="cellIs" dxfId="537" priority="723" stopIfTrue="1" operator="between">
      <formula>0.7</formula>
      <formula>0.8999</formula>
    </cfRule>
    <cfRule type="cellIs" dxfId="536" priority="724" stopIfTrue="1" operator="between">
      <formula>0.00001</formula>
      <formula>0.6999</formula>
    </cfRule>
  </conditionalFormatting>
  <conditionalFormatting sqref="AA56">
    <cfRule type="cellIs" dxfId="535" priority="717" stopIfTrue="1" operator="greaterThan">
      <formula>1</formula>
    </cfRule>
    <cfRule type="cellIs" dxfId="534" priority="718" stopIfTrue="1" operator="between">
      <formula>0.9</formula>
      <formula>1</formula>
    </cfRule>
    <cfRule type="cellIs" dxfId="533" priority="719" stopIfTrue="1" operator="between">
      <formula>0.7</formula>
      <formula>0.8999</formula>
    </cfRule>
    <cfRule type="cellIs" dxfId="532" priority="720" stopIfTrue="1" operator="between">
      <formula>0.00001</formula>
      <formula>0.6999</formula>
    </cfRule>
  </conditionalFormatting>
  <conditionalFormatting sqref="AA57">
    <cfRule type="cellIs" dxfId="531" priority="713" stopIfTrue="1" operator="greaterThan">
      <formula>1</formula>
    </cfRule>
    <cfRule type="cellIs" dxfId="530" priority="714" stopIfTrue="1" operator="between">
      <formula>0.9</formula>
      <formula>1</formula>
    </cfRule>
    <cfRule type="cellIs" dxfId="529" priority="715" stopIfTrue="1" operator="between">
      <formula>0.7</formula>
      <formula>0.8999</formula>
    </cfRule>
    <cfRule type="cellIs" dxfId="528" priority="716" stopIfTrue="1" operator="between">
      <formula>0.00001</formula>
      <formula>0.6999</formula>
    </cfRule>
  </conditionalFormatting>
  <conditionalFormatting sqref="AA58">
    <cfRule type="cellIs" dxfId="527" priority="709" stopIfTrue="1" operator="greaterThan">
      <formula>1</formula>
    </cfRule>
    <cfRule type="cellIs" dxfId="526" priority="710" stopIfTrue="1" operator="between">
      <formula>0.9</formula>
      <formula>1</formula>
    </cfRule>
    <cfRule type="cellIs" dxfId="525" priority="711" stopIfTrue="1" operator="between">
      <formula>0.7</formula>
      <formula>0.8999</formula>
    </cfRule>
    <cfRule type="cellIs" dxfId="524" priority="712" stopIfTrue="1" operator="between">
      <formula>0.00001</formula>
      <formula>0.6999</formula>
    </cfRule>
  </conditionalFormatting>
  <conditionalFormatting sqref="AA59">
    <cfRule type="cellIs" dxfId="523" priority="705" stopIfTrue="1" operator="greaterThan">
      <formula>1</formula>
    </cfRule>
    <cfRule type="cellIs" dxfId="522" priority="706" stopIfTrue="1" operator="between">
      <formula>0.9</formula>
      <formula>1</formula>
    </cfRule>
    <cfRule type="cellIs" dxfId="521" priority="707" stopIfTrue="1" operator="between">
      <formula>0.7</formula>
      <formula>0.8999</formula>
    </cfRule>
    <cfRule type="cellIs" dxfId="520" priority="708" stopIfTrue="1" operator="between">
      <formula>0.00001</formula>
      <formula>0.6999</formula>
    </cfRule>
  </conditionalFormatting>
  <conditionalFormatting sqref="AA60">
    <cfRule type="cellIs" dxfId="519" priority="701" stopIfTrue="1" operator="greaterThan">
      <formula>1</formula>
    </cfRule>
    <cfRule type="cellIs" dxfId="518" priority="702" stopIfTrue="1" operator="between">
      <formula>0.9</formula>
      <formula>1</formula>
    </cfRule>
    <cfRule type="cellIs" dxfId="517" priority="703" stopIfTrue="1" operator="between">
      <formula>0.7</formula>
      <formula>0.8999</formula>
    </cfRule>
    <cfRule type="cellIs" dxfId="516" priority="704" stopIfTrue="1" operator="between">
      <formula>0.00001</formula>
      <formula>0.6999</formula>
    </cfRule>
  </conditionalFormatting>
  <conditionalFormatting sqref="AA61">
    <cfRule type="cellIs" dxfId="515" priority="697" stopIfTrue="1" operator="greaterThan">
      <formula>1</formula>
    </cfRule>
    <cfRule type="cellIs" dxfId="514" priority="698" stopIfTrue="1" operator="between">
      <formula>0.9</formula>
      <formula>1</formula>
    </cfRule>
    <cfRule type="cellIs" dxfId="513" priority="699" stopIfTrue="1" operator="between">
      <formula>0.7</formula>
      <formula>0.8999</formula>
    </cfRule>
    <cfRule type="cellIs" dxfId="512" priority="700" stopIfTrue="1" operator="between">
      <formula>0.00001</formula>
      <formula>0.6999</formula>
    </cfRule>
  </conditionalFormatting>
  <conditionalFormatting sqref="AA62">
    <cfRule type="cellIs" dxfId="511" priority="693" stopIfTrue="1" operator="greaterThan">
      <formula>1</formula>
    </cfRule>
    <cfRule type="cellIs" dxfId="510" priority="694" stopIfTrue="1" operator="between">
      <formula>0.9</formula>
      <formula>1</formula>
    </cfRule>
    <cfRule type="cellIs" dxfId="509" priority="695" stopIfTrue="1" operator="between">
      <formula>0.7</formula>
      <formula>0.8999</formula>
    </cfRule>
    <cfRule type="cellIs" dxfId="508" priority="696" stopIfTrue="1" operator="between">
      <formula>0.00001</formula>
      <formula>0.6999</formula>
    </cfRule>
  </conditionalFormatting>
  <conditionalFormatting sqref="AA63">
    <cfRule type="cellIs" dxfId="507" priority="689" stopIfTrue="1" operator="greaterThan">
      <formula>1</formula>
    </cfRule>
    <cfRule type="cellIs" dxfId="506" priority="690" stopIfTrue="1" operator="between">
      <formula>0.9</formula>
      <formula>1</formula>
    </cfRule>
    <cfRule type="cellIs" dxfId="505" priority="691" stopIfTrue="1" operator="between">
      <formula>0.7</formula>
      <formula>0.8999</formula>
    </cfRule>
    <cfRule type="cellIs" dxfId="504" priority="692" stopIfTrue="1" operator="between">
      <formula>0.00001</formula>
      <formula>0.6999</formula>
    </cfRule>
  </conditionalFormatting>
  <conditionalFormatting sqref="AA64">
    <cfRule type="cellIs" dxfId="503" priority="685" stopIfTrue="1" operator="greaterThan">
      <formula>1</formula>
    </cfRule>
    <cfRule type="cellIs" dxfId="502" priority="686" stopIfTrue="1" operator="between">
      <formula>0.9</formula>
      <formula>1</formula>
    </cfRule>
    <cfRule type="cellIs" dxfId="501" priority="687" stopIfTrue="1" operator="between">
      <formula>0.7</formula>
      <formula>0.8999</formula>
    </cfRule>
    <cfRule type="cellIs" dxfId="500" priority="688" stopIfTrue="1" operator="between">
      <formula>0.00001</formula>
      <formula>0.6999</formula>
    </cfRule>
  </conditionalFormatting>
  <conditionalFormatting sqref="AA65">
    <cfRule type="cellIs" dxfId="499" priority="681" stopIfTrue="1" operator="greaterThan">
      <formula>1</formula>
    </cfRule>
    <cfRule type="cellIs" dxfId="498" priority="682" stopIfTrue="1" operator="between">
      <formula>0.9</formula>
      <formula>1</formula>
    </cfRule>
    <cfRule type="cellIs" dxfId="497" priority="683" stopIfTrue="1" operator="between">
      <formula>0.7</formula>
      <formula>0.8999</formula>
    </cfRule>
    <cfRule type="cellIs" dxfId="496" priority="684" stopIfTrue="1" operator="between">
      <formula>0.00001</formula>
      <formula>0.6999</formula>
    </cfRule>
  </conditionalFormatting>
  <conditionalFormatting sqref="AA70">
    <cfRule type="cellIs" dxfId="495" priority="657" stopIfTrue="1" operator="greaterThan">
      <formula>1</formula>
    </cfRule>
    <cfRule type="cellIs" dxfId="494" priority="658" stopIfTrue="1" operator="between">
      <formula>0.9</formula>
      <formula>1</formula>
    </cfRule>
    <cfRule type="cellIs" dxfId="493" priority="659" stopIfTrue="1" operator="between">
      <formula>0.7</formula>
      <formula>0.8999</formula>
    </cfRule>
    <cfRule type="cellIs" dxfId="492" priority="660" stopIfTrue="1" operator="between">
      <formula>0.00001</formula>
      <formula>0.6999</formula>
    </cfRule>
  </conditionalFormatting>
  <conditionalFormatting sqref="AA71">
    <cfRule type="cellIs" dxfId="491" priority="653" stopIfTrue="1" operator="greaterThan">
      <formula>1</formula>
    </cfRule>
    <cfRule type="cellIs" dxfId="490" priority="654" stopIfTrue="1" operator="between">
      <formula>0.9</formula>
      <formula>1</formula>
    </cfRule>
    <cfRule type="cellIs" dxfId="489" priority="655" stopIfTrue="1" operator="between">
      <formula>0.7</formula>
      <formula>0.8999</formula>
    </cfRule>
    <cfRule type="cellIs" dxfId="488" priority="656" stopIfTrue="1" operator="between">
      <formula>0.00001</formula>
      <formula>0.6999</formula>
    </cfRule>
  </conditionalFormatting>
  <conditionalFormatting sqref="AA72">
    <cfRule type="cellIs" dxfId="487" priority="649" stopIfTrue="1" operator="greaterThan">
      <formula>1</formula>
    </cfRule>
    <cfRule type="cellIs" dxfId="486" priority="650" stopIfTrue="1" operator="between">
      <formula>0.9</formula>
      <formula>1</formula>
    </cfRule>
    <cfRule type="cellIs" dxfId="485" priority="651" stopIfTrue="1" operator="between">
      <formula>0.7</formula>
      <formula>0.8999</formula>
    </cfRule>
    <cfRule type="cellIs" dxfId="484" priority="652" stopIfTrue="1" operator="between">
      <formula>0.00001</formula>
      <formula>0.6999</formula>
    </cfRule>
  </conditionalFormatting>
  <conditionalFormatting sqref="AA73">
    <cfRule type="cellIs" dxfId="483" priority="645" stopIfTrue="1" operator="greaterThan">
      <formula>1</formula>
    </cfRule>
    <cfRule type="cellIs" dxfId="482" priority="646" stopIfTrue="1" operator="between">
      <formula>0.9</formula>
      <formula>1</formula>
    </cfRule>
    <cfRule type="cellIs" dxfId="481" priority="647" stopIfTrue="1" operator="between">
      <formula>0.7</formula>
      <formula>0.8999</formula>
    </cfRule>
    <cfRule type="cellIs" dxfId="480" priority="648" stopIfTrue="1" operator="between">
      <formula>0.00001</formula>
      <formula>0.6999</formula>
    </cfRule>
  </conditionalFormatting>
  <conditionalFormatting sqref="AA74">
    <cfRule type="cellIs" dxfId="479" priority="641" stopIfTrue="1" operator="greaterThan">
      <formula>1</formula>
    </cfRule>
    <cfRule type="cellIs" dxfId="478" priority="642" stopIfTrue="1" operator="between">
      <formula>0.9</formula>
      <formula>1</formula>
    </cfRule>
    <cfRule type="cellIs" dxfId="477" priority="643" stopIfTrue="1" operator="between">
      <formula>0.7</formula>
      <formula>0.8999</formula>
    </cfRule>
    <cfRule type="cellIs" dxfId="476" priority="644" stopIfTrue="1" operator="between">
      <formula>0.00001</formula>
      <formula>0.6999</formula>
    </cfRule>
  </conditionalFormatting>
  <conditionalFormatting sqref="AA76">
    <cfRule type="cellIs" dxfId="475" priority="633" stopIfTrue="1" operator="greaterThan">
      <formula>1</formula>
    </cfRule>
    <cfRule type="cellIs" dxfId="474" priority="634" stopIfTrue="1" operator="between">
      <formula>0.9</formula>
      <formula>1</formula>
    </cfRule>
    <cfRule type="cellIs" dxfId="473" priority="635" stopIfTrue="1" operator="between">
      <formula>0.7</formula>
      <formula>0.8999</formula>
    </cfRule>
    <cfRule type="cellIs" dxfId="472" priority="636" stopIfTrue="1" operator="between">
      <formula>0.00001</formula>
      <formula>0.6999</formula>
    </cfRule>
  </conditionalFormatting>
  <conditionalFormatting sqref="AA30">
    <cfRule type="cellIs" dxfId="471" priority="625" stopIfTrue="1" operator="greaterThan">
      <formula>1</formula>
    </cfRule>
    <cfRule type="cellIs" dxfId="470" priority="626" stopIfTrue="1" operator="between">
      <formula>0.9</formula>
      <formula>1</formula>
    </cfRule>
    <cfRule type="cellIs" dxfId="469" priority="627" stopIfTrue="1" operator="between">
      <formula>0.7</formula>
      <formula>0.8999</formula>
    </cfRule>
    <cfRule type="cellIs" dxfId="468" priority="628" stopIfTrue="1" operator="between">
      <formula>0.00001</formula>
      <formula>0.6999</formula>
    </cfRule>
  </conditionalFormatting>
  <conditionalFormatting sqref="AA66:AA69">
    <cfRule type="cellIs" dxfId="467" priority="621" stopIfTrue="1" operator="greaterThan">
      <formula>1</formula>
    </cfRule>
    <cfRule type="cellIs" dxfId="466" priority="622" stopIfTrue="1" operator="between">
      <formula>0.9</formula>
      <formula>1</formula>
    </cfRule>
    <cfRule type="cellIs" dxfId="465" priority="623" stopIfTrue="1" operator="between">
      <formula>0.7</formula>
      <formula>0.8999</formula>
    </cfRule>
    <cfRule type="cellIs" dxfId="464" priority="624" stopIfTrue="1" operator="between">
      <formula>0.00001</formula>
      <formula>0.6999</formula>
    </cfRule>
  </conditionalFormatting>
  <conditionalFormatting sqref="AG79:AG84">
    <cfRule type="cellIs" dxfId="463" priority="617" stopIfTrue="1" operator="greaterThan">
      <formula>1</formula>
    </cfRule>
    <cfRule type="cellIs" dxfId="462" priority="618" stopIfTrue="1" operator="between">
      <formula>0.9</formula>
      <formula>1</formula>
    </cfRule>
    <cfRule type="cellIs" dxfId="461" priority="619" stopIfTrue="1" operator="between">
      <formula>0.7</formula>
      <formula>0.8999</formula>
    </cfRule>
    <cfRule type="cellIs" dxfId="460" priority="620" stopIfTrue="1" operator="between">
      <formula>0.00001</formula>
      <formula>0.6999</formula>
    </cfRule>
  </conditionalFormatting>
  <conditionalFormatting sqref="AG85:AG88">
    <cfRule type="cellIs" dxfId="459" priority="613" stopIfTrue="1" operator="greaterThan">
      <formula>1</formula>
    </cfRule>
    <cfRule type="cellIs" dxfId="458" priority="614" stopIfTrue="1" operator="between">
      <formula>0.9</formula>
      <formula>1</formula>
    </cfRule>
    <cfRule type="cellIs" dxfId="457" priority="615" stopIfTrue="1" operator="between">
      <formula>0.7</formula>
      <formula>0.8999</formula>
    </cfRule>
    <cfRule type="cellIs" dxfId="456" priority="616" stopIfTrue="1" operator="between">
      <formula>0.00001</formula>
      <formula>0.6999</formula>
    </cfRule>
  </conditionalFormatting>
  <conditionalFormatting sqref="AG20:AG21">
    <cfRule type="cellIs" dxfId="455" priority="609" stopIfTrue="1" operator="greaterThan">
      <formula>1</formula>
    </cfRule>
    <cfRule type="cellIs" dxfId="454" priority="610" stopIfTrue="1" operator="between">
      <formula>0.9</formula>
      <formula>1</formula>
    </cfRule>
    <cfRule type="cellIs" dxfId="453" priority="611" stopIfTrue="1" operator="between">
      <formula>0.7</formula>
      <formula>0.8999</formula>
    </cfRule>
    <cfRule type="cellIs" dxfId="452" priority="612" stopIfTrue="1" operator="between">
      <formula>0.00001</formula>
      <formula>0.6999</formula>
    </cfRule>
  </conditionalFormatting>
  <conditionalFormatting sqref="AG9">
    <cfRule type="cellIs" dxfId="451" priority="597" stopIfTrue="1" operator="greaterThan">
      <formula>1</formula>
    </cfRule>
    <cfRule type="cellIs" dxfId="450" priority="598" stopIfTrue="1" operator="between">
      <formula>0.9</formula>
      <formula>1</formula>
    </cfRule>
    <cfRule type="cellIs" dxfId="449" priority="599" stopIfTrue="1" operator="between">
      <formula>0.7</formula>
      <formula>0.8999</formula>
    </cfRule>
    <cfRule type="cellIs" dxfId="448" priority="600" stopIfTrue="1" operator="between">
      <formula>0.00001</formula>
      <formula>0.6999</formula>
    </cfRule>
  </conditionalFormatting>
  <conditionalFormatting sqref="AG22">
    <cfRule type="cellIs" dxfId="447" priority="593" stopIfTrue="1" operator="greaterThan">
      <formula>1</formula>
    </cfRule>
    <cfRule type="cellIs" dxfId="446" priority="594" stopIfTrue="1" operator="between">
      <formula>0.9</formula>
      <formula>1</formula>
    </cfRule>
    <cfRule type="cellIs" dxfId="445" priority="595" stopIfTrue="1" operator="between">
      <formula>0.7</formula>
      <formula>0.8999</formula>
    </cfRule>
    <cfRule type="cellIs" dxfId="444" priority="596" stopIfTrue="1" operator="between">
      <formula>0.00001</formula>
      <formula>0.6999</formula>
    </cfRule>
  </conditionalFormatting>
  <conditionalFormatting sqref="AG23">
    <cfRule type="cellIs" dxfId="443" priority="589" stopIfTrue="1" operator="greaterThan">
      <formula>1</formula>
    </cfRule>
    <cfRule type="cellIs" dxfId="442" priority="590" stopIfTrue="1" operator="between">
      <formula>0.9</formula>
      <formula>1</formula>
    </cfRule>
    <cfRule type="cellIs" dxfId="441" priority="591" stopIfTrue="1" operator="between">
      <formula>0.7</formula>
      <formula>0.8999</formula>
    </cfRule>
    <cfRule type="cellIs" dxfId="440" priority="592" stopIfTrue="1" operator="between">
      <formula>0.00001</formula>
      <formula>0.6999</formula>
    </cfRule>
  </conditionalFormatting>
  <conditionalFormatting sqref="AG31">
    <cfRule type="cellIs" dxfId="439" priority="585" stopIfTrue="1" operator="greaterThan">
      <formula>1</formula>
    </cfRule>
    <cfRule type="cellIs" dxfId="438" priority="586" stopIfTrue="1" operator="between">
      <formula>0.9</formula>
      <formula>1</formula>
    </cfRule>
    <cfRule type="cellIs" dxfId="437" priority="587" stopIfTrue="1" operator="between">
      <formula>0.7</formula>
      <formula>0.8999</formula>
    </cfRule>
    <cfRule type="cellIs" dxfId="436" priority="588" stopIfTrue="1" operator="between">
      <formula>0.00001</formula>
      <formula>0.6999</formula>
    </cfRule>
  </conditionalFormatting>
  <conditionalFormatting sqref="AG32">
    <cfRule type="cellIs" dxfId="435" priority="581" stopIfTrue="1" operator="greaterThan">
      <formula>1</formula>
    </cfRule>
    <cfRule type="cellIs" dxfId="434" priority="582" stopIfTrue="1" operator="between">
      <formula>0.9</formula>
      <formula>1</formula>
    </cfRule>
    <cfRule type="cellIs" dxfId="433" priority="583" stopIfTrue="1" operator="between">
      <formula>0.7</formula>
      <formula>0.8999</formula>
    </cfRule>
    <cfRule type="cellIs" dxfId="432" priority="584" stopIfTrue="1" operator="between">
      <formula>0.00001</formula>
      <formula>0.6999</formula>
    </cfRule>
  </conditionalFormatting>
  <conditionalFormatting sqref="AG33">
    <cfRule type="cellIs" dxfId="431" priority="577" stopIfTrue="1" operator="greaterThan">
      <formula>1</formula>
    </cfRule>
    <cfRule type="cellIs" dxfId="430" priority="578" stopIfTrue="1" operator="between">
      <formula>0.9</formula>
      <formula>1</formula>
    </cfRule>
    <cfRule type="cellIs" dxfId="429" priority="579" stopIfTrue="1" operator="between">
      <formula>0.7</formula>
      <formula>0.8999</formula>
    </cfRule>
    <cfRule type="cellIs" dxfId="428" priority="580" stopIfTrue="1" operator="between">
      <formula>0.00001</formula>
      <formula>0.6999</formula>
    </cfRule>
  </conditionalFormatting>
  <conditionalFormatting sqref="AG34">
    <cfRule type="cellIs" dxfId="427" priority="573" stopIfTrue="1" operator="greaterThan">
      <formula>1</formula>
    </cfRule>
    <cfRule type="cellIs" dxfId="426" priority="574" stopIfTrue="1" operator="between">
      <formula>0.9</formula>
      <formula>1</formula>
    </cfRule>
    <cfRule type="cellIs" dxfId="425" priority="575" stopIfTrue="1" operator="between">
      <formula>0.7</formula>
      <formula>0.8999</formula>
    </cfRule>
    <cfRule type="cellIs" dxfId="424" priority="576" stopIfTrue="1" operator="between">
      <formula>0.00001</formula>
      <formula>0.6999</formula>
    </cfRule>
  </conditionalFormatting>
  <conditionalFormatting sqref="AG35">
    <cfRule type="cellIs" dxfId="423" priority="569" stopIfTrue="1" operator="greaterThan">
      <formula>1</formula>
    </cfRule>
    <cfRule type="cellIs" dxfId="422" priority="570" stopIfTrue="1" operator="between">
      <formula>0.9</formula>
      <formula>1</formula>
    </cfRule>
    <cfRule type="cellIs" dxfId="421" priority="571" stopIfTrue="1" operator="between">
      <formula>0.7</formula>
      <formula>0.8999</formula>
    </cfRule>
    <cfRule type="cellIs" dxfId="420" priority="572" stopIfTrue="1" operator="between">
      <formula>0.00001</formula>
      <formula>0.6999</formula>
    </cfRule>
  </conditionalFormatting>
  <conditionalFormatting sqref="AG36">
    <cfRule type="cellIs" dxfId="419" priority="565" stopIfTrue="1" operator="greaterThan">
      <formula>1</formula>
    </cfRule>
    <cfRule type="cellIs" dxfId="418" priority="566" stopIfTrue="1" operator="between">
      <formula>0.9</formula>
      <formula>1</formula>
    </cfRule>
    <cfRule type="cellIs" dxfId="417" priority="567" stopIfTrue="1" operator="between">
      <formula>0.7</formula>
      <formula>0.8999</formula>
    </cfRule>
    <cfRule type="cellIs" dxfId="416" priority="568" stopIfTrue="1" operator="between">
      <formula>0.00001</formula>
      <formula>0.6999</formula>
    </cfRule>
  </conditionalFormatting>
  <conditionalFormatting sqref="AG37">
    <cfRule type="cellIs" dxfId="415" priority="561" stopIfTrue="1" operator="greaterThan">
      <formula>1</formula>
    </cfRule>
    <cfRule type="cellIs" dxfId="414" priority="562" stopIfTrue="1" operator="between">
      <formula>0.9</formula>
      <formula>1</formula>
    </cfRule>
    <cfRule type="cellIs" dxfId="413" priority="563" stopIfTrue="1" operator="between">
      <formula>0.7</formula>
      <formula>0.8999</formula>
    </cfRule>
    <cfRule type="cellIs" dxfId="412" priority="564" stopIfTrue="1" operator="between">
      <formula>0.00001</formula>
      <formula>0.6999</formula>
    </cfRule>
  </conditionalFormatting>
  <conditionalFormatting sqref="AG38">
    <cfRule type="cellIs" dxfId="411" priority="557" stopIfTrue="1" operator="greaterThan">
      <formula>1</formula>
    </cfRule>
    <cfRule type="cellIs" dxfId="410" priority="558" stopIfTrue="1" operator="between">
      <formula>0.9</formula>
      <formula>1</formula>
    </cfRule>
    <cfRule type="cellIs" dxfId="409" priority="559" stopIfTrue="1" operator="between">
      <formula>0.7</formula>
      <formula>0.8999</formula>
    </cfRule>
    <cfRule type="cellIs" dxfId="408" priority="560" stopIfTrue="1" operator="between">
      <formula>0.00001</formula>
      <formula>0.6999</formula>
    </cfRule>
  </conditionalFormatting>
  <conditionalFormatting sqref="AG39">
    <cfRule type="cellIs" dxfId="407" priority="553" stopIfTrue="1" operator="greaterThan">
      <formula>1</formula>
    </cfRule>
    <cfRule type="cellIs" dxfId="406" priority="554" stopIfTrue="1" operator="between">
      <formula>0.9</formula>
      <formula>1</formula>
    </cfRule>
    <cfRule type="cellIs" dxfId="405" priority="555" stopIfTrue="1" operator="between">
      <formula>0.7</formula>
      <formula>0.8999</formula>
    </cfRule>
    <cfRule type="cellIs" dxfId="404" priority="556" stopIfTrue="1" operator="between">
      <formula>0.00001</formula>
      <formula>0.6999</formula>
    </cfRule>
  </conditionalFormatting>
  <conditionalFormatting sqref="AG40">
    <cfRule type="cellIs" dxfId="403" priority="549" stopIfTrue="1" operator="greaterThan">
      <formula>1</formula>
    </cfRule>
    <cfRule type="cellIs" dxfId="402" priority="550" stopIfTrue="1" operator="between">
      <formula>0.9</formula>
      <formula>1</formula>
    </cfRule>
    <cfRule type="cellIs" dxfId="401" priority="551" stopIfTrue="1" operator="between">
      <formula>0.7</formula>
      <formula>0.8999</formula>
    </cfRule>
    <cfRule type="cellIs" dxfId="400" priority="552" stopIfTrue="1" operator="between">
      <formula>0.00001</formula>
      <formula>0.6999</formula>
    </cfRule>
  </conditionalFormatting>
  <conditionalFormatting sqref="AG41">
    <cfRule type="cellIs" dxfId="399" priority="545" stopIfTrue="1" operator="greaterThan">
      <formula>1</formula>
    </cfRule>
    <cfRule type="cellIs" dxfId="398" priority="546" stopIfTrue="1" operator="between">
      <formula>0.9</formula>
      <formula>1</formula>
    </cfRule>
    <cfRule type="cellIs" dxfId="397" priority="547" stopIfTrue="1" operator="between">
      <formula>0.7</formula>
      <formula>0.8999</formula>
    </cfRule>
    <cfRule type="cellIs" dxfId="396" priority="548" stopIfTrue="1" operator="between">
      <formula>0.00001</formula>
      <formula>0.6999</formula>
    </cfRule>
  </conditionalFormatting>
  <conditionalFormatting sqref="AG42">
    <cfRule type="cellIs" dxfId="395" priority="541" stopIfTrue="1" operator="greaterThan">
      <formula>1</formula>
    </cfRule>
    <cfRule type="cellIs" dxfId="394" priority="542" stopIfTrue="1" operator="between">
      <formula>0.9</formula>
      <formula>1</formula>
    </cfRule>
    <cfRule type="cellIs" dxfId="393" priority="543" stopIfTrue="1" operator="between">
      <formula>0.7</formula>
      <formula>0.8999</formula>
    </cfRule>
    <cfRule type="cellIs" dxfId="392" priority="544" stopIfTrue="1" operator="between">
      <formula>0.00001</formula>
      <formula>0.6999</formula>
    </cfRule>
  </conditionalFormatting>
  <conditionalFormatting sqref="AG43">
    <cfRule type="cellIs" dxfId="391" priority="537" stopIfTrue="1" operator="greaterThan">
      <formula>1</formula>
    </cfRule>
    <cfRule type="cellIs" dxfId="390" priority="538" stopIfTrue="1" operator="between">
      <formula>0.9</formula>
      <formula>1</formula>
    </cfRule>
    <cfRule type="cellIs" dxfId="389" priority="539" stopIfTrue="1" operator="between">
      <formula>0.7</formula>
      <formula>0.8999</formula>
    </cfRule>
    <cfRule type="cellIs" dxfId="388" priority="540" stopIfTrue="1" operator="between">
      <formula>0.00001</formula>
      <formula>0.6999</formula>
    </cfRule>
  </conditionalFormatting>
  <conditionalFormatting sqref="AG44">
    <cfRule type="cellIs" dxfId="387" priority="533" stopIfTrue="1" operator="greaterThan">
      <formula>1</formula>
    </cfRule>
    <cfRule type="cellIs" dxfId="386" priority="534" stopIfTrue="1" operator="between">
      <formula>0.9</formula>
      <formula>1</formula>
    </cfRule>
    <cfRule type="cellIs" dxfId="385" priority="535" stopIfTrue="1" operator="between">
      <formula>0.7</formula>
      <formula>0.8999</formula>
    </cfRule>
    <cfRule type="cellIs" dxfId="384" priority="536" stopIfTrue="1" operator="between">
      <formula>0.00001</formula>
      <formula>0.6999</formula>
    </cfRule>
  </conditionalFormatting>
  <conditionalFormatting sqref="AG45">
    <cfRule type="cellIs" dxfId="383" priority="529" stopIfTrue="1" operator="greaterThan">
      <formula>1</formula>
    </cfRule>
    <cfRule type="cellIs" dxfId="382" priority="530" stopIfTrue="1" operator="between">
      <formula>0.9</formula>
      <formula>1</formula>
    </cfRule>
    <cfRule type="cellIs" dxfId="381" priority="531" stopIfTrue="1" operator="between">
      <formula>0.7</formula>
      <formula>0.8999</formula>
    </cfRule>
    <cfRule type="cellIs" dxfId="380" priority="532" stopIfTrue="1" operator="between">
      <formula>0.00001</formula>
      <formula>0.6999</formula>
    </cfRule>
  </conditionalFormatting>
  <conditionalFormatting sqref="AG46">
    <cfRule type="cellIs" dxfId="379" priority="525" stopIfTrue="1" operator="greaterThan">
      <formula>1</formula>
    </cfRule>
    <cfRule type="cellIs" dxfId="378" priority="526" stopIfTrue="1" operator="between">
      <formula>0.9</formula>
      <formula>1</formula>
    </cfRule>
    <cfRule type="cellIs" dxfId="377" priority="527" stopIfTrue="1" operator="between">
      <formula>0.7</formula>
      <formula>0.8999</formula>
    </cfRule>
    <cfRule type="cellIs" dxfId="376" priority="528" stopIfTrue="1" operator="between">
      <formula>0.00001</formula>
      <formula>0.6999</formula>
    </cfRule>
  </conditionalFormatting>
  <conditionalFormatting sqref="AG48">
    <cfRule type="cellIs" dxfId="375" priority="517" stopIfTrue="1" operator="greaterThan">
      <formula>1</formula>
    </cfRule>
    <cfRule type="cellIs" dxfId="374" priority="518" stopIfTrue="1" operator="between">
      <formula>0.9</formula>
      <formula>1</formula>
    </cfRule>
    <cfRule type="cellIs" dxfId="373" priority="519" stopIfTrue="1" operator="between">
      <formula>0.7</formula>
      <formula>0.8999</formula>
    </cfRule>
    <cfRule type="cellIs" dxfId="372" priority="520" stopIfTrue="1" operator="between">
      <formula>0.00001</formula>
      <formula>0.6999</formula>
    </cfRule>
  </conditionalFormatting>
  <conditionalFormatting sqref="AG49">
    <cfRule type="cellIs" dxfId="371" priority="513" stopIfTrue="1" operator="greaterThan">
      <formula>1</formula>
    </cfRule>
    <cfRule type="cellIs" dxfId="370" priority="514" stopIfTrue="1" operator="between">
      <formula>0.9</formula>
      <formula>1</formula>
    </cfRule>
    <cfRule type="cellIs" dxfId="369" priority="515" stopIfTrue="1" operator="between">
      <formula>0.7</formula>
      <formula>0.8999</formula>
    </cfRule>
    <cfRule type="cellIs" dxfId="368" priority="516" stopIfTrue="1" operator="between">
      <formula>0.00001</formula>
      <formula>0.6999</formula>
    </cfRule>
  </conditionalFormatting>
  <conditionalFormatting sqref="AG50">
    <cfRule type="cellIs" dxfId="367" priority="509" stopIfTrue="1" operator="greaterThan">
      <formula>1</formula>
    </cfRule>
    <cfRule type="cellIs" dxfId="366" priority="510" stopIfTrue="1" operator="between">
      <formula>0.9</formula>
      <formula>1</formula>
    </cfRule>
    <cfRule type="cellIs" dxfId="365" priority="511" stopIfTrue="1" operator="between">
      <formula>0.7</formula>
      <formula>0.8999</formula>
    </cfRule>
    <cfRule type="cellIs" dxfId="364" priority="512" stopIfTrue="1" operator="between">
      <formula>0.00001</formula>
      <formula>0.6999</formula>
    </cfRule>
  </conditionalFormatting>
  <conditionalFormatting sqref="AG51">
    <cfRule type="cellIs" dxfId="363" priority="505" stopIfTrue="1" operator="greaterThan">
      <formula>1</formula>
    </cfRule>
    <cfRule type="cellIs" dxfId="362" priority="506" stopIfTrue="1" operator="between">
      <formula>0.9</formula>
      <formula>1</formula>
    </cfRule>
    <cfRule type="cellIs" dxfId="361" priority="507" stopIfTrue="1" operator="between">
      <formula>0.7</formula>
      <formula>0.8999</formula>
    </cfRule>
    <cfRule type="cellIs" dxfId="360" priority="508" stopIfTrue="1" operator="between">
      <formula>0.00001</formula>
      <formula>0.6999</formula>
    </cfRule>
  </conditionalFormatting>
  <conditionalFormatting sqref="AG52">
    <cfRule type="cellIs" dxfId="359" priority="501" stopIfTrue="1" operator="greaterThan">
      <formula>1</formula>
    </cfRule>
    <cfRule type="cellIs" dxfId="358" priority="502" stopIfTrue="1" operator="between">
      <formula>0.9</formula>
      <formula>1</formula>
    </cfRule>
    <cfRule type="cellIs" dxfId="357" priority="503" stopIfTrue="1" operator="between">
      <formula>0.7</formula>
      <formula>0.8999</formula>
    </cfRule>
    <cfRule type="cellIs" dxfId="356" priority="504" stopIfTrue="1" operator="between">
      <formula>0.00001</formula>
      <formula>0.6999</formula>
    </cfRule>
  </conditionalFormatting>
  <conditionalFormatting sqref="AG53">
    <cfRule type="cellIs" dxfId="355" priority="497" stopIfTrue="1" operator="greaterThan">
      <formula>1</formula>
    </cfRule>
    <cfRule type="cellIs" dxfId="354" priority="498" stopIfTrue="1" operator="between">
      <formula>0.9</formula>
      <formula>1</formula>
    </cfRule>
    <cfRule type="cellIs" dxfId="353" priority="499" stopIfTrue="1" operator="between">
      <formula>0.7</formula>
      <formula>0.8999</formula>
    </cfRule>
    <cfRule type="cellIs" dxfId="352" priority="500" stopIfTrue="1" operator="between">
      <formula>0.00001</formula>
      <formula>0.6999</formula>
    </cfRule>
  </conditionalFormatting>
  <conditionalFormatting sqref="AG54">
    <cfRule type="cellIs" dxfId="351" priority="493" stopIfTrue="1" operator="greaterThan">
      <formula>1</formula>
    </cfRule>
    <cfRule type="cellIs" dxfId="350" priority="494" stopIfTrue="1" operator="between">
      <formula>0.9</formula>
      <formula>1</formula>
    </cfRule>
    <cfRule type="cellIs" dxfId="349" priority="495" stopIfTrue="1" operator="between">
      <formula>0.7</formula>
      <formula>0.8999</formula>
    </cfRule>
    <cfRule type="cellIs" dxfId="348" priority="496" stopIfTrue="1" operator="between">
      <formula>0.00001</formula>
      <formula>0.6999</formula>
    </cfRule>
  </conditionalFormatting>
  <conditionalFormatting sqref="AG55">
    <cfRule type="cellIs" dxfId="347" priority="489" stopIfTrue="1" operator="greaterThan">
      <formula>1</formula>
    </cfRule>
    <cfRule type="cellIs" dxfId="346" priority="490" stopIfTrue="1" operator="between">
      <formula>0.9</formula>
      <formula>1</formula>
    </cfRule>
    <cfRule type="cellIs" dxfId="345" priority="491" stopIfTrue="1" operator="between">
      <formula>0.7</formula>
      <formula>0.8999</formula>
    </cfRule>
    <cfRule type="cellIs" dxfId="344" priority="492" stopIfTrue="1" operator="between">
      <formula>0.00001</formula>
      <formula>0.6999</formula>
    </cfRule>
  </conditionalFormatting>
  <conditionalFormatting sqref="AG24">
    <cfRule type="cellIs" dxfId="343" priority="481" stopIfTrue="1" operator="greaterThan">
      <formula>1</formula>
    </cfRule>
    <cfRule type="cellIs" dxfId="342" priority="482" stopIfTrue="1" operator="between">
      <formula>0.9</formula>
      <formula>1</formula>
    </cfRule>
    <cfRule type="cellIs" dxfId="341" priority="483" stopIfTrue="1" operator="between">
      <formula>0.7</formula>
      <formula>0.8999</formula>
    </cfRule>
    <cfRule type="cellIs" dxfId="340" priority="484" stopIfTrue="1" operator="between">
      <formula>0.00001</formula>
      <formula>0.6999</formula>
    </cfRule>
  </conditionalFormatting>
  <conditionalFormatting sqref="AG25">
    <cfRule type="cellIs" dxfId="339" priority="477" stopIfTrue="1" operator="greaterThan">
      <formula>1</formula>
    </cfRule>
    <cfRule type="cellIs" dxfId="338" priority="478" stopIfTrue="1" operator="between">
      <formula>0.9</formula>
      <formula>1</formula>
    </cfRule>
    <cfRule type="cellIs" dxfId="337" priority="479" stopIfTrue="1" operator="between">
      <formula>0.7</formula>
      <formula>0.8999</formula>
    </cfRule>
    <cfRule type="cellIs" dxfId="336" priority="480" stopIfTrue="1" operator="between">
      <formula>0.00001</formula>
      <formula>0.6999</formula>
    </cfRule>
  </conditionalFormatting>
  <conditionalFormatting sqref="AG26">
    <cfRule type="cellIs" dxfId="335" priority="473" stopIfTrue="1" operator="greaterThan">
      <formula>1</formula>
    </cfRule>
    <cfRule type="cellIs" dxfId="334" priority="474" stopIfTrue="1" operator="between">
      <formula>0.9</formula>
      <formula>1</formula>
    </cfRule>
    <cfRule type="cellIs" dxfId="333" priority="475" stopIfTrue="1" operator="between">
      <formula>0.7</formula>
      <formula>0.8999</formula>
    </cfRule>
    <cfRule type="cellIs" dxfId="332" priority="476" stopIfTrue="1" operator="between">
      <formula>0.00001</formula>
      <formula>0.6999</formula>
    </cfRule>
  </conditionalFormatting>
  <conditionalFormatting sqref="AG28">
    <cfRule type="cellIs" dxfId="331" priority="465" stopIfTrue="1" operator="greaterThan">
      <formula>1</formula>
    </cfRule>
    <cfRule type="cellIs" dxfId="330" priority="466" stopIfTrue="1" operator="between">
      <formula>0.9</formula>
      <formula>1</formula>
    </cfRule>
    <cfRule type="cellIs" dxfId="329" priority="467" stopIfTrue="1" operator="between">
      <formula>0.7</formula>
      <formula>0.8999</formula>
    </cfRule>
    <cfRule type="cellIs" dxfId="328" priority="468" stopIfTrue="1" operator="between">
      <formula>0.00001</formula>
      <formula>0.6999</formula>
    </cfRule>
  </conditionalFormatting>
  <conditionalFormatting sqref="AG29">
    <cfRule type="cellIs" dxfId="327" priority="461" stopIfTrue="1" operator="greaterThan">
      <formula>1</formula>
    </cfRule>
    <cfRule type="cellIs" dxfId="326" priority="462" stopIfTrue="1" operator="between">
      <formula>0.9</formula>
      <formula>1</formula>
    </cfRule>
    <cfRule type="cellIs" dxfId="325" priority="463" stopIfTrue="1" operator="between">
      <formula>0.7</formula>
      <formula>0.8999</formula>
    </cfRule>
    <cfRule type="cellIs" dxfId="324" priority="464" stopIfTrue="1" operator="between">
      <formula>0.00001</formula>
      <formula>0.6999</formula>
    </cfRule>
  </conditionalFormatting>
  <conditionalFormatting sqref="AG56:AG65">
    <cfRule type="cellIs" dxfId="323" priority="457" stopIfTrue="1" operator="greaterThan">
      <formula>1</formula>
    </cfRule>
    <cfRule type="cellIs" dxfId="322" priority="458" stopIfTrue="1" operator="between">
      <formula>0.9</formula>
      <formula>1</formula>
    </cfRule>
    <cfRule type="cellIs" dxfId="321" priority="459" stopIfTrue="1" operator="between">
      <formula>0.7</formula>
      <formula>0.8999</formula>
    </cfRule>
    <cfRule type="cellIs" dxfId="320" priority="460" stopIfTrue="1" operator="between">
      <formula>0.00001</formula>
      <formula>0.6999</formula>
    </cfRule>
  </conditionalFormatting>
  <conditionalFormatting sqref="AG66">
    <cfRule type="cellIs" dxfId="319" priority="453" stopIfTrue="1" operator="greaterThan">
      <formula>1</formula>
    </cfRule>
    <cfRule type="cellIs" dxfId="318" priority="454" stopIfTrue="1" operator="between">
      <formula>0.9</formula>
      <formula>1</formula>
    </cfRule>
    <cfRule type="cellIs" dxfId="317" priority="455" stopIfTrue="1" operator="between">
      <formula>0.7</formula>
      <formula>0.8999</formula>
    </cfRule>
    <cfRule type="cellIs" dxfId="316" priority="456" stopIfTrue="1" operator="between">
      <formula>0.00001</formula>
      <formula>0.6999</formula>
    </cfRule>
  </conditionalFormatting>
  <conditionalFormatting sqref="AG67">
    <cfRule type="cellIs" dxfId="315" priority="449" stopIfTrue="1" operator="greaterThan">
      <formula>1</formula>
    </cfRule>
    <cfRule type="cellIs" dxfId="314" priority="450" stopIfTrue="1" operator="between">
      <formula>0.9</formula>
      <formula>1</formula>
    </cfRule>
    <cfRule type="cellIs" dxfId="313" priority="451" stopIfTrue="1" operator="between">
      <formula>0.7</formula>
      <formula>0.8999</formula>
    </cfRule>
    <cfRule type="cellIs" dxfId="312" priority="452" stopIfTrue="1" operator="between">
      <formula>0.00001</formula>
      <formula>0.6999</formula>
    </cfRule>
  </conditionalFormatting>
  <conditionalFormatting sqref="AG68">
    <cfRule type="cellIs" dxfId="311" priority="445" stopIfTrue="1" operator="greaterThan">
      <formula>1</formula>
    </cfRule>
    <cfRule type="cellIs" dxfId="310" priority="446" stopIfTrue="1" operator="between">
      <formula>0.9</formula>
      <formula>1</formula>
    </cfRule>
    <cfRule type="cellIs" dxfId="309" priority="447" stopIfTrue="1" operator="between">
      <formula>0.7</formula>
      <formula>0.8999</formula>
    </cfRule>
    <cfRule type="cellIs" dxfId="308" priority="448" stopIfTrue="1" operator="between">
      <formula>0.00001</formula>
      <formula>0.6999</formula>
    </cfRule>
  </conditionalFormatting>
  <conditionalFormatting sqref="AG69">
    <cfRule type="cellIs" dxfId="307" priority="441" stopIfTrue="1" operator="greaterThan">
      <formula>1</formula>
    </cfRule>
    <cfRule type="cellIs" dxfId="306" priority="442" stopIfTrue="1" operator="between">
      <formula>0.9</formula>
      <formula>1</formula>
    </cfRule>
    <cfRule type="cellIs" dxfId="305" priority="443" stopIfTrue="1" operator="between">
      <formula>0.7</formula>
      <formula>0.8999</formula>
    </cfRule>
    <cfRule type="cellIs" dxfId="304" priority="444" stopIfTrue="1" operator="between">
      <formula>0.00001</formula>
      <formula>0.6999</formula>
    </cfRule>
  </conditionalFormatting>
  <conditionalFormatting sqref="AG70">
    <cfRule type="cellIs" dxfId="303" priority="437" stopIfTrue="1" operator="greaterThan">
      <formula>1</formula>
    </cfRule>
    <cfRule type="cellIs" dxfId="302" priority="438" stopIfTrue="1" operator="between">
      <formula>0.9</formula>
      <formula>1</formula>
    </cfRule>
    <cfRule type="cellIs" dxfId="301" priority="439" stopIfTrue="1" operator="between">
      <formula>0.7</formula>
      <formula>0.8999</formula>
    </cfRule>
    <cfRule type="cellIs" dxfId="300" priority="440" stopIfTrue="1" operator="between">
      <formula>0.00001</formula>
      <formula>0.6999</formula>
    </cfRule>
  </conditionalFormatting>
  <conditionalFormatting sqref="AG71">
    <cfRule type="cellIs" dxfId="299" priority="433" stopIfTrue="1" operator="greaterThan">
      <formula>1</formula>
    </cfRule>
    <cfRule type="cellIs" dxfId="298" priority="434" stopIfTrue="1" operator="between">
      <formula>0.9</formula>
      <formula>1</formula>
    </cfRule>
    <cfRule type="cellIs" dxfId="297" priority="435" stopIfTrue="1" operator="between">
      <formula>0.7</formula>
      <formula>0.8999</formula>
    </cfRule>
    <cfRule type="cellIs" dxfId="296" priority="436" stopIfTrue="1" operator="between">
      <formula>0.00001</formula>
      <formula>0.6999</formula>
    </cfRule>
  </conditionalFormatting>
  <conditionalFormatting sqref="AG72">
    <cfRule type="cellIs" dxfId="295" priority="429" stopIfTrue="1" operator="greaterThan">
      <formula>1</formula>
    </cfRule>
    <cfRule type="cellIs" dxfId="294" priority="430" stopIfTrue="1" operator="between">
      <formula>0.9</formula>
      <formula>1</formula>
    </cfRule>
    <cfRule type="cellIs" dxfId="293" priority="431" stopIfTrue="1" operator="between">
      <formula>0.7</formula>
      <formula>0.8999</formula>
    </cfRule>
    <cfRule type="cellIs" dxfId="292" priority="432" stopIfTrue="1" operator="between">
      <formula>0.00001</formula>
      <formula>0.6999</formula>
    </cfRule>
  </conditionalFormatting>
  <conditionalFormatting sqref="AG73">
    <cfRule type="cellIs" dxfId="291" priority="425" stopIfTrue="1" operator="greaterThan">
      <formula>1</formula>
    </cfRule>
    <cfRule type="cellIs" dxfId="290" priority="426" stopIfTrue="1" operator="between">
      <formula>0.9</formula>
      <formula>1</formula>
    </cfRule>
    <cfRule type="cellIs" dxfId="289" priority="427" stopIfTrue="1" operator="between">
      <formula>0.7</formula>
      <formula>0.8999</formula>
    </cfRule>
    <cfRule type="cellIs" dxfId="288" priority="428" stopIfTrue="1" operator="between">
      <formula>0.00001</formula>
      <formula>0.6999</formula>
    </cfRule>
  </conditionalFormatting>
  <conditionalFormatting sqref="AG74">
    <cfRule type="cellIs" dxfId="287" priority="421" stopIfTrue="1" operator="greaterThan">
      <formula>1</formula>
    </cfRule>
    <cfRule type="cellIs" dxfId="286" priority="422" stopIfTrue="1" operator="between">
      <formula>0.9</formula>
      <formula>1</formula>
    </cfRule>
    <cfRule type="cellIs" dxfId="285" priority="423" stopIfTrue="1" operator="between">
      <formula>0.7</formula>
      <formula>0.8999</formula>
    </cfRule>
    <cfRule type="cellIs" dxfId="284" priority="424" stopIfTrue="1" operator="between">
      <formula>0.00001</formula>
      <formula>0.6999</formula>
    </cfRule>
  </conditionalFormatting>
  <conditionalFormatting sqref="AG75">
    <cfRule type="cellIs" dxfId="283" priority="417" stopIfTrue="1" operator="greaterThan">
      <formula>1</formula>
    </cfRule>
    <cfRule type="cellIs" dxfId="282" priority="418" stopIfTrue="1" operator="between">
      <formula>0.9</formula>
      <formula>1</formula>
    </cfRule>
    <cfRule type="cellIs" dxfId="281" priority="419" stopIfTrue="1" operator="between">
      <formula>0.7</formula>
      <formula>0.8999</formula>
    </cfRule>
    <cfRule type="cellIs" dxfId="280" priority="420" stopIfTrue="1" operator="between">
      <formula>0.00001</formula>
      <formula>0.6999</formula>
    </cfRule>
  </conditionalFormatting>
  <conditionalFormatting sqref="AG76">
    <cfRule type="cellIs" dxfId="279" priority="413" stopIfTrue="1" operator="greaterThan">
      <formula>1</formula>
    </cfRule>
    <cfRule type="cellIs" dxfId="278" priority="414" stopIfTrue="1" operator="between">
      <formula>0.9</formula>
      <formula>1</formula>
    </cfRule>
    <cfRule type="cellIs" dxfId="277" priority="415" stopIfTrue="1" operator="between">
      <formula>0.7</formula>
      <formula>0.8999</formula>
    </cfRule>
    <cfRule type="cellIs" dxfId="276" priority="416" stopIfTrue="1" operator="between">
      <formula>0.00001</formula>
      <formula>0.6999</formula>
    </cfRule>
  </conditionalFormatting>
  <conditionalFormatting sqref="AG77">
    <cfRule type="cellIs" dxfId="275" priority="409" stopIfTrue="1" operator="greaterThan">
      <formula>1</formula>
    </cfRule>
    <cfRule type="cellIs" dxfId="274" priority="410" stopIfTrue="1" operator="between">
      <formula>0.9</formula>
      <formula>1</formula>
    </cfRule>
    <cfRule type="cellIs" dxfId="273" priority="411" stopIfTrue="1" operator="between">
      <formula>0.7</formula>
      <formula>0.8999</formula>
    </cfRule>
    <cfRule type="cellIs" dxfId="272" priority="412" stopIfTrue="1" operator="between">
      <formula>0.00001</formula>
      <formula>0.6999</formula>
    </cfRule>
  </conditionalFormatting>
  <conditionalFormatting sqref="AG78">
    <cfRule type="cellIs" dxfId="271" priority="405" stopIfTrue="1" operator="greaterThan">
      <formula>1</formula>
    </cfRule>
    <cfRule type="cellIs" dxfId="270" priority="406" stopIfTrue="1" operator="between">
      <formula>0.9</formula>
      <formula>1</formula>
    </cfRule>
    <cfRule type="cellIs" dxfId="269" priority="407" stopIfTrue="1" operator="between">
      <formula>0.7</formula>
      <formula>0.8999</formula>
    </cfRule>
    <cfRule type="cellIs" dxfId="268" priority="408" stopIfTrue="1" operator="between">
      <formula>0.00001</formula>
      <formula>0.6999</formula>
    </cfRule>
  </conditionalFormatting>
  <conditionalFormatting sqref="AG47">
    <cfRule type="cellIs" dxfId="267" priority="401" stopIfTrue="1" operator="greaterThan">
      <formula>1</formula>
    </cfRule>
    <cfRule type="cellIs" dxfId="266" priority="402" stopIfTrue="1" operator="between">
      <formula>0.9</formula>
      <formula>1</formula>
    </cfRule>
    <cfRule type="cellIs" dxfId="265" priority="403" stopIfTrue="1" operator="between">
      <formula>0.7</formula>
      <formula>0.8999</formula>
    </cfRule>
    <cfRule type="cellIs" dxfId="264" priority="404" stopIfTrue="1" operator="between">
      <formula>0.00001</formula>
      <formula>0.6999</formula>
    </cfRule>
  </conditionalFormatting>
  <conditionalFormatting sqref="AG30">
    <cfRule type="cellIs" dxfId="263" priority="397" stopIfTrue="1" operator="greaterThan">
      <formula>1</formula>
    </cfRule>
    <cfRule type="cellIs" dxfId="262" priority="398" stopIfTrue="1" operator="between">
      <formula>0.9</formula>
      <formula>1</formula>
    </cfRule>
    <cfRule type="cellIs" dxfId="261" priority="399" stopIfTrue="1" operator="between">
      <formula>0.7</formula>
      <formula>0.8999</formula>
    </cfRule>
    <cfRule type="cellIs" dxfId="260" priority="400" stopIfTrue="1" operator="between">
      <formula>0.00001</formula>
      <formula>0.6999</formula>
    </cfRule>
  </conditionalFormatting>
  <conditionalFormatting sqref="AG16">
    <cfRule type="cellIs" dxfId="259" priority="393" stopIfTrue="1" operator="greaterThan">
      <formula>1</formula>
    </cfRule>
    <cfRule type="cellIs" dxfId="258" priority="394" stopIfTrue="1" operator="between">
      <formula>0.9</formula>
      <formula>1</formula>
    </cfRule>
    <cfRule type="cellIs" dxfId="257" priority="395" stopIfTrue="1" operator="between">
      <formula>0.7</formula>
      <formula>0.8999</formula>
    </cfRule>
    <cfRule type="cellIs" dxfId="256" priority="396" stopIfTrue="1" operator="between">
      <formula>0.00001</formula>
      <formula>0.6999</formula>
    </cfRule>
  </conditionalFormatting>
  <conditionalFormatting sqref="AG17">
    <cfRule type="cellIs" dxfId="255" priority="389" stopIfTrue="1" operator="greaterThan">
      <formula>1</formula>
    </cfRule>
    <cfRule type="cellIs" dxfId="254" priority="390" stopIfTrue="1" operator="between">
      <formula>0.9</formula>
      <formula>1</formula>
    </cfRule>
    <cfRule type="cellIs" dxfId="253" priority="391" stopIfTrue="1" operator="between">
      <formula>0.7</formula>
      <formula>0.8999</formula>
    </cfRule>
    <cfRule type="cellIs" dxfId="252" priority="392" stopIfTrue="1" operator="between">
      <formula>0.00001</formula>
      <formula>0.6999</formula>
    </cfRule>
  </conditionalFormatting>
  <conditionalFormatting sqref="AG18">
    <cfRule type="cellIs" dxfId="251" priority="385" stopIfTrue="1" operator="greaterThan">
      <formula>1</formula>
    </cfRule>
    <cfRule type="cellIs" dxfId="250" priority="386" stopIfTrue="1" operator="between">
      <formula>0.9</formula>
      <formula>1</formula>
    </cfRule>
    <cfRule type="cellIs" dxfId="249" priority="387" stopIfTrue="1" operator="between">
      <formula>0.7</formula>
      <formula>0.8999</formula>
    </cfRule>
    <cfRule type="cellIs" dxfId="248" priority="388" stopIfTrue="1" operator="between">
      <formula>0.00001</formula>
      <formula>0.6999</formula>
    </cfRule>
  </conditionalFormatting>
  <conditionalFormatting sqref="AG19">
    <cfRule type="cellIs" dxfId="247" priority="381" stopIfTrue="1" operator="greaterThan">
      <formula>1</formula>
    </cfRule>
    <cfRule type="cellIs" dxfId="246" priority="382" stopIfTrue="1" operator="between">
      <formula>0.9</formula>
      <formula>1</formula>
    </cfRule>
    <cfRule type="cellIs" dxfId="245" priority="383" stopIfTrue="1" operator="between">
      <formula>0.7</formula>
      <formula>0.8999</formula>
    </cfRule>
    <cfRule type="cellIs" dxfId="244" priority="384" stopIfTrue="1" operator="between">
      <formula>0.00001</formula>
      <formula>0.6999</formula>
    </cfRule>
  </conditionalFormatting>
  <conditionalFormatting sqref="AG10">
    <cfRule type="cellIs" dxfId="243" priority="377" stopIfTrue="1" operator="greaterThan">
      <formula>1</formula>
    </cfRule>
    <cfRule type="cellIs" dxfId="242" priority="378" stopIfTrue="1" operator="between">
      <formula>0.9</formula>
      <formula>1</formula>
    </cfRule>
    <cfRule type="cellIs" dxfId="241" priority="379" stopIfTrue="1" operator="between">
      <formula>0.7</formula>
      <formula>0.8999</formula>
    </cfRule>
    <cfRule type="cellIs" dxfId="240" priority="380" stopIfTrue="1" operator="between">
      <formula>0.00001</formula>
      <formula>0.6999</formula>
    </cfRule>
  </conditionalFormatting>
  <conditionalFormatting sqref="AG11">
    <cfRule type="cellIs" dxfId="239" priority="373" stopIfTrue="1" operator="greaterThan">
      <formula>1</formula>
    </cfRule>
    <cfRule type="cellIs" dxfId="238" priority="374" stopIfTrue="1" operator="between">
      <formula>0.9</formula>
      <formula>1</formula>
    </cfRule>
    <cfRule type="cellIs" dxfId="237" priority="375" stopIfTrue="1" operator="between">
      <formula>0.7</formula>
      <formula>0.8999</formula>
    </cfRule>
    <cfRule type="cellIs" dxfId="236" priority="376" stopIfTrue="1" operator="between">
      <formula>0.00001</formula>
      <formula>0.6999</formula>
    </cfRule>
  </conditionalFormatting>
  <conditionalFormatting sqref="AG12">
    <cfRule type="cellIs" dxfId="235" priority="365" stopIfTrue="1" operator="greaterThan">
      <formula>1</formula>
    </cfRule>
    <cfRule type="cellIs" dxfId="234" priority="366" stopIfTrue="1" operator="between">
      <formula>0.9</formula>
      <formula>1</formula>
    </cfRule>
    <cfRule type="cellIs" dxfId="233" priority="367" stopIfTrue="1" operator="between">
      <formula>0.7</formula>
      <formula>0.8999</formula>
    </cfRule>
    <cfRule type="cellIs" dxfId="232" priority="368" stopIfTrue="1" operator="between">
      <formula>0.00001</formula>
      <formula>0.6999</formula>
    </cfRule>
  </conditionalFormatting>
  <conditionalFormatting sqref="AG13">
    <cfRule type="cellIs" dxfId="231" priority="357" stopIfTrue="1" operator="greaterThan">
      <formula>1</formula>
    </cfRule>
    <cfRule type="cellIs" dxfId="230" priority="358" stopIfTrue="1" operator="between">
      <formula>0.9</formula>
      <formula>1</formula>
    </cfRule>
    <cfRule type="cellIs" dxfId="229" priority="359" stopIfTrue="1" operator="between">
      <formula>0.7</formula>
      <formula>0.8999</formula>
    </cfRule>
    <cfRule type="cellIs" dxfId="228" priority="360" stopIfTrue="1" operator="between">
      <formula>0.00001</formula>
      <formula>0.6999</formula>
    </cfRule>
  </conditionalFormatting>
  <conditionalFormatting sqref="AG14">
    <cfRule type="cellIs" dxfId="227" priority="349" stopIfTrue="1" operator="greaterThan">
      <formula>1</formula>
    </cfRule>
    <cfRule type="cellIs" dxfId="226" priority="350" stopIfTrue="1" operator="between">
      <formula>0.9</formula>
      <formula>1</formula>
    </cfRule>
    <cfRule type="cellIs" dxfId="225" priority="351" stopIfTrue="1" operator="between">
      <formula>0.7</formula>
      <formula>0.8999</formula>
    </cfRule>
    <cfRule type="cellIs" dxfId="224" priority="352" stopIfTrue="1" operator="between">
      <formula>0.00001</formula>
      <formula>0.6999</formula>
    </cfRule>
  </conditionalFormatting>
  <conditionalFormatting sqref="AG15">
    <cfRule type="cellIs" dxfId="223" priority="345" stopIfTrue="1" operator="greaterThan">
      <formula>1</formula>
    </cfRule>
    <cfRule type="cellIs" dxfId="222" priority="346" stopIfTrue="1" operator="between">
      <formula>0.9</formula>
      <formula>1</formula>
    </cfRule>
    <cfRule type="cellIs" dxfId="221" priority="347" stopIfTrue="1" operator="between">
      <formula>0.7</formula>
      <formula>0.8999</formula>
    </cfRule>
    <cfRule type="cellIs" dxfId="220" priority="348" stopIfTrue="1" operator="between">
      <formula>0.00001</formula>
      <formula>0.6999</formula>
    </cfRule>
  </conditionalFormatting>
  <conditionalFormatting sqref="AG27">
    <cfRule type="cellIs" dxfId="219" priority="341" stopIfTrue="1" operator="greaterThan">
      <formula>1</formula>
    </cfRule>
    <cfRule type="cellIs" dxfId="218" priority="342" stopIfTrue="1" operator="between">
      <formula>0.9</formula>
      <formula>1</formula>
    </cfRule>
    <cfRule type="cellIs" dxfId="217" priority="343" stopIfTrue="1" operator="between">
      <formula>0.7</formula>
      <formula>0.8999</formula>
    </cfRule>
    <cfRule type="cellIs" dxfId="216" priority="344" stopIfTrue="1" operator="between">
      <formula>0.00001</formula>
      <formula>0.6999</formula>
    </cfRule>
  </conditionalFormatting>
  <conditionalFormatting sqref="AM79:AM84">
    <cfRule type="cellIs" dxfId="215" priority="337" stopIfTrue="1" operator="greaterThan">
      <formula>1</formula>
    </cfRule>
    <cfRule type="cellIs" dxfId="214" priority="338" stopIfTrue="1" operator="between">
      <formula>0.9</formula>
      <formula>1</formula>
    </cfRule>
    <cfRule type="cellIs" dxfId="213" priority="339" stopIfTrue="1" operator="between">
      <formula>0.7</formula>
      <formula>0.8999</formula>
    </cfRule>
    <cfRule type="cellIs" dxfId="212" priority="340" stopIfTrue="1" operator="between">
      <formula>0.00001</formula>
      <formula>0.6999</formula>
    </cfRule>
  </conditionalFormatting>
  <conditionalFormatting sqref="AM85:AM88">
    <cfRule type="cellIs" dxfId="211" priority="333" stopIfTrue="1" operator="greaterThan">
      <formula>1</formula>
    </cfRule>
    <cfRule type="cellIs" dxfId="210" priority="334" stopIfTrue="1" operator="between">
      <formula>0.9</formula>
      <formula>1</formula>
    </cfRule>
    <cfRule type="cellIs" dxfId="209" priority="335" stopIfTrue="1" operator="between">
      <formula>0.7</formula>
      <formula>0.8999</formula>
    </cfRule>
    <cfRule type="cellIs" dxfId="208" priority="336" stopIfTrue="1" operator="between">
      <formula>0.00001</formula>
      <formula>0.6999</formula>
    </cfRule>
  </conditionalFormatting>
  <conditionalFormatting sqref="AM30">
    <cfRule type="cellIs" dxfId="207" priority="325" stopIfTrue="1" operator="greaterThan">
      <formula>1</formula>
    </cfRule>
    <cfRule type="cellIs" dxfId="206" priority="326" stopIfTrue="1" operator="between">
      <formula>0.9</formula>
      <formula>1</formula>
    </cfRule>
    <cfRule type="cellIs" dxfId="205" priority="327" stopIfTrue="1" operator="between">
      <formula>0.7</formula>
      <formula>0.8999</formula>
    </cfRule>
    <cfRule type="cellIs" dxfId="204" priority="328" stopIfTrue="1" operator="between">
      <formula>0.00001</formula>
      <formula>0.6999</formula>
    </cfRule>
  </conditionalFormatting>
  <conditionalFormatting sqref="AM29">
    <cfRule type="cellIs" dxfId="203" priority="321" stopIfTrue="1" operator="greaterThan">
      <formula>1</formula>
    </cfRule>
    <cfRule type="cellIs" dxfId="202" priority="322" stopIfTrue="1" operator="between">
      <formula>0.9</formula>
      <formula>1</formula>
    </cfRule>
    <cfRule type="cellIs" dxfId="201" priority="323" stopIfTrue="1" operator="between">
      <formula>0.7</formula>
      <formula>0.8999</formula>
    </cfRule>
    <cfRule type="cellIs" dxfId="200" priority="324" stopIfTrue="1" operator="between">
      <formula>0.00001</formula>
      <formula>0.6999</formula>
    </cfRule>
  </conditionalFormatting>
  <conditionalFormatting sqref="AM28">
    <cfRule type="cellIs" dxfId="199" priority="317" stopIfTrue="1" operator="greaterThan">
      <formula>1</formula>
    </cfRule>
    <cfRule type="cellIs" dxfId="198" priority="318" stopIfTrue="1" operator="between">
      <formula>0.9</formula>
      <formula>1</formula>
    </cfRule>
    <cfRule type="cellIs" dxfId="197" priority="319" stopIfTrue="1" operator="between">
      <formula>0.7</formula>
      <formula>0.8999</formula>
    </cfRule>
    <cfRule type="cellIs" dxfId="196" priority="320" stopIfTrue="1" operator="between">
      <formula>0.00001</formula>
      <formula>0.6999</formula>
    </cfRule>
  </conditionalFormatting>
  <conditionalFormatting sqref="AM27">
    <cfRule type="cellIs" dxfId="195" priority="313" stopIfTrue="1" operator="greaterThan">
      <formula>1</formula>
    </cfRule>
    <cfRule type="cellIs" dxfId="194" priority="314" stopIfTrue="1" operator="between">
      <formula>0.9</formula>
      <formula>1</formula>
    </cfRule>
    <cfRule type="cellIs" dxfId="193" priority="315" stopIfTrue="1" operator="between">
      <formula>0.7</formula>
      <formula>0.8999</formula>
    </cfRule>
    <cfRule type="cellIs" dxfId="192" priority="316" stopIfTrue="1" operator="between">
      <formula>0.00001</formula>
      <formula>0.6999</formula>
    </cfRule>
  </conditionalFormatting>
  <conditionalFormatting sqref="AM26">
    <cfRule type="cellIs" dxfId="191" priority="309" stopIfTrue="1" operator="greaterThan">
      <formula>1</formula>
    </cfRule>
    <cfRule type="cellIs" dxfId="190" priority="310" stopIfTrue="1" operator="between">
      <formula>0.9</formula>
      <formula>1</formula>
    </cfRule>
    <cfRule type="cellIs" dxfId="189" priority="311" stopIfTrue="1" operator="between">
      <formula>0.7</formula>
      <formula>0.8999</formula>
    </cfRule>
    <cfRule type="cellIs" dxfId="188" priority="312" stopIfTrue="1" operator="between">
      <formula>0.00001</formula>
      <formula>0.6999</formula>
    </cfRule>
  </conditionalFormatting>
  <conditionalFormatting sqref="AM25">
    <cfRule type="cellIs" dxfId="187" priority="305" stopIfTrue="1" operator="greaterThan">
      <formula>1</formula>
    </cfRule>
    <cfRule type="cellIs" dxfId="186" priority="306" stopIfTrue="1" operator="between">
      <formula>0.9</formula>
      <formula>1</formula>
    </cfRule>
    <cfRule type="cellIs" dxfId="185" priority="307" stopIfTrue="1" operator="between">
      <formula>0.7</formula>
      <formula>0.8999</formula>
    </cfRule>
    <cfRule type="cellIs" dxfId="184" priority="308" stopIfTrue="1" operator="between">
      <formula>0.00001</formula>
      <formula>0.6999</formula>
    </cfRule>
  </conditionalFormatting>
  <conditionalFormatting sqref="AM24">
    <cfRule type="cellIs" dxfId="183" priority="301" stopIfTrue="1" operator="greaterThan">
      <formula>1</formula>
    </cfRule>
    <cfRule type="cellIs" dxfId="182" priority="302" stopIfTrue="1" operator="between">
      <formula>0.9</formula>
      <formula>1</formula>
    </cfRule>
    <cfRule type="cellIs" dxfId="181" priority="303" stopIfTrue="1" operator="between">
      <formula>0.7</formula>
      <formula>0.8999</formula>
    </cfRule>
    <cfRule type="cellIs" dxfId="180" priority="304" stopIfTrue="1" operator="between">
      <formula>0.00001</formula>
      <formula>0.6999</formula>
    </cfRule>
  </conditionalFormatting>
  <conditionalFormatting sqref="AM23">
    <cfRule type="cellIs" dxfId="179" priority="297" stopIfTrue="1" operator="greaterThan">
      <formula>1</formula>
    </cfRule>
    <cfRule type="cellIs" dxfId="178" priority="298" stopIfTrue="1" operator="between">
      <formula>0.9</formula>
      <formula>1</formula>
    </cfRule>
    <cfRule type="cellIs" dxfId="177" priority="299" stopIfTrue="1" operator="between">
      <formula>0.7</formula>
      <formula>0.8999</formula>
    </cfRule>
    <cfRule type="cellIs" dxfId="176" priority="300" stopIfTrue="1" operator="between">
      <formula>0.00001</formula>
      <formula>0.6999</formula>
    </cfRule>
  </conditionalFormatting>
  <conditionalFormatting sqref="AM22">
    <cfRule type="cellIs" dxfId="175" priority="293" stopIfTrue="1" operator="greaterThan">
      <formula>1</formula>
    </cfRule>
    <cfRule type="cellIs" dxfId="174" priority="294" stopIfTrue="1" operator="between">
      <formula>0.9</formula>
      <formula>1</formula>
    </cfRule>
    <cfRule type="cellIs" dxfId="173" priority="295" stopIfTrue="1" operator="between">
      <formula>0.7</formula>
      <formula>0.8999</formula>
    </cfRule>
    <cfRule type="cellIs" dxfId="172" priority="296" stopIfTrue="1" operator="between">
      <formula>0.00001</formula>
      <formula>0.6999</formula>
    </cfRule>
  </conditionalFormatting>
  <conditionalFormatting sqref="AM9">
    <cfRule type="cellIs" dxfId="171" priority="181" stopIfTrue="1" operator="greaterThan">
      <formula>1</formula>
    </cfRule>
    <cfRule type="cellIs" dxfId="170" priority="182" stopIfTrue="1" operator="between">
      <formula>0.9</formula>
      <formula>1</formula>
    </cfRule>
    <cfRule type="cellIs" dxfId="169" priority="183" stopIfTrue="1" operator="between">
      <formula>0.7</formula>
      <formula>0.8999</formula>
    </cfRule>
    <cfRule type="cellIs" dxfId="168" priority="184" stopIfTrue="1" operator="between">
      <formula>0.00001</formula>
      <formula>0.6999</formula>
    </cfRule>
  </conditionalFormatting>
  <conditionalFormatting sqref="AM31">
    <cfRule type="cellIs" dxfId="167" priority="177" stopIfTrue="1" operator="greaterThan">
      <formula>1</formula>
    </cfRule>
    <cfRule type="cellIs" dxfId="166" priority="178" stopIfTrue="1" operator="between">
      <formula>0.9</formula>
      <formula>1</formula>
    </cfRule>
    <cfRule type="cellIs" dxfId="165" priority="179" stopIfTrue="1" operator="between">
      <formula>0.7</formula>
      <formula>0.8999</formula>
    </cfRule>
    <cfRule type="cellIs" dxfId="164" priority="180" stopIfTrue="1" operator="between">
      <formula>0.00001</formula>
      <formula>0.6999</formula>
    </cfRule>
  </conditionalFormatting>
  <conditionalFormatting sqref="AM32">
    <cfRule type="cellIs" dxfId="163" priority="169" stopIfTrue="1" operator="greaterThan">
      <formula>1</formula>
    </cfRule>
    <cfRule type="cellIs" dxfId="162" priority="170" stopIfTrue="1" operator="between">
      <formula>0.9</formula>
      <formula>1</formula>
    </cfRule>
    <cfRule type="cellIs" dxfId="161" priority="171" stopIfTrue="1" operator="between">
      <formula>0.7</formula>
      <formula>0.8999</formula>
    </cfRule>
    <cfRule type="cellIs" dxfId="160" priority="172" stopIfTrue="1" operator="between">
      <formula>0.00001</formula>
      <formula>0.6999</formula>
    </cfRule>
  </conditionalFormatting>
  <conditionalFormatting sqref="AM33">
    <cfRule type="cellIs" dxfId="159" priority="165" stopIfTrue="1" operator="greaterThan">
      <formula>1</formula>
    </cfRule>
    <cfRule type="cellIs" dxfId="158" priority="166" stopIfTrue="1" operator="between">
      <formula>0.9</formula>
      <formula>1</formula>
    </cfRule>
    <cfRule type="cellIs" dxfId="157" priority="167" stopIfTrue="1" operator="between">
      <formula>0.7</formula>
      <formula>0.8999</formula>
    </cfRule>
    <cfRule type="cellIs" dxfId="156" priority="168" stopIfTrue="1" operator="between">
      <formula>0.00001</formula>
      <formula>0.6999</formula>
    </cfRule>
  </conditionalFormatting>
  <conditionalFormatting sqref="AM34">
    <cfRule type="cellIs" dxfId="155" priority="161" stopIfTrue="1" operator="greaterThan">
      <formula>1</formula>
    </cfRule>
    <cfRule type="cellIs" dxfId="154" priority="162" stopIfTrue="1" operator="between">
      <formula>0.9</formula>
      <formula>1</formula>
    </cfRule>
    <cfRule type="cellIs" dxfId="153" priority="163" stopIfTrue="1" operator="between">
      <formula>0.7</formula>
      <formula>0.8999</formula>
    </cfRule>
    <cfRule type="cellIs" dxfId="152" priority="164" stopIfTrue="1" operator="between">
      <formula>0.00001</formula>
      <formula>0.6999</formula>
    </cfRule>
  </conditionalFormatting>
  <conditionalFormatting sqref="AM35">
    <cfRule type="cellIs" dxfId="151" priority="157" stopIfTrue="1" operator="greaterThan">
      <formula>1</formula>
    </cfRule>
    <cfRule type="cellIs" dxfId="150" priority="158" stopIfTrue="1" operator="between">
      <formula>0.9</formula>
      <formula>1</formula>
    </cfRule>
    <cfRule type="cellIs" dxfId="149" priority="159" stopIfTrue="1" operator="between">
      <formula>0.7</formula>
      <formula>0.8999</formula>
    </cfRule>
    <cfRule type="cellIs" dxfId="148" priority="160" stopIfTrue="1" operator="between">
      <formula>0.00001</formula>
      <formula>0.6999</formula>
    </cfRule>
  </conditionalFormatting>
  <conditionalFormatting sqref="AM36">
    <cfRule type="cellIs" dxfId="147" priority="153" stopIfTrue="1" operator="greaterThan">
      <formula>1</formula>
    </cfRule>
    <cfRule type="cellIs" dxfId="146" priority="154" stopIfTrue="1" operator="between">
      <formula>0.9</formula>
      <formula>1</formula>
    </cfRule>
    <cfRule type="cellIs" dxfId="145" priority="155" stopIfTrue="1" operator="between">
      <formula>0.7</formula>
      <formula>0.8999</formula>
    </cfRule>
    <cfRule type="cellIs" dxfId="144" priority="156" stopIfTrue="1" operator="between">
      <formula>0.00001</formula>
      <formula>0.6999</formula>
    </cfRule>
  </conditionalFormatting>
  <conditionalFormatting sqref="AM37">
    <cfRule type="cellIs" dxfId="143" priority="149" stopIfTrue="1" operator="greaterThan">
      <formula>1</formula>
    </cfRule>
    <cfRule type="cellIs" dxfId="142" priority="150" stopIfTrue="1" operator="between">
      <formula>0.9</formula>
      <formula>1</formula>
    </cfRule>
    <cfRule type="cellIs" dxfId="141" priority="151" stopIfTrue="1" operator="between">
      <formula>0.7</formula>
      <formula>0.8999</formula>
    </cfRule>
    <cfRule type="cellIs" dxfId="140" priority="152" stopIfTrue="1" operator="between">
      <formula>0.00001</formula>
      <formula>0.6999</formula>
    </cfRule>
  </conditionalFormatting>
  <conditionalFormatting sqref="AM38">
    <cfRule type="cellIs" dxfId="139" priority="145" stopIfTrue="1" operator="greaterThan">
      <formula>1</formula>
    </cfRule>
    <cfRule type="cellIs" dxfId="138" priority="146" stopIfTrue="1" operator="between">
      <formula>0.9</formula>
      <formula>1</formula>
    </cfRule>
    <cfRule type="cellIs" dxfId="137" priority="147" stopIfTrue="1" operator="between">
      <formula>0.7</formula>
      <formula>0.8999</formula>
    </cfRule>
    <cfRule type="cellIs" dxfId="136" priority="148" stopIfTrue="1" operator="between">
      <formula>0.00001</formula>
      <formula>0.6999</formula>
    </cfRule>
  </conditionalFormatting>
  <conditionalFormatting sqref="AM39">
    <cfRule type="cellIs" dxfId="135" priority="141" stopIfTrue="1" operator="greaterThan">
      <formula>1</formula>
    </cfRule>
    <cfRule type="cellIs" dxfId="134" priority="142" stopIfTrue="1" operator="between">
      <formula>0.9</formula>
      <formula>1</formula>
    </cfRule>
    <cfRule type="cellIs" dxfId="133" priority="143" stopIfTrue="1" operator="between">
      <formula>0.7</formula>
      <formula>0.8999</formula>
    </cfRule>
    <cfRule type="cellIs" dxfId="132" priority="144" stopIfTrue="1" operator="between">
      <formula>0.00001</formula>
      <formula>0.6999</formula>
    </cfRule>
  </conditionalFormatting>
  <conditionalFormatting sqref="AM40">
    <cfRule type="cellIs" dxfId="131" priority="137" stopIfTrue="1" operator="greaterThan">
      <formula>1</formula>
    </cfRule>
    <cfRule type="cellIs" dxfId="130" priority="138" stopIfTrue="1" operator="between">
      <formula>0.9</formula>
      <formula>1</formula>
    </cfRule>
    <cfRule type="cellIs" dxfId="129" priority="139" stopIfTrue="1" operator="between">
      <formula>0.7</formula>
      <formula>0.8999</formula>
    </cfRule>
    <cfRule type="cellIs" dxfId="128" priority="140" stopIfTrue="1" operator="between">
      <formula>0.00001</formula>
      <formula>0.6999</formula>
    </cfRule>
  </conditionalFormatting>
  <conditionalFormatting sqref="AM41">
    <cfRule type="cellIs" dxfId="127" priority="133" stopIfTrue="1" operator="greaterThan">
      <formula>1</formula>
    </cfRule>
    <cfRule type="cellIs" dxfId="126" priority="134" stopIfTrue="1" operator="between">
      <formula>0.9</formula>
      <formula>1</formula>
    </cfRule>
    <cfRule type="cellIs" dxfId="125" priority="135" stopIfTrue="1" operator="between">
      <formula>0.7</formula>
      <formula>0.8999</formula>
    </cfRule>
    <cfRule type="cellIs" dxfId="124" priority="136" stopIfTrue="1" operator="between">
      <formula>0.00001</formula>
      <formula>0.6999</formula>
    </cfRule>
  </conditionalFormatting>
  <conditionalFormatting sqref="AM42">
    <cfRule type="cellIs" dxfId="123" priority="129" stopIfTrue="1" operator="greaterThan">
      <formula>1</formula>
    </cfRule>
    <cfRule type="cellIs" dxfId="122" priority="130" stopIfTrue="1" operator="between">
      <formula>0.9</formula>
      <formula>1</formula>
    </cfRule>
    <cfRule type="cellIs" dxfId="121" priority="131" stopIfTrue="1" operator="between">
      <formula>0.7</formula>
      <formula>0.8999</formula>
    </cfRule>
    <cfRule type="cellIs" dxfId="120" priority="132" stopIfTrue="1" operator="between">
      <formula>0.00001</formula>
      <formula>0.6999</formula>
    </cfRule>
  </conditionalFormatting>
  <conditionalFormatting sqref="AM43">
    <cfRule type="cellIs" dxfId="119" priority="125" stopIfTrue="1" operator="greaterThan">
      <formula>1</formula>
    </cfRule>
    <cfRule type="cellIs" dxfId="118" priority="126" stopIfTrue="1" operator="between">
      <formula>0.9</formula>
      <formula>1</formula>
    </cfRule>
    <cfRule type="cellIs" dxfId="117" priority="127" stopIfTrue="1" operator="between">
      <formula>0.7</formula>
      <formula>0.8999</formula>
    </cfRule>
    <cfRule type="cellIs" dxfId="116" priority="128" stopIfTrue="1" operator="between">
      <formula>0.00001</formula>
      <formula>0.6999</formula>
    </cfRule>
  </conditionalFormatting>
  <conditionalFormatting sqref="AM44">
    <cfRule type="cellIs" dxfId="115" priority="121" stopIfTrue="1" operator="greaterThan">
      <formula>1</formula>
    </cfRule>
    <cfRule type="cellIs" dxfId="114" priority="122" stopIfTrue="1" operator="between">
      <formula>0.9</formula>
      <formula>1</formula>
    </cfRule>
    <cfRule type="cellIs" dxfId="113" priority="123" stopIfTrue="1" operator="between">
      <formula>0.7</formula>
      <formula>0.8999</formula>
    </cfRule>
    <cfRule type="cellIs" dxfId="112" priority="124" stopIfTrue="1" operator="between">
      <formula>0.00001</formula>
      <formula>0.6999</formula>
    </cfRule>
  </conditionalFormatting>
  <conditionalFormatting sqref="AM45">
    <cfRule type="cellIs" dxfId="111" priority="117" stopIfTrue="1" operator="greaterThan">
      <formula>1</formula>
    </cfRule>
    <cfRule type="cellIs" dxfId="110" priority="118" stopIfTrue="1" operator="between">
      <formula>0.9</formula>
      <formula>1</formula>
    </cfRule>
    <cfRule type="cellIs" dxfId="109" priority="119" stopIfTrue="1" operator="between">
      <formula>0.7</formula>
      <formula>0.8999</formula>
    </cfRule>
    <cfRule type="cellIs" dxfId="108" priority="120" stopIfTrue="1" operator="between">
      <formula>0.00001</formula>
      <formula>0.6999</formula>
    </cfRule>
  </conditionalFormatting>
  <conditionalFormatting sqref="AM46">
    <cfRule type="cellIs" dxfId="107" priority="113" stopIfTrue="1" operator="greaterThan">
      <formula>1</formula>
    </cfRule>
    <cfRule type="cellIs" dxfId="106" priority="114" stopIfTrue="1" operator="between">
      <formula>0.9</formula>
      <formula>1</formula>
    </cfRule>
    <cfRule type="cellIs" dxfId="105" priority="115" stopIfTrue="1" operator="between">
      <formula>0.7</formula>
      <formula>0.8999</formula>
    </cfRule>
    <cfRule type="cellIs" dxfId="104" priority="116" stopIfTrue="1" operator="between">
      <formula>0.00001</formula>
      <formula>0.6999</formula>
    </cfRule>
  </conditionalFormatting>
  <conditionalFormatting sqref="AM47">
    <cfRule type="cellIs" dxfId="103" priority="109" stopIfTrue="1" operator="greaterThan">
      <formula>1</formula>
    </cfRule>
    <cfRule type="cellIs" dxfId="102" priority="110" stopIfTrue="1" operator="between">
      <formula>0.9</formula>
      <formula>1</formula>
    </cfRule>
    <cfRule type="cellIs" dxfId="101" priority="111" stopIfTrue="1" operator="between">
      <formula>0.7</formula>
      <formula>0.8999</formula>
    </cfRule>
    <cfRule type="cellIs" dxfId="100" priority="112" stopIfTrue="1" operator="between">
      <formula>0.00001</formula>
      <formula>0.6999</formula>
    </cfRule>
  </conditionalFormatting>
  <conditionalFormatting sqref="AM48">
    <cfRule type="cellIs" dxfId="99" priority="97" stopIfTrue="1" operator="greaterThan">
      <formula>1</formula>
    </cfRule>
    <cfRule type="cellIs" dxfId="98" priority="98" stopIfTrue="1" operator="between">
      <formula>0.9</formula>
      <formula>1</formula>
    </cfRule>
    <cfRule type="cellIs" dxfId="97" priority="99" stopIfTrue="1" operator="between">
      <formula>0.7</formula>
      <formula>0.8999</formula>
    </cfRule>
    <cfRule type="cellIs" dxfId="96" priority="100" stopIfTrue="1" operator="between">
      <formula>0.00001</formula>
      <formula>0.6999</formula>
    </cfRule>
  </conditionalFormatting>
  <conditionalFormatting sqref="AM49">
    <cfRule type="cellIs" dxfId="95" priority="93" stopIfTrue="1" operator="greaterThan">
      <formula>1</formula>
    </cfRule>
    <cfRule type="cellIs" dxfId="94" priority="94" stopIfTrue="1" operator="between">
      <formula>0.9</formula>
      <formula>1</formula>
    </cfRule>
    <cfRule type="cellIs" dxfId="93" priority="95" stopIfTrue="1" operator="between">
      <formula>0.7</formula>
      <formula>0.8999</formula>
    </cfRule>
    <cfRule type="cellIs" dxfId="92" priority="96" stopIfTrue="1" operator="between">
      <formula>0.00001</formula>
      <formula>0.6999</formula>
    </cfRule>
  </conditionalFormatting>
  <conditionalFormatting sqref="AM50">
    <cfRule type="cellIs" dxfId="91" priority="89" stopIfTrue="1" operator="greaterThan">
      <formula>1</formula>
    </cfRule>
    <cfRule type="cellIs" dxfId="90" priority="90" stopIfTrue="1" operator="between">
      <formula>0.9</formula>
      <formula>1</formula>
    </cfRule>
    <cfRule type="cellIs" dxfId="89" priority="91" stopIfTrue="1" operator="between">
      <formula>0.7</formula>
      <formula>0.8999</formula>
    </cfRule>
    <cfRule type="cellIs" dxfId="88" priority="92" stopIfTrue="1" operator="between">
      <formula>0.00001</formula>
      <formula>0.6999</formula>
    </cfRule>
  </conditionalFormatting>
  <conditionalFormatting sqref="AM51">
    <cfRule type="cellIs" dxfId="87" priority="85" stopIfTrue="1" operator="greaterThan">
      <formula>1</formula>
    </cfRule>
    <cfRule type="cellIs" dxfId="86" priority="86" stopIfTrue="1" operator="between">
      <formula>0.9</formula>
      <formula>1</formula>
    </cfRule>
    <cfRule type="cellIs" dxfId="85" priority="87" stopIfTrue="1" operator="between">
      <formula>0.7</formula>
      <formula>0.8999</formula>
    </cfRule>
    <cfRule type="cellIs" dxfId="84" priority="88" stopIfTrue="1" operator="between">
      <formula>0.00001</formula>
      <formula>0.6999</formula>
    </cfRule>
  </conditionalFormatting>
  <conditionalFormatting sqref="AM52">
    <cfRule type="cellIs" dxfId="83" priority="81" stopIfTrue="1" operator="greaterThan">
      <formula>1</formula>
    </cfRule>
    <cfRule type="cellIs" dxfId="82" priority="82" stopIfTrue="1" operator="between">
      <formula>0.9</formula>
      <formula>1</formula>
    </cfRule>
    <cfRule type="cellIs" dxfId="81" priority="83" stopIfTrue="1" operator="between">
      <formula>0.7</formula>
      <formula>0.8999</formula>
    </cfRule>
    <cfRule type="cellIs" dxfId="80" priority="84" stopIfTrue="1" operator="between">
      <formula>0.00001</formula>
      <formula>0.6999</formula>
    </cfRule>
  </conditionalFormatting>
  <conditionalFormatting sqref="AM53">
    <cfRule type="cellIs" dxfId="79" priority="77" stopIfTrue="1" operator="greaterThan">
      <formula>1</formula>
    </cfRule>
    <cfRule type="cellIs" dxfId="78" priority="78" stopIfTrue="1" operator="between">
      <formula>0.9</formula>
      <formula>1</formula>
    </cfRule>
    <cfRule type="cellIs" dxfId="77" priority="79" stopIfTrue="1" operator="between">
      <formula>0.7</formula>
      <formula>0.8999</formula>
    </cfRule>
    <cfRule type="cellIs" dxfId="76" priority="80" stopIfTrue="1" operator="between">
      <formula>0.00001</formula>
      <formula>0.6999</formula>
    </cfRule>
  </conditionalFormatting>
  <conditionalFormatting sqref="AM54">
    <cfRule type="cellIs" dxfId="75" priority="73" stopIfTrue="1" operator="greaterThan">
      <formula>1</formula>
    </cfRule>
    <cfRule type="cellIs" dxfId="74" priority="74" stopIfTrue="1" operator="between">
      <formula>0.9</formula>
      <formula>1</formula>
    </cfRule>
    <cfRule type="cellIs" dxfId="73" priority="75" stopIfTrue="1" operator="between">
      <formula>0.7</formula>
      <formula>0.8999</formula>
    </cfRule>
    <cfRule type="cellIs" dxfId="72" priority="76" stopIfTrue="1" operator="between">
      <formula>0.00001</formula>
      <formula>0.6999</formula>
    </cfRule>
  </conditionalFormatting>
  <conditionalFormatting sqref="AM55">
    <cfRule type="cellIs" dxfId="71" priority="69" stopIfTrue="1" operator="greaterThan">
      <formula>1</formula>
    </cfRule>
    <cfRule type="cellIs" dxfId="70" priority="70" stopIfTrue="1" operator="between">
      <formula>0.9</formula>
      <formula>1</formula>
    </cfRule>
    <cfRule type="cellIs" dxfId="69" priority="71" stopIfTrue="1" operator="between">
      <formula>0.7</formula>
      <formula>0.8999</formula>
    </cfRule>
    <cfRule type="cellIs" dxfId="68" priority="72" stopIfTrue="1" operator="between">
      <formula>0.00001</formula>
      <formula>0.6999</formula>
    </cfRule>
  </conditionalFormatting>
  <conditionalFormatting sqref="AM10:AM15">
    <cfRule type="cellIs" dxfId="67" priority="65" stopIfTrue="1" operator="greaterThan">
      <formula>1</formula>
    </cfRule>
    <cfRule type="cellIs" dxfId="66" priority="66" stopIfTrue="1" operator="between">
      <formula>0.9</formula>
      <formula>1</formula>
    </cfRule>
    <cfRule type="cellIs" dxfId="65" priority="67" stopIfTrue="1" operator="between">
      <formula>0.7</formula>
      <formula>0.8999</formula>
    </cfRule>
    <cfRule type="cellIs" dxfId="64" priority="68" stopIfTrue="1" operator="between">
      <formula>0.00001</formula>
      <formula>0.6999</formula>
    </cfRule>
  </conditionalFormatting>
  <conditionalFormatting sqref="AM16">
    <cfRule type="cellIs" dxfId="63" priority="61" stopIfTrue="1" operator="greaterThan">
      <formula>1</formula>
    </cfRule>
    <cfRule type="cellIs" dxfId="62" priority="62" stopIfTrue="1" operator="between">
      <formula>0.9</formula>
      <formula>1</formula>
    </cfRule>
    <cfRule type="cellIs" dxfId="61" priority="63" stopIfTrue="1" operator="between">
      <formula>0.7</formula>
      <formula>0.8999</formula>
    </cfRule>
    <cfRule type="cellIs" dxfId="60" priority="64" stopIfTrue="1" operator="between">
      <formula>0.00001</formula>
      <formula>0.6999</formula>
    </cfRule>
  </conditionalFormatting>
  <conditionalFormatting sqref="AM17">
    <cfRule type="cellIs" dxfId="59" priority="57" stopIfTrue="1" operator="greaterThan">
      <formula>1</formula>
    </cfRule>
    <cfRule type="cellIs" dxfId="58" priority="58" stopIfTrue="1" operator="between">
      <formula>0.9</formula>
      <formula>1</formula>
    </cfRule>
    <cfRule type="cellIs" dxfId="57" priority="59" stopIfTrue="1" operator="between">
      <formula>0.7</formula>
      <formula>0.8999</formula>
    </cfRule>
    <cfRule type="cellIs" dxfId="56" priority="60" stopIfTrue="1" operator="between">
      <formula>0.00001</formula>
      <formula>0.6999</formula>
    </cfRule>
  </conditionalFormatting>
  <conditionalFormatting sqref="AM18">
    <cfRule type="cellIs" dxfId="55" priority="53" stopIfTrue="1" operator="greaterThan">
      <formula>1</formula>
    </cfRule>
    <cfRule type="cellIs" dxfId="54" priority="54" stopIfTrue="1" operator="between">
      <formula>0.9</formula>
      <formula>1</formula>
    </cfRule>
    <cfRule type="cellIs" dxfId="53" priority="55" stopIfTrue="1" operator="between">
      <formula>0.7</formula>
      <formula>0.8999</formula>
    </cfRule>
    <cfRule type="cellIs" dxfId="52" priority="56" stopIfTrue="1" operator="between">
      <formula>0.00001</formula>
      <formula>0.6999</formula>
    </cfRule>
  </conditionalFormatting>
  <conditionalFormatting sqref="AM19">
    <cfRule type="cellIs" dxfId="51" priority="49" stopIfTrue="1" operator="greaterThan">
      <formula>1</formula>
    </cfRule>
    <cfRule type="cellIs" dxfId="50" priority="50" stopIfTrue="1" operator="between">
      <formula>0.9</formula>
      <formula>1</formula>
    </cfRule>
    <cfRule type="cellIs" dxfId="49" priority="51" stopIfTrue="1" operator="between">
      <formula>0.7</formula>
      <formula>0.8999</formula>
    </cfRule>
    <cfRule type="cellIs" dxfId="48" priority="52" stopIfTrue="1" operator="between">
      <formula>0.00001</formula>
      <formula>0.6999</formula>
    </cfRule>
  </conditionalFormatting>
  <conditionalFormatting sqref="AM78">
    <cfRule type="cellIs" dxfId="47" priority="45" stopIfTrue="1" operator="greaterThan">
      <formula>1</formula>
    </cfRule>
    <cfRule type="cellIs" dxfId="46" priority="46" stopIfTrue="1" operator="between">
      <formula>0.9</formula>
      <formula>1</formula>
    </cfRule>
    <cfRule type="cellIs" dxfId="45" priority="47" stopIfTrue="1" operator="between">
      <formula>0.7</formula>
      <formula>0.8999</formula>
    </cfRule>
    <cfRule type="cellIs" dxfId="44" priority="48" stopIfTrue="1" operator="between">
      <formula>0.00001</formula>
      <formula>0.6999</formula>
    </cfRule>
  </conditionalFormatting>
  <conditionalFormatting sqref="AM77">
    <cfRule type="cellIs" dxfId="43" priority="41" stopIfTrue="1" operator="greaterThan">
      <formula>1</formula>
    </cfRule>
    <cfRule type="cellIs" dxfId="42" priority="42" stopIfTrue="1" operator="between">
      <formula>0.9</formula>
      <formula>1</formula>
    </cfRule>
    <cfRule type="cellIs" dxfId="41" priority="43" stopIfTrue="1" operator="between">
      <formula>0.7</formula>
      <formula>0.8999</formula>
    </cfRule>
    <cfRule type="cellIs" dxfId="40" priority="44" stopIfTrue="1" operator="between">
      <formula>0.00001</formula>
      <formula>0.6999</formula>
    </cfRule>
  </conditionalFormatting>
  <conditionalFormatting sqref="AM76">
    <cfRule type="cellIs" dxfId="39" priority="37" stopIfTrue="1" operator="greaterThan">
      <formula>1</formula>
    </cfRule>
    <cfRule type="cellIs" dxfId="38" priority="38" stopIfTrue="1" operator="between">
      <formula>0.9</formula>
      <formula>1</formula>
    </cfRule>
    <cfRule type="cellIs" dxfId="37" priority="39" stopIfTrue="1" operator="between">
      <formula>0.7</formula>
      <formula>0.8999</formula>
    </cfRule>
    <cfRule type="cellIs" dxfId="36" priority="40" stopIfTrue="1" operator="between">
      <formula>0.00001</formula>
      <formula>0.6999</formula>
    </cfRule>
  </conditionalFormatting>
  <conditionalFormatting sqref="AM75">
    <cfRule type="cellIs" dxfId="35" priority="33" stopIfTrue="1" operator="greaterThan">
      <formula>1</formula>
    </cfRule>
    <cfRule type="cellIs" dxfId="34" priority="34" stopIfTrue="1" operator="between">
      <formula>0.9</formula>
      <formula>1</formula>
    </cfRule>
    <cfRule type="cellIs" dxfId="33" priority="35" stopIfTrue="1" operator="between">
      <formula>0.7</formula>
      <formula>0.8999</formula>
    </cfRule>
    <cfRule type="cellIs" dxfId="32" priority="36" stopIfTrue="1" operator="between">
      <formula>0.00001</formula>
      <formula>0.6999</formula>
    </cfRule>
  </conditionalFormatting>
  <conditionalFormatting sqref="AM74">
    <cfRule type="cellIs" dxfId="31" priority="29" stopIfTrue="1" operator="greaterThan">
      <formula>1</formula>
    </cfRule>
    <cfRule type="cellIs" dxfId="30" priority="30" stopIfTrue="1" operator="between">
      <formula>0.9</formula>
      <formula>1</formula>
    </cfRule>
    <cfRule type="cellIs" dxfId="29" priority="31" stopIfTrue="1" operator="between">
      <formula>0.7</formula>
      <formula>0.8999</formula>
    </cfRule>
    <cfRule type="cellIs" dxfId="28" priority="32" stopIfTrue="1" operator="between">
      <formula>0.00001</formula>
      <formula>0.6999</formula>
    </cfRule>
  </conditionalFormatting>
  <conditionalFormatting sqref="AM73">
    <cfRule type="cellIs" dxfId="27" priority="25" stopIfTrue="1" operator="greaterThan">
      <formula>1</formula>
    </cfRule>
    <cfRule type="cellIs" dxfId="26" priority="26" stopIfTrue="1" operator="between">
      <formula>0.9</formula>
      <formula>1</formula>
    </cfRule>
    <cfRule type="cellIs" dxfId="25" priority="27" stopIfTrue="1" operator="between">
      <formula>0.7</formula>
      <formula>0.8999</formula>
    </cfRule>
    <cfRule type="cellIs" dxfId="24" priority="28" stopIfTrue="1" operator="between">
      <formula>0.00001</formula>
      <formula>0.6999</formula>
    </cfRule>
  </conditionalFormatting>
  <conditionalFormatting sqref="AM72">
    <cfRule type="cellIs" dxfId="23" priority="21" stopIfTrue="1" operator="greaterThan">
      <formula>1</formula>
    </cfRule>
    <cfRule type="cellIs" dxfId="22" priority="22" stopIfTrue="1" operator="between">
      <formula>0.9</formula>
      <formula>1</formula>
    </cfRule>
    <cfRule type="cellIs" dxfId="21" priority="23" stopIfTrue="1" operator="between">
      <formula>0.7</formula>
      <formula>0.8999</formula>
    </cfRule>
    <cfRule type="cellIs" dxfId="20" priority="24" stopIfTrue="1" operator="between">
      <formula>0.00001</formula>
      <formula>0.6999</formula>
    </cfRule>
  </conditionalFormatting>
  <conditionalFormatting sqref="AM71">
    <cfRule type="cellIs" dxfId="19" priority="17" stopIfTrue="1" operator="greaterThan">
      <formula>1</formula>
    </cfRule>
    <cfRule type="cellIs" dxfId="18" priority="18" stopIfTrue="1" operator="between">
      <formula>0.9</formula>
      <formula>1</formula>
    </cfRule>
    <cfRule type="cellIs" dxfId="17" priority="19" stopIfTrue="1" operator="between">
      <formula>0.7</formula>
      <formula>0.8999</formula>
    </cfRule>
    <cfRule type="cellIs" dxfId="16" priority="20" stopIfTrue="1" operator="between">
      <formula>0.00001</formula>
      <formula>0.6999</formula>
    </cfRule>
  </conditionalFormatting>
  <conditionalFormatting sqref="AM70">
    <cfRule type="cellIs" dxfId="15" priority="13" stopIfTrue="1" operator="greaterThan">
      <formula>1</formula>
    </cfRule>
    <cfRule type="cellIs" dxfId="14" priority="14" stopIfTrue="1" operator="between">
      <formula>0.9</formula>
      <formula>1</formula>
    </cfRule>
    <cfRule type="cellIs" dxfId="13" priority="15" stopIfTrue="1" operator="between">
      <formula>0.7</formula>
      <formula>0.8999</formula>
    </cfRule>
    <cfRule type="cellIs" dxfId="12" priority="16" stopIfTrue="1" operator="between">
      <formula>0.00001</formula>
      <formula>0.6999</formula>
    </cfRule>
  </conditionalFormatting>
  <conditionalFormatting sqref="AM69">
    <cfRule type="cellIs" dxfId="11" priority="9" stopIfTrue="1" operator="greaterThan">
      <formula>1</formula>
    </cfRule>
    <cfRule type="cellIs" dxfId="10" priority="10" stopIfTrue="1" operator="between">
      <formula>0.9</formula>
      <formula>1</formula>
    </cfRule>
    <cfRule type="cellIs" dxfId="9" priority="11" stopIfTrue="1" operator="between">
      <formula>0.7</formula>
      <formula>0.8999</formula>
    </cfRule>
    <cfRule type="cellIs" dxfId="8" priority="12" stopIfTrue="1" operator="between">
      <formula>0.00001</formula>
      <formula>0.6999</formula>
    </cfRule>
  </conditionalFormatting>
  <conditionalFormatting sqref="AM56:AM68">
    <cfRule type="cellIs" dxfId="7" priority="5" stopIfTrue="1" operator="greaterThan">
      <formula>1</formula>
    </cfRule>
    <cfRule type="cellIs" dxfId="6" priority="6" stopIfTrue="1" operator="between">
      <formula>0.9</formula>
      <formula>1</formula>
    </cfRule>
    <cfRule type="cellIs" dxfId="5" priority="7" stopIfTrue="1" operator="between">
      <formula>0.7</formula>
      <formula>0.8999</formula>
    </cfRule>
    <cfRule type="cellIs" dxfId="4" priority="8" stopIfTrue="1" operator="between">
      <formula>0.00001</formula>
      <formula>0.6999</formula>
    </cfRule>
  </conditionalFormatting>
  <conditionalFormatting sqref="CU15">
    <cfRule type="cellIs" dxfId="3" priority="1" stopIfTrue="1" operator="greaterThan">
      <formula>1</formula>
    </cfRule>
    <cfRule type="cellIs" dxfId="2" priority="2" stopIfTrue="1" operator="between">
      <formula>0.9</formula>
      <formula>1</formula>
    </cfRule>
    <cfRule type="cellIs" dxfId="1" priority="3" stopIfTrue="1" operator="between">
      <formula>0.7</formula>
      <formula>0.8999</formula>
    </cfRule>
    <cfRule type="cellIs" dxfId="0" priority="4" stopIfTrue="1" operator="between">
      <formula>0.00001</formula>
      <formula>0.6999</formula>
    </cfRule>
  </conditionalFormatting>
  <dataValidations count="41">
    <dataValidation type="list" allowBlank="1" showErrorMessage="1" sqref="J9:J88">
      <formula1>#REF!</formula1>
    </dataValidation>
    <dataValidation type="list" allowBlank="1" showInputMessage="1" showErrorMessage="1" error="Debe seleccionar uno de los campos del menu desplegable" prompt="Elija una opción del menu desplegable" sqref="T9 T11:T12 T15:T73 T76:T88">
      <formula1>#REF!</formula1>
    </dataValidation>
    <dataValidation type="list" allowBlank="1" showInputMessage="1" showErrorMessage="1" prompt="Seleccione el Objetivo Estratégico" sqref="A9:A88">
      <formula1>#REF!</formula1>
    </dataValidation>
    <dataValidation type="list" allowBlank="1" showErrorMessage="1" prompt="_x000a_" sqref="C52:C54">
      <formula1>IF(#REF!=7560,#REF!,IF(#REF!=7551,#REF!,IF(#REF!=7550,#REF!,IF(7555,#REF!))))</formula1>
    </dataValidation>
    <dataValidation type="list" allowBlank="1" showErrorMessage="1" prompt="_x000a_" sqref="C31:C35">
      <formula1>IF(B86=7560,#REF!,IF(B86=7551,#REF!,IF(B86=7550,#REF!,IF(7555,#REF!))))</formula1>
    </dataValidation>
    <dataValidation type="list" allowBlank="1" showErrorMessage="1" prompt="_x000a_" sqref="C47:C51">
      <formula1>IF(#REF!=7560,#REF!,IF(#REF!=7551,#REF!,IF(#REF!=7550,#REF!,IF(7555,#REF!))))</formula1>
    </dataValidation>
    <dataValidation type="list" allowBlank="1" showErrorMessage="1" prompt="_x000a_" sqref="C44:C46 C55">
      <formula1>IF(#REF!=7560,#REF!,IF(#REF!=7551,#REF!,IF(#REF!=7550,#REF!,IF(7555,#REF!))))</formula1>
    </dataValidation>
    <dataValidation type="list" allowBlank="1" showErrorMessage="1" prompt="_x000a_" sqref="C82:C84">
      <formula1>IF(#REF!=7560,#REF!,IF(#REF!=7551,#REF!,IF(#REF!=7550,#REF!,IF(7555,#REF!))))</formula1>
    </dataValidation>
    <dataValidation type="list" allowBlank="1" showErrorMessage="1" prompt="_x000a_" sqref="C36:C43">
      <formula1>IF(B36=7560,#REF!,IF(B36=7551,#REF!,IF(B36=7550,#REF!,IF(7555,#REF!))))</formula1>
    </dataValidation>
    <dataValidation type="list" allowBlank="1" showErrorMessage="1" prompt="_x000a_" sqref="C9">
      <formula1>IF(B9="Transversal",#REF!,IF(B9=7560,#REF!,IF(B9=7551,#REF!,IF(B9=7550,#REF!,IF(7555,#REF!)))))</formula1>
    </dataValidation>
    <dataValidation allowBlank="1" showInputMessage="1" showErrorMessage="1" prompt="Elija una opción del menu desplegable" sqref="X12:X14 U13 X10"/>
    <dataValidation type="list" allowBlank="1" showErrorMessage="1" prompt="_x000a_" sqref="C26:C27">
      <formula1>IF(B86=7560,#REF!,IF(B86=7551,#REF!,IF(B86=7550,#REF!,IF(7555,#REF!))))</formula1>
    </dataValidation>
    <dataValidation type="list" allowBlank="1" showErrorMessage="1" prompt="_x000a_" sqref="C21:C25">
      <formula1>IF(B83=7560,#REF!,IF(B83=7551,#REF!,IF(B83=7550,#REF!,IF(7555,#REF!))))</formula1>
    </dataValidation>
    <dataValidation type="list" allowBlank="1" showErrorMessage="1" prompt="_x000a_" sqref="C28">
      <formula1>IF(B86=7560,#REF!,IF(B86=7551,#REF!,IF(B86=7550,#REF!,IF(7555,#REF!))))</formula1>
    </dataValidation>
    <dataValidation type="list" allowBlank="1" showErrorMessage="1" prompt="_x000a_" sqref="C29">
      <formula1>IF(B86=7560,#REF!,IF(B86=7551,#REF!,IF(B86=7550,#REF!,IF(7555,#REF!))))</formula1>
    </dataValidation>
    <dataValidation type="list" allowBlank="1" showErrorMessage="1" prompt="_x000a_" sqref="C30">
      <formula1>IF(B86=7560,#REF!,IF(B86=7551,#REF!,IF(B86=7550,#REF!,IF(7555,#REF!))))</formula1>
    </dataValidation>
    <dataValidation type="list" allowBlank="1" showErrorMessage="1" prompt="_x000a_" sqref="C10:C13">
      <formula1>IF(B82=7560,#REF!,IF(B82=7551,#REF!,IF(B82=7550,#REF!,IF(7555,#REF!))))</formula1>
    </dataValidation>
    <dataValidation type="list" allowBlank="1" showErrorMessage="1" prompt="_x000a_" sqref="C15:C20">
      <formula1>IF(B81=7560,#REF!,IF(B81=7551,#REF!,IF(B81=7550,#REF!,IF(7555,#REF!))))</formula1>
    </dataValidation>
    <dataValidation type="list" allowBlank="1" showErrorMessage="1" prompt="_x000a_" sqref="C14">
      <formula1>IF(B84=7560,#REF!,IF(B84=7551,#REF!,IF(B84=7550,#REF!,IF(7555,#REF!))))</formula1>
    </dataValidation>
    <dataValidation type="list" allowBlank="1" showErrorMessage="1" prompt="_x000a_" sqref="C68">
      <formula1>IF(B83=7560,#REF!,IF(B83=7551,#REF!,IF(B83=7550,#REF!,IF(7555,#REF!))))</formula1>
    </dataValidation>
    <dataValidation type="list" allowBlank="1" showErrorMessage="1" prompt="_x000a_" sqref="C66:C67">
      <formula1>IF(B82=7560,#REF!,IF(B82=7551,#REF!,IF(B82=7550,#REF!,IF(7555,#REF!))))</formula1>
    </dataValidation>
    <dataValidation type="list" allowBlank="1" showErrorMessage="1" prompt="_x000a_" sqref="C56">
      <formula1>IF(B56=7560,#REF!,IF(B56=7551,#REF!,IF(B56=7550,#REF!,IF(7555,#REF!))))</formula1>
    </dataValidation>
    <dataValidation type="list" allowBlank="1" showErrorMessage="1" prompt="_x000a_" sqref="C57:C59">
      <formula1>IF(B81=7560,#REF!,IF(B81=7551,#REF!,IF(B81=7550,#REF!,IF(7555,#REF!))))</formula1>
    </dataValidation>
    <dataValidation type="list" allowBlank="1" showErrorMessage="1" prompt="_x000a_" sqref="C60:C61">
      <formula1>IF(B82=7560,#REF!,IF(B82=7551,#REF!,IF(B82=7550,#REF!,IF(7555,#REF!))))</formula1>
    </dataValidation>
    <dataValidation type="list" allowBlank="1" showErrorMessage="1" prompt="_x000a_" sqref="C62:C63">
      <formula1>IF(B82=7560,#REF!,IF(B82=7551,#REF!,IF(B82=7550,#REF!,IF(7555,#REF!))))</formula1>
    </dataValidation>
    <dataValidation type="list" allowBlank="1" showErrorMessage="1" prompt="_x000a_" sqref="C64:C65">
      <formula1>IF(B82=7560,#REF!,IF(B82=7551,#REF!,IF(B82=7550,#REF!,IF(7555,#REF!))))</formula1>
    </dataValidation>
    <dataValidation type="list" allowBlank="1" showErrorMessage="1" prompt="_x000a_" sqref="C69">
      <formula1>IF(B82=7560,#REF!,IF(B82=7551,#REF!,IF(B82=7550,#REF!,IF(7555,#REF!))))</formula1>
    </dataValidation>
    <dataValidation type="list" allowBlank="1" showErrorMessage="1" prompt="_x000a_" sqref="C70:C71">
      <formula1>IF(B82=7560,#REF!,IF(B82=7551,#REF!,IF(B82=7550,#REF!,IF(7555,#REF!))))</formula1>
    </dataValidation>
    <dataValidation type="list" allowBlank="1" showErrorMessage="1" prompt="_x000a_" sqref="C72:C73">
      <formula1>IF(B82=7560,#REF!,IF(B82=7551,#REF!,IF(B82=7550,#REF!,IF(7555,#REF!))))</formula1>
    </dataValidation>
    <dataValidation type="list" allowBlank="1" showErrorMessage="1" prompt="_x000a_" sqref="C74:C75">
      <formula1>IF(B82=7560,#REF!,IF(B82=7551,#REF!,IF(B82=7550,#REF!,IF(7555,#REF!))))</formula1>
    </dataValidation>
    <dataValidation type="list" allowBlank="1" showErrorMessage="1" prompt="_x000a_" sqref="C81">
      <formula1>IF(B87=7560,#REF!,IF(B87=7551,#REF!,IF(B87=7550,#REF!,IF(7555,#REF!))))</formula1>
    </dataValidation>
    <dataValidation type="list" allowBlank="1" showErrorMessage="1" prompt="_x000a_" sqref="C80">
      <formula1>IF(B87=7560,#REF!,IF(B87=7551,#REF!,IF(B87=7550,#REF!,IF(7555,#REF!))))</formula1>
    </dataValidation>
    <dataValidation type="list" allowBlank="1" showErrorMessage="1" prompt="Elija una opción del menú desplegable" sqref="G81:G86 F87:F88 F9:F80 H9:N88">
      <formula1>#REF!</formula1>
    </dataValidation>
    <dataValidation type="list" allowBlank="1" showInputMessage="1" showErrorMessage="1" prompt="Elija una opción del menú desplegable" sqref="E44:E88 F87:F88 F44:F80 E9:F43">
      <formula1>#REF!</formula1>
    </dataValidation>
    <dataValidation type="list" allowBlank="1" showErrorMessage="1" prompt="_x000a_" sqref="C79">
      <formula1>IF(B79=7560,#REF!,IF(B79=7551,#REF!,IF(B79=7550,#REF!,IF(7555,#REF!))))</formula1>
    </dataValidation>
    <dataValidation type="list" allowBlank="1" showInputMessage="1" showErrorMessage="1" prompt="Elija una opción del menu desplegable" sqref="X47:X55 U44:W55 U57:X78 U9:U12 U56:V56 X9 U15:X35 U14 U36:V43 V9:W14 U79:V88">
      <formula1>#REF!</formula1>
    </dataValidation>
    <dataValidation allowBlank="1" showErrorMessage="1" prompt="_x000a_" sqref="C85:C88 C76:C78"/>
    <dataValidation type="list" allowBlank="1" showInputMessage="1" showErrorMessage="1" sqref="B57:B84 B10:B35 B44:B55">
      <formula1>"7550,7551,7555,7560"</formula1>
    </dataValidation>
    <dataValidation type="list" allowBlank="1" showInputMessage="1" showErrorMessage="1" sqref="B79 B85:B88 B56 B9 B36:B43">
      <formula1>"7550,7551,7555,7560,Transversal"</formula1>
    </dataValidation>
    <dataValidation allowBlank="1" showErrorMessage="1" sqref="G81:I81 G82:G86 H82:I88 W79:X88 X44:X46 W36:X43 X11 W56:X56 H9:I80 K9:N88"/>
    <dataValidation allowBlank="1" showInputMessage="1" showErrorMessage="1" error="Debe seleccionar uno de los campos del menu desplegable" prompt="Elija una opción del menu desplegable" sqref="R81:S81 R10:R13 Y27:Y29 BC27:BC29 BI27:BI29 BO27:BO29 BU27:BU29 CA27:CA29 CG27:CG29 CM27:CM29 T13:T14 AE27:AE29 S56:S80 T74:T75 AW27:AW29 AQ27:AQ29 AT27:AT29 R42 O10:O15 S82:S88 T10 S9:S54 P9 AK27:AK29"/>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MARZO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CASTRO</dc:creator>
  <cp:lastModifiedBy>MARCELA CASTRO</cp:lastModifiedBy>
  <dcterms:created xsi:type="dcterms:W3CDTF">2024-02-24T18:45:46Z</dcterms:created>
  <dcterms:modified xsi:type="dcterms:W3CDTF">2024-04-23T20:55:08Z</dcterms:modified>
</cp:coreProperties>
</file>