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showInkAnnotation="0" hidePivotFieldList="1"/>
  <mc:AlternateContent xmlns:mc="http://schemas.openxmlformats.org/markup-compatibility/2006">
    <mc:Choice Requires="x15">
      <x15ac:absPath xmlns:x15ac="http://schemas.microsoft.com/office/spreadsheetml/2010/11/ac" url="C:\Users\ANDRES\OneDrive - INSTITUTO DE PROTECCION ANIMAL 899999061052\IDPYBA2024\9SEPTIEMBRE\Planes de accion\"/>
    </mc:Choice>
  </mc:AlternateContent>
  <xr:revisionPtr revIDLastSave="0" documentId="13_ncr:1_{2D037167-062B-4C86-AA87-BABC3A2EB0A1}" xr6:coauthVersionLast="47" xr6:coauthVersionMax="47" xr10:uidLastSave="{00000000-0000-0000-0000-000000000000}"/>
  <bookViews>
    <workbookView xWindow="-120" yWindow="-120" windowWidth="20730" windowHeight="11160" tabRatio="667" firstSheet="2" activeTab="4" xr2:uid="{00000000-000D-0000-FFFF-FFFF00000000}"/>
  </bookViews>
  <sheets>
    <sheet name="INDICE" sheetId="6" r:id="rId1"/>
    <sheet name="1.PROGRAMACION CUATRIENIO" sheetId="61" r:id="rId2"/>
    <sheet name="2. RESUMEN EJECUTIVO" sheetId="47" r:id="rId3"/>
    <sheet name="3. EJEC PRESUPUESTAL" sheetId="70" r:id="rId4"/>
    <sheet name="4. ACTIVIDADES Y TAREAS" sheetId="73" r:id="rId5"/>
    <sheet name="5. METAS PDD" sheetId="54" r:id="rId6"/>
  </sheets>
  <externalReferences>
    <externalReference r:id="rId7"/>
    <externalReference r:id="rId8"/>
    <externalReference r:id="rId9"/>
    <externalReference r:id="rId10"/>
  </externalReferences>
  <definedNames>
    <definedName name="_01A" localSheetId="2">#REF!</definedName>
    <definedName name="_01A" localSheetId="5">#REF!</definedName>
    <definedName name="_01A">#REF!</definedName>
    <definedName name="_xlnm._FilterDatabase" localSheetId="2" hidden="1">'2. RESUMEN EJECUTIVO'!$B$20:$H$21</definedName>
    <definedName name="A" localSheetId="2">#REF!</definedName>
    <definedName name="A" localSheetId="5">#REF!</definedName>
    <definedName name="A">#REF!</definedName>
    <definedName name="a_proy4025" localSheetId="2">#REF!</definedName>
    <definedName name="a_proy4025" localSheetId="5">#REF!</definedName>
    <definedName name="a_proy4025">#REF!</definedName>
    <definedName name="_xlnm.Print_Area" localSheetId="2">'2. RESUMEN EJECUTIVO'!$A$20:$D$26</definedName>
    <definedName name="_xlnm.Print_Area" localSheetId="5">'5. METAS PDD'!$A$4:$O$29</definedName>
    <definedName name="B">#REF!,#REF!,#REF!,#REF!,#REF!,#REF!,#REF!,#REF!,#REF!,#REF!,#REF!,#REF!,#REF!</definedName>
    <definedName name="Buscar">#REF!</definedName>
    <definedName name="EJE" localSheetId="2">#REF!,#REF!,#REF!,#REF!,#REF!,#REF!,#REF!,#REF!,#REF!,#REF!,#REF!,#REF!,#REF!</definedName>
    <definedName name="EJE" localSheetId="5">#REF!,#REF!,#REF!,#REF!,#REF!,#REF!,#REF!,#REF!,#REF!,#REF!,#REF!,#REF!,#REF!</definedName>
    <definedName name="EJE">#REF!,#REF!,#REF!,#REF!,#REF!,#REF!,#REF!,#REF!,#REF!,#REF!,#REF!,#REF!,#REF!</definedName>
    <definedName name="ejecut" localSheetId="2">#REF!,#REF!,#REF!,#REF!,#REF!,#REF!,#REF!,#REF!,#REF!,#REF!,#REF!,#REF!,#REF!</definedName>
    <definedName name="ejecut" localSheetId="5">#REF!,#REF!,#REF!,#REF!,#REF!,#REF!,#REF!,#REF!,#REF!,#REF!,#REF!,#REF!,#REF!</definedName>
    <definedName name="ejecut">#REF!,#REF!,#REF!,#REF!,#REF!,#REF!,#REF!,#REF!,#REF!,#REF!,#REF!,#REF!,#REF!</definedName>
    <definedName name="EJECUT_1" localSheetId="2">#REF!,#REF!,#REF!,#REF!,#REF!,#REF!,#REF!,#REF!,#REF!,#REF!,#REF!,#REF!,#REF!</definedName>
    <definedName name="EJECUT_1" localSheetId="5">#REF!,#REF!,#REF!,#REF!,#REF!,#REF!,#REF!,#REF!,#REF!,#REF!,#REF!,#REF!,#REF!</definedName>
    <definedName name="EJECUT_1">#REF!,#REF!,#REF!,#REF!,#REF!,#REF!,#REF!,#REF!,#REF!,#REF!,#REF!,#REF!,#REF!</definedName>
    <definedName name="ejecut_og2" localSheetId="2">#REF!,#REF!,#REF!,#REF!,#REF!,#REF!,#REF!,#REF!,#REF!,#REF!,#REF!,#REF!,#REF!</definedName>
    <definedName name="ejecut_og2" localSheetId="5">#REF!,#REF!,#REF!,#REF!,#REF!,#REF!,#REF!,#REF!,#REF!,#REF!,#REF!,#REF!,#REF!</definedName>
    <definedName name="ejecut_og2">#REF!,#REF!,#REF!,#REF!,#REF!,#REF!,#REF!,#REF!,#REF!,#REF!,#REF!,#REF!,#REF!</definedName>
    <definedName name="iNDICADORES" localSheetId="2">#REF!,#REF!,#REF!,#REF!,#REF!,#REF!,#REF!,#REF!,#REF!,#REF!,#REF!,#REF!,#REF!</definedName>
    <definedName name="iNDICADORES" localSheetId="5">#REF!,#REF!,#REF!,#REF!,#REF!,#REF!,#REF!,#REF!,#REF!,#REF!,#REF!,#REF!,#REF!</definedName>
    <definedName name="iNDICADORES">#REF!,#REF!,#REF!,#REF!,#REF!,#REF!,#REF!,#REF!,#REF!,#REF!,#REF!,#REF!,#REF!</definedName>
    <definedName name="iNDICADORES1" localSheetId="2">#REF!</definedName>
    <definedName name="iNDICADORES1" localSheetId="5">#REF!</definedName>
    <definedName name="iNDICADORES1">#REF!</definedName>
    <definedName name="INDICADORES2">#REF!,#REF!,#REF!,#REF!,#REF!,#REF!,#REF!,#REF!,#REF!,#REF!,#REF!,#REF!,#REF!</definedName>
    <definedName name="inf">#REF!</definedName>
    <definedName name="localidad">[1]Hoja6!$A$192:$A$212</definedName>
    <definedName name="medida">[1]Hoja6!$A$132:$A$135</definedName>
    <definedName name="metas">[2]Hoja1!$M$2:$M$19</definedName>
    <definedName name="Objetivosestratégicos">[3]Hoja1!$C$1:$C$5</definedName>
    <definedName name="OG_01_12" localSheetId="2">#REF!</definedName>
    <definedName name="OG_01_12" localSheetId="5">#REF!</definedName>
    <definedName name="OG_01_12">#REF!</definedName>
    <definedName name="Periodicidadindicador">[3]Hoja1!$D$1:$D$4</definedName>
    <definedName name="PROY4022" localSheetId="2">#REF!</definedName>
    <definedName name="PROY4022" localSheetId="5">#REF!</definedName>
    <definedName name="PROY4022">#REF!</definedName>
    <definedName name="PROY4024" localSheetId="2">#REF!</definedName>
    <definedName name="PROY4024" localSheetId="5">#REF!</definedName>
    <definedName name="PROY4024">#REF!</definedName>
    <definedName name="PROY4024_2" localSheetId="2">#REF!</definedName>
    <definedName name="PROY4024_2" localSheetId="5">#REF!</definedName>
    <definedName name="PROY4024_2">#REF!</definedName>
    <definedName name="proy4025" localSheetId="2">#REF!</definedName>
    <definedName name="proy4025" localSheetId="5">#REF!</definedName>
    <definedName name="proy4025">#REF!</definedName>
    <definedName name="PROY4027" localSheetId="2">#REF!</definedName>
    <definedName name="PROY4027" localSheetId="5">#REF!</definedName>
    <definedName name="PROY4027">#REF!</definedName>
    <definedName name="proy4027_ac1" localSheetId="2">#REF!</definedName>
    <definedName name="proy4027_ac1" localSheetId="5">#REF!</definedName>
    <definedName name="proy4027_ac1">#REF!</definedName>
    <definedName name="PROY4028" localSheetId="2">#REF!</definedName>
    <definedName name="PROY4028" localSheetId="5">#REF!</definedName>
    <definedName name="PROY4028">#REF!</definedName>
    <definedName name="PROY4029" localSheetId="2">#REF!</definedName>
    <definedName name="PROY4029" localSheetId="5">#REF!</definedName>
    <definedName name="PROY4029">#REF!</definedName>
    <definedName name="PROY4125" localSheetId="2">#REF!</definedName>
    <definedName name="PROY4125" localSheetId="5">#REF!</definedName>
    <definedName name="PROY4125">#REF!</definedName>
    <definedName name="PROY4125_11OG" localSheetId="2">#REF!</definedName>
    <definedName name="PROY4125_11OG" localSheetId="5">#REF!</definedName>
    <definedName name="PROY4125_11OG">#REF!</definedName>
    <definedName name="PROY4280" localSheetId="2">#REF!</definedName>
    <definedName name="PROY4280" localSheetId="5">#REF!</definedName>
    <definedName name="PROY4280">#REF!</definedName>
    <definedName name="PROY4281" localSheetId="2">#REF!</definedName>
    <definedName name="PROY4281" localSheetId="5">#REF!</definedName>
    <definedName name="PROY4281">#REF!</definedName>
    <definedName name="PROY4281_A1" localSheetId="2">#REF!</definedName>
    <definedName name="PROY4281_A1" localSheetId="5">#REF!</definedName>
    <definedName name="PROY4281_A1">#REF!</definedName>
    <definedName name="PROYEC_10961" localSheetId="2">#REF!</definedName>
    <definedName name="PROYEC_10961" localSheetId="5">#REF!</definedName>
    <definedName name="PROYEC_10961">#REF!</definedName>
    <definedName name="PROYECTOS">[2]Hoja1!$A:$A</definedName>
    <definedName name="Tipo">[3]Hoja1!$B$1:$B$3</definedName>
    <definedName name="XXX_XXX_111" localSheetId="2">#REF!</definedName>
    <definedName name="XXX_XXX_111" localSheetId="5">#REF!</definedName>
    <definedName name="XXX_XXX_111">#REF!</definedName>
    <definedName name="XXXX" localSheetId="2">#REF!</definedName>
    <definedName name="XXXX" localSheetId="5">#REF!</definedName>
    <definedName name="XXXX">#REF!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N61" i="73" l="1"/>
  <c r="DN60" i="73"/>
  <c r="DN58" i="73"/>
  <c r="DN57" i="73"/>
  <c r="DN56" i="73"/>
  <c r="DN55" i="73"/>
  <c r="DN53" i="73"/>
  <c r="DN52" i="73"/>
  <c r="DN51" i="73"/>
  <c r="DN50" i="73"/>
  <c r="DN49" i="73"/>
  <c r="DN48" i="73"/>
  <c r="DN47" i="73"/>
  <c r="DN46" i="73"/>
  <c r="DN45" i="73"/>
  <c r="DN44" i="73"/>
  <c r="DN43" i="73"/>
  <c r="DN42" i="73"/>
  <c r="DN41" i="73"/>
  <c r="DN40" i="73"/>
  <c r="DN39" i="73"/>
  <c r="DN38" i="73"/>
  <c r="DN37" i="73"/>
  <c r="DN36" i="73"/>
  <c r="DN35" i="73"/>
  <c r="DN34" i="73"/>
  <c r="DN33" i="73"/>
  <c r="DN32" i="73"/>
  <c r="DN31" i="73"/>
  <c r="DN30" i="73"/>
  <c r="DN29" i="73"/>
  <c r="DN28" i="73"/>
  <c r="DN27" i="73"/>
  <c r="DN26" i="73"/>
  <c r="DN25" i="73"/>
  <c r="DN24" i="73"/>
  <c r="DN23" i="73"/>
  <c r="DN22" i="73"/>
  <c r="X22" i="73"/>
  <c r="DM56" i="73"/>
  <c r="DM23" i="73" l="1"/>
  <c r="DM24" i="73"/>
  <c r="DM25" i="73"/>
  <c r="DM26" i="73"/>
  <c r="DM27" i="73"/>
  <c r="DM28" i="73"/>
  <c r="DM29" i="73"/>
  <c r="DM30" i="73"/>
  <c r="DM31" i="73"/>
  <c r="DM32" i="73"/>
  <c r="DM33" i="73"/>
  <c r="DM34" i="73"/>
  <c r="DM35" i="73"/>
  <c r="DM36" i="73"/>
  <c r="DM37" i="73"/>
  <c r="DM38" i="73"/>
  <c r="DM39" i="73"/>
  <c r="DM40" i="73"/>
  <c r="DM41" i="73"/>
  <c r="DM42" i="73"/>
  <c r="DM43" i="73"/>
  <c r="DM44" i="73"/>
  <c r="DM45" i="73"/>
  <c r="DM46" i="73"/>
  <c r="DM47" i="73"/>
  <c r="DM48" i="73"/>
  <c r="DM49" i="73"/>
  <c r="DM50" i="73"/>
  <c r="DM51" i="73"/>
  <c r="DM52" i="73"/>
  <c r="DM53" i="73"/>
  <c r="DM54" i="73"/>
  <c r="DN54" i="73" s="1"/>
  <c r="DM55" i="73"/>
  <c r="DM57" i="73"/>
  <c r="DM58" i="73"/>
  <c r="DM59" i="73"/>
  <c r="DN59" i="73" s="1"/>
  <c r="DM60" i="73"/>
  <c r="DM61" i="73"/>
  <c r="DM22" i="73"/>
  <c r="EQ61" i="73"/>
  <c r="EQ60" i="73"/>
  <c r="EQ59" i="73"/>
  <c r="EQ58" i="73"/>
  <c r="EQ57" i="73"/>
  <c r="EQ56" i="73"/>
  <c r="EQ55" i="73"/>
  <c r="EQ54" i="73"/>
  <c r="EQ53" i="73"/>
  <c r="EQ52" i="73"/>
  <c r="EQ51" i="73"/>
  <c r="EQ50" i="73"/>
  <c r="EQ49" i="73"/>
  <c r="EQ48" i="73"/>
  <c r="EQ47" i="73"/>
  <c r="EQ46" i="73"/>
  <c r="EQ45" i="73"/>
  <c r="EQ44" i="73"/>
  <c r="EQ43" i="73"/>
  <c r="EQ42" i="73"/>
  <c r="EQ41" i="73"/>
  <c r="EQ40" i="73"/>
  <c r="EQ39" i="73"/>
  <c r="EQ38" i="73"/>
  <c r="EQ37" i="73"/>
  <c r="EQ36" i="73"/>
  <c r="ER36" i="73" s="1"/>
  <c r="EQ35" i="73"/>
  <c r="EQ34" i="73"/>
  <c r="EQ33" i="73"/>
  <c r="EQ32" i="73"/>
  <c r="EQ31" i="73"/>
  <c r="EQ30" i="73"/>
  <c r="EQ29" i="73"/>
  <c r="EQ28" i="73"/>
  <c r="EQ27" i="73"/>
  <c r="EQ26" i="73"/>
  <c r="EQ25" i="73"/>
  <c r="EQ24" i="73"/>
  <c r="ER24" i="73" s="1"/>
  <c r="EQ23" i="73"/>
  <c r="EQ22" i="73"/>
  <c r="EP61" i="73"/>
  <c r="ER61" i="73" s="1"/>
  <c r="EP60" i="73"/>
  <c r="ER60" i="73" s="1"/>
  <c r="EP59" i="73"/>
  <c r="ER59" i="73" s="1"/>
  <c r="EP58" i="73"/>
  <c r="ER58" i="73" s="1"/>
  <c r="EP57" i="73"/>
  <c r="EP56" i="73"/>
  <c r="EP55" i="73"/>
  <c r="EP54" i="73"/>
  <c r="EP53" i="73"/>
  <c r="ER53" i="73" s="1"/>
  <c r="EP52" i="73"/>
  <c r="ER52" i="73" s="1"/>
  <c r="EP51" i="73"/>
  <c r="ER51" i="73" s="1"/>
  <c r="EP50" i="73"/>
  <c r="ER50" i="73" s="1"/>
  <c r="EP49" i="73"/>
  <c r="ER49" i="73" s="1"/>
  <c r="EP48" i="73"/>
  <c r="ER48" i="73" s="1"/>
  <c r="EP47" i="73"/>
  <c r="ER47" i="73" s="1"/>
  <c r="EP46" i="73"/>
  <c r="ER46" i="73" s="1"/>
  <c r="EP45" i="73"/>
  <c r="EP44" i="73"/>
  <c r="EP43" i="73"/>
  <c r="EP42" i="73"/>
  <c r="EP41" i="73"/>
  <c r="ER41" i="73" s="1"/>
  <c r="EP40" i="73"/>
  <c r="ER40" i="73" s="1"/>
  <c r="EP39" i="73"/>
  <c r="ER39" i="73" s="1"/>
  <c r="EP38" i="73"/>
  <c r="ER38" i="73" s="1"/>
  <c r="EP37" i="73"/>
  <c r="ER37" i="73" s="1"/>
  <c r="EP36" i="73"/>
  <c r="EP35" i="73"/>
  <c r="ER35" i="73" s="1"/>
  <c r="EP34" i="73"/>
  <c r="ER34" i="73" s="1"/>
  <c r="EP33" i="73"/>
  <c r="EP32" i="73"/>
  <c r="EP31" i="73"/>
  <c r="EP30" i="73"/>
  <c r="EP29" i="73"/>
  <c r="ER29" i="73" s="1"/>
  <c r="EP28" i="73"/>
  <c r="ER28" i="73" s="1"/>
  <c r="EP27" i="73"/>
  <c r="ER27" i="73" s="1"/>
  <c r="EP26" i="73"/>
  <c r="ER26" i="73" s="1"/>
  <c r="EP25" i="73"/>
  <c r="ER25" i="73" s="1"/>
  <c r="EP24" i="73"/>
  <c r="EP23" i="73"/>
  <c r="ER23" i="73" s="1"/>
  <c r="EP22" i="73"/>
  <c r="EG22" i="73"/>
  <c r="EI41" i="73"/>
  <c r="EI24" i="73"/>
  <c r="EH61" i="73"/>
  <c r="EH60" i="73"/>
  <c r="EH59" i="73"/>
  <c r="EH58" i="73"/>
  <c r="EH57" i="73"/>
  <c r="EH56" i="73"/>
  <c r="EH55" i="73"/>
  <c r="EH54" i="73"/>
  <c r="EH53" i="73"/>
  <c r="EH52" i="73"/>
  <c r="EH51" i="73"/>
  <c r="EH50" i="73"/>
  <c r="EH49" i="73"/>
  <c r="EH48" i="73"/>
  <c r="EH47" i="73"/>
  <c r="EH46" i="73"/>
  <c r="EH45" i="73"/>
  <c r="EH44" i="73"/>
  <c r="EH43" i="73"/>
  <c r="EH42" i="73"/>
  <c r="EH41" i="73"/>
  <c r="EH40" i="73"/>
  <c r="EH39" i="73"/>
  <c r="EH38" i="73"/>
  <c r="EH37" i="73"/>
  <c r="EH36" i="73"/>
  <c r="EH35" i="73"/>
  <c r="EH34" i="73"/>
  <c r="EH33" i="73"/>
  <c r="EH32" i="73"/>
  <c r="EH31" i="73"/>
  <c r="EH30" i="73"/>
  <c r="EH29" i="73"/>
  <c r="EH28" i="73"/>
  <c r="EH27" i="73"/>
  <c r="EH26" i="73"/>
  <c r="EH25" i="73"/>
  <c r="EH24" i="73"/>
  <c r="EH23" i="73"/>
  <c r="EH22" i="73"/>
  <c r="EG61" i="73"/>
  <c r="EI61" i="73" s="1"/>
  <c r="EG60" i="73"/>
  <c r="EI60" i="73" s="1"/>
  <c r="EG59" i="73"/>
  <c r="EI59" i="73" s="1"/>
  <c r="EG58" i="73"/>
  <c r="EI58" i="73" s="1"/>
  <c r="EG57" i="73"/>
  <c r="EI57" i="73" s="1"/>
  <c r="EG56" i="73"/>
  <c r="EI56" i="73" s="1"/>
  <c r="EG55" i="73"/>
  <c r="EI55" i="73" s="1"/>
  <c r="EG54" i="73"/>
  <c r="EI54" i="73" s="1"/>
  <c r="EG53" i="73"/>
  <c r="EG52" i="73"/>
  <c r="EG51" i="73"/>
  <c r="EG50" i="73"/>
  <c r="EG49" i="73"/>
  <c r="EI49" i="73" s="1"/>
  <c r="EG48" i="73"/>
  <c r="EI48" i="73" s="1"/>
  <c r="EG47" i="73"/>
  <c r="EI47" i="73" s="1"/>
  <c r="EG46" i="73"/>
  <c r="EI46" i="73" s="1"/>
  <c r="EG45" i="73"/>
  <c r="EI45" i="73" s="1"/>
  <c r="EG44" i="73"/>
  <c r="EI44" i="73" s="1"/>
  <c r="EG43" i="73"/>
  <c r="EI43" i="73" s="1"/>
  <c r="EG42" i="73"/>
  <c r="EI42" i="73" s="1"/>
  <c r="EG41" i="73"/>
  <c r="EG40" i="73"/>
  <c r="EG39" i="73"/>
  <c r="EG38" i="73"/>
  <c r="EG37" i="73"/>
  <c r="EI37" i="73" s="1"/>
  <c r="EG36" i="73"/>
  <c r="EI36" i="73" s="1"/>
  <c r="EG35" i="73"/>
  <c r="EI35" i="73" s="1"/>
  <c r="EG34" i="73"/>
  <c r="EI34" i="73" s="1"/>
  <c r="EG33" i="73"/>
  <c r="EI33" i="73" s="1"/>
  <c r="EG32" i="73"/>
  <c r="EI32" i="73" s="1"/>
  <c r="EG31" i="73"/>
  <c r="EI31" i="73" s="1"/>
  <c r="EG30" i="73"/>
  <c r="EI30" i="73" s="1"/>
  <c r="EG29" i="73"/>
  <c r="EG28" i="73"/>
  <c r="EG27" i="73"/>
  <c r="EG26" i="73"/>
  <c r="EG25" i="73"/>
  <c r="EI25" i="73" s="1"/>
  <c r="EG24" i="73"/>
  <c r="EG23" i="73"/>
  <c r="EI23" i="73" s="1"/>
  <c r="DY61" i="73"/>
  <c r="DY60" i="73"/>
  <c r="DY59" i="73"/>
  <c r="DY58" i="73"/>
  <c r="DY57" i="73"/>
  <c r="DY56" i="73"/>
  <c r="DY55" i="73"/>
  <c r="DY54" i="73"/>
  <c r="DY53" i="73"/>
  <c r="DY52" i="73"/>
  <c r="DY51" i="73"/>
  <c r="DY50" i="73"/>
  <c r="DY49" i="73"/>
  <c r="DY48" i="73"/>
  <c r="DY47" i="73"/>
  <c r="DY46" i="73"/>
  <c r="DY45" i="73"/>
  <c r="DY44" i="73"/>
  <c r="DY43" i="73"/>
  <c r="DY42" i="73"/>
  <c r="DY41" i="73"/>
  <c r="DY40" i="73"/>
  <c r="DY39" i="73"/>
  <c r="DY38" i="73"/>
  <c r="DY37" i="73"/>
  <c r="DY36" i="73"/>
  <c r="DY35" i="73"/>
  <c r="DY34" i="73"/>
  <c r="DY33" i="73"/>
  <c r="DY32" i="73"/>
  <c r="DY31" i="73"/>
  <c r="DY30" i="73"/>
  <c r="DY29" i="73"/>
  <c r="DY28" i="73"/>
  <c r="DY27" i="73"/>
  <c r="DY26" i="73"/>
  <c r="DY25" i="73"/>
  <c r="DY24" i="73"/>
  <c r="DY23" i="73"/>
  <c r="DX61" i="73"/>
  <c r="DX60" i="73"/>
  <c r="DX59" i="73"/>
  <c r="DX58" i="73"/>
  <c r="DX57" i="73"/>
  <c r="DX56" i="73"/>
  <c r="DX55" i="73"/>
  <c r="DX54" i="73"/>
  <c r="DX53" i="73"/>
  <c r="DX52" i="73"/>
  <c r="DX51" i="73"/>
  <c r="DX50" i="73"/>
  <c r="DX49" i="73"/>
  <c r="DX48" i="73"/>
  <c r="DX47" i="73"/>
  <c r="DX46" i="73"/>
  <c r="DX45" i="73"/>
  <c r="DX44" i="73"/>
  <c r="DX43" i="73"/>
  <c r="DX42" i="73"/>
  <c r="DX41" i="73"/>
  <c r="DX40" i="73"/>
  <c r="DX39" i="73"/>
  <c r="DX38" i="73"/>
  <c r="DX37" i="73"/>
  <c r="DX36" i="73"/>
  <c r="DX35" i="73"/>
  <c r="DX34" i="73"/>
  <c r="DX33" i="73"/>
  <c r="DX32" i="73"/>
  <c r="DX31" i="73"/>
  <c r="DX30" i="73"/>
  <c r="DX29" i="73"/>
  <c r="DX28" i="73"/>
  <c r="DX27" i="73"/>
  <c r="DX26" i="73"/>
  <c r="DX25" i="73"/>
  <c r="DX24" i="73"/>
  <c r="DX23" i="73"/>
  <c r="DY22" i="73"/>
  <c r="DX22" i="73"/>
  <c r="BT48" i="73"/>
  <c r="EI26" i="73" l="1"/>
  <c r="EI38" i="73"/>
  <c r="EI50" i="73"/>
  <c r="ER30" i="73"/>
  <c r="ER42" i="73"/>
  <c r="ER54" i="73"/>
  <c r="EI27" i="73"/>
  <c r="EI39" i="73"/>
  <c r="EI51" i="73"/>
  <c r="ER31" i="73"/>
  <c r="ER43" i="73"/>
  <c r="ER55" i="73"/>
  <c r="EI28" i="73"/>
  <c r="EI40" i="73"/>
  <c r="EI52" i="73"/>
  <c r="ER32" i="73"/>
  <c r="ER44" i="73"/>
  <c r="ER56" i="73"/>
  <c r="EI29" i="73"/>
  <c r="EI53" i="73"/>
  <c r="EI22" i="73"/>
  <c r="ER33" i="73"/>
  <c r="ER45" i="73"/>
  <c r="ER57" i="73"/>
  <c r="C26" i="47"/>
  <c r="C25" i="47"/>
  <c r="C24" i="47"/>
  <c r="C23" i="47"/>
  <c r="C22" i="47"/>
  <c r="I26" i="54" l="1"/>
  <c r="I25" i="54"/>
  <c r="DO53" i="73" l="1"/>
  <c r="DH51" i="73"/>
  <c r="DG51" i="73"/>
  <c r="DH49" i="73"/>
  <c r="DJ48" i="73" s="1"/>
  <c r="DG49" i="73"/>
  <c r="DG48" i="73"/>
  <c r="CZ51" i="73"/>
  <c r="CY51" i="73"/>
  <c r="CZ49" i="73"/>
  <c r="CY49" i="73"/>
  <c r="CY48" i="73"/>
  <c r="DA48" i="73" s="1"/>
  <c r="CR51" i="73"/>
  <c r="CQ51" i="73"/>
  <c r="CR49" i="73"/>
  <c r="CQ49" i="73"/>
  <c r="CQ48" i="73"/>
  <c r="CS48" i="73" s="1"/>
  <c r="DH46" i="73"/>
  <c r="DG46" i="73"/>
  <c r="DH43" i="73"/>
  <c r="DG43" i="73"/>
  <c r="DH39" i="73"/>
  <c r="DJ39" i="73" s="1"/>
  <c r="DG39" i="73"/>
  <c r="DI39" i="73" s="1"/>
  <c r="DH61" i="73"/>
  <c r="DG61" i="73"/>
  <c r="DH58" i="73"/>
  <c r="DG58" i="73"/>
  <c r="DH57" i="73"/>
  <c r="DG57" i="73"/>
  <c r="DH56" i="73"/>
  <c r="DG56" i="73"/>
  <c r="DH55" i="73"/>
  <c r="DG55" i="73"/>
  <c r="DH53" i="73"/>
  <c r="DG53" i="73"/>
  <c r="CZ61" i="73"/>
  <c r="CY61" i="73"/>
  <c r="CZ58" i="73"/>
  <c r="CY58" i="73"/>
  <c r="CZ57" i="73"/>
  <c r="CZ56" i="73"/>
  <c r="CZ55" i="73"/>
  <c r="CY55" i="73"/>
  <c r="CZ53" i="73"/>
  <c r="CY53" i="73"/>
  <c r="CR61" i="73"/>
  <c r="CQ61" i="73"/>
  <c r="CR58" i="73"/>
  <c r="CQ58" i="73"/>
  <c r="CR57" i="73"/>
  <c r="CQ57" i="73"/>
  <c r="CR56" i="73"/>
  <c r="CQ56" i="73"/>
  <c r="CR55" i="73"/>
  <c r="CQ55" i="73"/>
  <c r="CR53" i="73"/>
  <c r="CQ53" i="73"/>
  <c r="CJ61" i="73"/>
  <c r="CI61" i="73"/>
  <c r="CJ58" i="73"/>
  <c r="CI58" i="73"/>
  <c r="CJ57" i="73"/>
  <c r="CI57" i="73"/>
  <c r="CJ56" i="73"/>
  <c r="CI56" i="73"/>
  <c r="CJ55" i="73"/>
  <c r="CI55" i="73"/>
  <c r="CJ53" i="73"/>
  <c r="CI53" i="73"/>
  <c r="CJ51" i="73"/>
  <c r="CI51" i="73"/>
  <c r="CJ49" i="73"/>
  <c r="CL48" i="73" s="1"/>
  <c r="CI49" i="73"/>
  <c r="CI48" i="73"/>
  <c r="CB61" i="73"/>
  <c r="CA61" i="73"/>
  <c r="CB58" i="73"/>
  <c r="CA58" i="73"/>
  <c r="CB57" i="73"/>
  <c r="CA57" i="73"/>
  <c r="CB56" i="73"/>
  <c r="CA56" i="73"/>
  <c r="CB55" i="73"/>
  <c r="CA55" i="73"/>
  <c r="CB53" i="73"/>
  <c r="CD53" i="73" s="1"/>
  <c r="CA53" i="73"/>
  <c r="CB51" i="73"/>
  <c r="CA51" i="73"/>
  <c r="CB49" i="73"/>
  <c r="CD48" i="73" s="1"/>
  <c r="CA49" i="73"/>
  <c r="CA48" i="73"/>
  <c r="CC48" i="73" s="1"/>
  <c r="BT61" i="73"/>
  <c r="BS61" i="73"/>
  <c r="BT58" i="73"/>
  <c r="BS58" i="73"/>
  <c r="BT57" i="73"/>
  <c r="BS57" i="73"/>
  <c r="BT56" i="73"/>
  <c r="BS56" i="73"/>
  <c r="BT55" i="73"/>
  <c r="BS55" i="73"/>
  <c r="BT53" i="73"/>
  <c r="BS53" i="73"/>
  <c r="BT51" i="73"/>
  <c r="BS51" i="73"/>
  <c r="BT49" i="73"/>
  <c r="BS49" i="73"/>
  <c r="BS48" i="73"/>
  <c r="BU48" i="73" s="1"/>
  <c r="BL61" i="73"/>
  <c r="BK61" i="73"/>
  <c r="BL58" i="73"/>
  <c r="BK58" i="73"/>
  <c r="BL57" i="73"/>
  <c r="BK57" i="73"/>
  <c r="BL56" i="73"/>
  <c r="BK56" i="73"/>
  <c r="BL55" i="73"/>
  <c r="BK55" i="73"/>
  <c r="BL53" i="73"/>
  <c r="BK53" i="73"/>
  <c r="BM53" i="73" s="1"/>
  <c r="BL51" i="73"/>
  <c r="BK51" i="73"/>
  <c r="BL49" i="73"/>
  <c r="BK49" i="73"/>
  <c r="BK48" i="73"/>
  <c r="BM48" i="73" s="1"/>
  <c r="BD61" i="73"/>
  <c r="BC61" i="73"/>
  <c r="BD58" i="73"/>
  <c r="BC58" i="73"/>
  <c r="BD57" i="73"/>
  <c r="BC57" i="73"/>
  <c r="BD56" i="73"/>
  <c r="BC56" i="73"/>
  <c r="BD55" i="73"/>
  <c r="BC55" i="73"/>
  <c r="BD53" i="73"/>
  <c r="BC53" i="73"/>
  <c r="BD51" i="73"/>
  <c r="BC51" i="73"/>
  <c r="BD49" i="73"/>
  <c r="BF48" i="73" s="1"/>
  <c r="BC49" i="73"/>
  <c r="BC48" i="73"/>
  <c r="AV61" i="73"/>
  <c r="AU61" i="73"/>
  <c r="AV58" i="73"/>
  <c r="AU58" i="73"/>
  <c r="AV57" i="73"/>
  <c r="AU57" i="73"/>
  <c r="AV56" i="73"/>
  <c r="AU56" i="73"/>
  <c r="AV55" i="73"/>
  <c r="AU55" i="73"/>
  <c r="AV53" i="73"/>
  <c r="AU53" i="73"/>
  <c r="AV51" i="73"/>
  <c r="AU51" i="73"/>
  <c r="AV49" i="73"/>
  <c r="AX48" i="73" s="1"/>
  <c r="AU49" i="73"/>
  <c r="AU48" i="73"/>
  <c r="AN61" i="73"/>
  <c r="AM61" i="73"/>
  <c r="AN58" i="73"/>
  <c r="AM58" i="73"/>
  <c r="AN57" i="73"/>
  <c r="AM57" i="73"/>
  <c r="AN56" i="73"/>
  <c r="AM56" i="73"/>
  <c r="AN55" i="73"/>
  <c r="AM55" i="73"/>
  <c r="AN53" i="73"/>
  <c r="AM53" i="73"/>
  <c r="AN51" i="73"/>
  <c r="AM51" i="73"/>
  <c r="AN49" i="73"/>
  <c r="AP48" i="73" s="1"/>
  <c r="AM49" i="73"/>
  <c r="AM48" i="73"/>
  <c r="AO48" i="73" s="1"/>
  <c r="AF61" i="73"/>
  <c r="AE61" i="73"/>
  <c r="AF58" i="73"/>
  <c r="AE58" i="73"/>
  <c r="AF57" i="73"/>
  <c r="AE57" i="73"/>
  <c r="AF56" i="73"/>
  <c r="AE56" i="73"/>
  <c r="AF55" i="73"/>
  <c r="AE55" i="73"/>
  <c r="AF53" i="73"/>
  <c r="AE53" i="73"/>
  <c r="AF51" i="73"/>
  <c r="AE51" i="73"/>
  <c r="AF49" i="73"/>
  <c r="AH48" i="73" s="1"/>
  <c r="AE49" i="73"/>
  <c r="AE48" i="73"/>
  <c r="AG48" i="73" s="1"/>
  <c r="CZ46" i="73"/>
  <c r="CZ43" i="73"/>
  <c r="CZ39" i="73"/>
  <c r="CY46" i="73"/>
  <c r="CY43" i="73"/>
  <c r="CY39" i="73"/>
  <c r="DA39" i="73" s="1"/>
  <c r="CR46" i="73"/>
  <c r="CR43" i="73"/>
  <c r="CR39" i="73"/>
  <c r="CQ46" i="73"/>
  <c r="CQ43" i="73"/>
  <c r="CQ39" i="73"/>
  <c r="CS39" i="73" s="1"/>
  <c r="CJ46" i="73"/>
  <c r="CJ43" i="73"/>
  <c r="CJ39" i="73"/>
  <c r="CI46" i="73"/>
  <c r="CI43" i="73"/>
  <c r="CI39" i="73"/>
  <c r="CK39" i="73" s="1"/>
  <c r="BT46" i="73"/>
  <c r="BT43" i="73"/>
  <c r="BT39" i="73"/>
  <c r="BS46" i="73"/>
  <c r="BS43" i="73"/>
  <c r="BS39" i="73"/>
  <c r="BU39" i="73" s="1"/>
  <c r="CB46" i="73"/>
  <c r="CB43" i="73"/>
  <c r="CB39" i="73"/>
  <c r="CA46" i="73"/>
  <c r="CA43" i="73"/>
  <c r="CA39" i="73"/>
  <c r="CC39" i="73" s="1"/>
  <c r="BL46" i="73"/>
  <c r="BL43" i="73"/>
  <c r="BL39" i="73"/>
  <c r="BK46" i="73"/>
  <c r="BK43" i="73"/>
  <c r="BK39" i="73"/>
  <c r="BM39" i="73" s="1"/>
  <c r="BD46" i="73"/>
  <c r="BD43" i="73"/>
  <c r="BD39" i="73"/>
  <c r="BC46" i="73"/>
  <c r="BC43" i="73"/>
  <c r="BC39" i="73"/>
  <c r="BE39" i="73" s="1"/>
  <c r="AV46" i="73"/>
  <c r="AV43" i="73"/>
  <c r="AV39" i="73"/>
  <c r="AU46" i="73"/>
  <c r="AU43" i="73"/>
  <c r="AU39" i="73"/>
  <c r="AW39" i="73" s="1"/>
  <c r="AN46" i="73"/>
  <c r="AN43" i="73"/>
  <c r="AN39" i="73"/>
  <c r="AM46" i="73"/>
  <c r="AM43" i="73"/>
  <c r="AM39" i="73"/>
  <c r="AO39" i="73" s="1"/>
  <c r="AF46" i="73"/>
  <c r="AF43" i="73"/>
  <c r="AF39" i="73"/>
  <c r="AE46" i="73"/>
  <c r="AE43" i="73"/>
  <c r="AE39" i="73"/>
  <c r="AG39" i="73" s="1"/>
  <c r="DO39" i="73"/>
  <c r="DO40" i="73"/>
  <c r="DO41" i="73"/>
  <c r="DO42" i="73"/>
  <c r="DO43" i="73"/>
  <c r="DO44" i="73"/>
  <c r="DO45" i="73"/>
  <c r="DO46" i="73"/>
  <c r="DO47" i="73"/>
  <c r="DO38" i="73"/>
  <c r="DO37" i="73"/>
  <c r="DH37" i="73"/>
  <c r="DJ37" i="73" s="1"/>
  <c r="DG37" i="73"/>
  <c r="DI37" i="73" s="1"/>
  <c r="CZ37" i="73"/>
  <c r="DB37" i="73" s="1"/>
  <c r="CY37" i="73"/>
  <c r="DA37" i="73" s="1"/>
  <c r="CR37" i="73"/>
  <c r="CT37" i="73" s="1"/>
  <c r="CQ37" i="73"/>
  <c r="CS37" i="73" s="1"/>
  <c r="CJ37" i="73"/>
  <c r="CL37" i="73" s="1"/>
  <c r="CI37" i="73"/>
  <c r="CK37" i="73" s="1"/>
  <c r="CB37" i="73"/>
  <c r="CD37" i="73" s="1"/>
  <c r="CA37" i="73"/>
  <c r="CC37" i="73" s="1"/>
  <c r="BT37" i="73"/>
  <c r="BV37" i="73" s="1"/>
  <c r="BS37" i="73"/>
  <c r="BU37" i="73" s="1"/>
  <c r="BL37" i="73"/>
  <c r="BN37" i="73" s="1"/>
  <c r="BK37" i="73"/>
  <c r="BM37" i="73" s="1"/>
  <c r="BD37" i="73"/>
  <c r="BF37" i="73" s="1"/>
  <c r="BC37" i="73"/>
  <c r="BE37" i="73" s="1"/>
  <c r="AV37" i="73"/>
  <c r="AX37" i="73" s="1"/>
  <c r="AU37" i="73"/>
  <c r="AW37" i="73" s="1"/>
  <c r="AN37" i="73"/>
  <c r="AP37" i="73" s="1"/>
  <c r="AM37" i="73"/>
  <c r="AO37" i="73" s="1"/>
  <c r="AF37" i="73"/>
  <c r="AH37" i="73" s="1"/>
  <c r="AE37" i="73"/>
  <c r="AG37" i="73" s="1"/>
  <c r="W39" i="73"/>
  <c r="DP37" i="73"/>
  <c r="DP38" i="73"/>
  <c r="DP39" i="73"/>
  <c r="DP40" i="73"/>
  <c r="DP41" i="73"/>
  <c r="DP42" i="73"/>
  <c r="DP43" i="73"/>
  <c r="DP44" i="73"/>
  <c r="DP45" i="73"/>
  <c r="DP46" i="73"/>
  <c r="DP47" i="73"/>
  <c r="DP48" i="73"/>
  <c r="DP49" i="73"/>
  <c r="DP50" i="73"/>
  <c r="DP51" i="73"/>
  <c r="DP52" i="73"/>
  <c r="DP53" i="73"/>
  <c r="DP54" i="73"/>
  <c r="DP55" i="73"/>
  <c r="DP56" i="73"/>
  <c r="DP57" i="73"/>
  <c r="DP58" i="73"/>
  <c r="DP59" i="73"/>
  <c r="DP60" i="73"/>
  <c r="DP61" i="73"/>
  <c r="DO36" i="73"/>
  <c r="DO48" i="73"/>
  <c r="DO49" i="73"/>
  <c r="DO50" i="73"/>
  <c r="DO51" i="73"/>
  <c r="DO52" i="73"/>
  <c r="DO54" i="73"/>
  <c r="DO55" i="73"/>
  <c r="DO56" i="73"/>
  <c r="DO57" i="73"/>
  <c r="DO58" i="73"/>
  <c r="DO59" i="73"/>
  <c r="DO60" i="73"/>
  <c r="DO61" i="73"/>
  <c r="DP23" i="73"/>
  <c r="DP24" i="73"/>
  <c r="DP25" i="73"/>
  <c r="DP26" i="73"/>
  <c r="DP27" i="73"/>
  <c r="DP28" i="73"/>
  <c r="DP29" i="73"/>
  <c r="DP30" i="73"/>
  <c r="DP31" i="73"/>
  <c r="DP32" i="73"/>
  <c r="DP33" i="73"/>
  <c r="DP34" i="73"/>
  <c r="DP35" i="73"/>
  <c r="DP36" i="73"/>
  <c r="DP22" i="73"/>
  <c r="DO23" i="73"/>
  <c r="DO24" i="73"/>
  <c r="DO25" i="73"/>
  <c r="DO26" i="73"/>
  <c r="DO27" i="73"/>
  <c r="DO28" i="73"/>
  <c r="DO29" i="73"/>
  <c r="DO30" i="73"/>
  <c r="DO31" i="73"/>
  <c r="DO32" i="73"/>
  <c r="DO33" i="73"/>
  <c r="DO34" i="73"/>
  <c r="DO35" i="73"/>
  <c r="DO22" i="73"/>
  <c r="BL34" i="73"/>
  <c r="BL31" i="73"/>
  <c r="BL26" i="73"/>
  <c r="BL22" i="73"/>
  <c r="BN22" i="73" s="1"/>
  <c r="BK34" i="73"/>
  <c r="BK31" i="73"/>
  <c r="BK26" i="73"/>
  <c r="BK22" i="73"/>
  <c r="BD34" i="73"/>
  <c r="BD31" i="73"/>
  <c r="BD26" i="73"/>
  <c r="BD22" i="73"/>
  <c r="BF22" i="73" s="1"/>
  <c r="BC34" i="73"/>
  <c r="BC31" i="73"/>
  <c r="BC26" i="73"/>
  <c r="BC22" i="73"/>
  <c r="BE22" i="73" s="1"/>
  <c r="AV34" i="73"/>
  <c r="AV31" i="73"/>
  <c r="AV26" i="73"/>
  <c r="AV22" i="73"/>
  <c r="AU34" i="73"/>
  <c r="AU31" i="73"/>
  <c r="AU26" i="73"/>
  <c r="AU22" i="73"/>
  <c r="AW22" i="73" s="1"/>
  <c r="AN34" i="73"/>
  <c r="AN31" i="73"/>
  <c r="AN26" i="73"/>
  <c r="AN22" i="73"/>
  <c r="AP22" i="73" s="1"/>
  <c r="AM34" i="73"/>
  <c r="AM31" i="73"/>
  <c r="AM26" i="73"/>
  <c r="AM22" i="73"/>
  <c r="AF34" i="73"/>
  <c r="AF31" i="73"/>
  <c r="AF26" i="73"/>
  <c r="AE34" i="73"/>
  <c r="AE31" i="73"/>
  <c r="AE26" i="73"/>
  <c r="DH34" i="73"/>
  <c r="DH31" i="73"/>
  <c r="DH26" i="73"/>
  <c r="DH22" i="73"/>
  <c r="DJ22" i="73" s="1"/>
  <c r="DG34" i="73"/>
  <c r="DG31" i="73"/>
  <c r="DG26" i="73"/>
  <c r="DG22" i="73"/>
  <c r="CZ34" i="73"/>
  <c r="CZ31" i="73"/>
  <c r="CZ26" i="73"/>
  <c r="CZ22" i="73"/>
  <c r="DB22" i="73" s="1"/>
  <c r="CY34" i="73"/>
  <c r="CY31" i="73"/>
  <c r="CY26" i="73"/>
  <c r="CY22" i="73"/>
  <c r="DA22" i="73" s="1"/>
  <c r="CR34" i="73"/>
  <c r="CR31" i="73"/>
  <c r="CR26" i="73"/>
  <c r="CR22" i="73"/>
  <c r="CQ34" i="73"/>
  <c r="CQ31" i="73"/>
  <c r="CQ26" i="73"/>
  <c r="CQ22" i="73"/>
  <c r="CS22" i="73" s="1"/>
  <c r="CJ34" i="73"/>
  <c r="CJ31" i="73"/>
  <c r="CJ26" i="73"/>
  <c r="CJ22" i="73"/>
  <c r="CL22" i="73" s="1"/>
  <c r="CI34" i="73"/>
  <c r="CI31" i="73"/>
  <c r="CI26" i="73"/>
  <c r="CI22" i="73"/>
  <c r="CK22" i="73" s="1"/>
  <c r="CB34" i="73"/>
  <c r="CB31" i="73"/>
  <c r="CB26" i="73"/>
  <c r="CB22" i="73"/>
  <c r="CD22" i="73" s="1"/>
  <c r="CA34" i="73"/>
  <c r="CA31" i="73"/>
  <c r="CA26" i="73"/>
  <c r="CA22" i="73"/>
  <c r="CC22" i="73" s="1"/>
  <c r="BT34" i="73"/>
  <c r="BT31" i="73"/>
  <c r="BT26" i="73"/>
  <c r="BS34" i="73"/>
  <c r="BS31" i="73"/>
  <c r="BT22" i="73"/>
  <c r="BV22" i="73" s="1"/>
  <c r="BS26" i="73"/>
  <c r="BS22" i="73"/>
  <c r="BU22" i="73" s="1"/>
  <c r="Q91" i="73"/>
  <c r="P91" i="73"/>
  <c r="X61" i="73"/>
  <c r="X58" i="73"/>
  <c r="X57" i="73"/>
  <c r="X56" i="73"/>
  <c r="X55" i="73"/>
  <c r="X53" i="73"/>
  <c r="X51" i="73"/>
  <c r="X49" i="73"/>
  <c r="X48" i="73"/>
  <c r="X46" i="73"/>
  <c r="X43" i="73"/>
  <c r="X39" i="73"/>
  <c r="X37" i="73"/>
  <c r="X34" i="73"/>
  <c r="X31" i="73"/>
  <c r="X26" i="73"/>
  <c r="W61" i="73"/>
  <c r="W58" i="73"/>
  <c r="W57" i="73"/>
  <c r="W56" i="73"/>
  <c r="W55" i="73"/>
  <c r="W53" i="73"/>
  <c r="W51" i="73"/>
  <c r="W49" i="73"/>
  <c r="W48" i="73"/>
  <c r="W46" i="73"/>
  <c r="W43" i="73"/>
  <c r="W37" i="73"/>
  <c r="W34" i="73"/>
  <c r="W31" i="73"/>
  <c r="W26" i="73"/>
  <c r="W22" i="73"/>
  <c r="Y39" i="73" l="1"/>
  <c r="ED39" i="73" s="1"/>
  <c r="DR39" i="73"/>
  <c r="EA39" i="73"/>
  <c r="DI53" i="73"/>
  <c r="EA51" i="73"/>
  <c r="DR51" i="73"/>
  <c r="ET43" i="73"/>
  <c r="EK43" i="73"/>
  <c r="DS43" i="73"/>
  <c r="EB43" i="73"/>
  <c r="AH39" i="73"/>
  <c r="AX39" i="73"/>
  <c r="BN39" i="73"/>
  <c r="BV39" i="73"/>
  <c r="CT39" i="73"/>
  <c r="AW53" i="73"/>
  <c r="BE48" i="73"/>
  <c r="BV48" i="73"/>
  <c r="DJ53" i="73"/>
  <c r="DB48" i="73"/>
  <c r="Y48" i="73"/>
  <c r="DR48" i="73"/>
  <c r="EA48" i="73"/>
  <c r="EB61" i="73"/>
  <c r="DS61" i="73"/>
  <c r="EK61" i="73"/>
  <c r="ET61" i="73"/>
  <c r="DR49" i="73"/>
  <c r="EA49" i="73"/>
  <c r="CS53" i="73"/>
  <c r="AG53" i="73"/>
  <c r="CL53" i="73"/>
  <c r="CT53" i="73"/>
  <c r="DB53" i="73"/>
  <c r="EK46" i="73"/>
  <c r="DS46" i="73"/>
  <c r="DT46" i="73" s="1"/>
  <c r="ET46" i="73"/>
  <c r="EB46" i="73"/>
  <c r="DA53" i="73"/>
  <c r="DR55" i="73"/>
  <c r="EA55" i="73"/>
  <c r="Y22" i="73"/>
  <c r="ET49" i="73"/>
  <c r="EB49" i="73"/>
  <c r="EK49" i="73"/>
  <c r="DS49" i="73"/>
  <c r="DQ44" i="73"/>
  <c r="AH53" i="73"/>
  <c r="BU53" i="73"/>
  <c r="DI48" i="73"/>
  <c r="EA46" i="73"/>
  <c r="DR46" i="73"/>
  <c r="Z37" i="73"/>
  <c r="DV37" i="73" s="1"/>
  <c r="DS37" i="73"/>
  <c r="EB37" i="73"/>
  <c r="EK37" i="73"/>
  <c r="ET37" i="73"/>
  <c r="EA26" i="73"/>
  <c r="DR57" i="73"/>
  <c r="DT57" i="73" s="1"/>
  <c r="EA57" i="73"/>
  <c r="EB51" i="73"/>
  <c r="DS51" i="73"/>
  <c r="EK51" i="73"/>
  <c r="BV53" i="73"/>
  <c r="Z39" i="73"/>
  <c r="EB39" i="73"/>
  <c r="EK39" i="73"/>
  <c r="ET39" i="73"/>
  <c r="DS39" i="73"/>
  <c r="Y53" i="73"/>
  <c r="DU53" i="73" s="1"/>
  <c r="EA53" i="73"/>
  <c r="DR53" i="73"/>
  <c r="ET51" i="73"/>
  <c r="EA58" i="73"/>
  <c r="DR58" i="73"/>
  <c r="Z53" i="73"/>
  <c r="EB53" i="73"/>
  <c r="ET53" i="73"/>
  <c r="DS53" i="73"/>
  <c r="EK53" i="73"/>
  <c r="CT22" i="73"/>
  <c r="DI22" i="73"/>
  <c r="BE53" i="73"/>
  <c r="EK34" i="73"/>
  <c r="EB34" i="73"/>
  <c r="ET34" i="73"/>
  <c r="BN53" i="73"/>
  <c r="EA31" i="73"/>
  <c r="EA34" i="73"/>
  <c r="EA61" i="73"/>
  <c r="DR61" i="73"/>
  <c r="ET55" i="73"/>
  <c r="EB55" i="73"/>
  <c r="EK55" i="73"/>
  <c r="DS55" i="73"/>
  <c r="AP39" i="73"/>
  <c r="BF39" i="73"/>
  <c r="CD39" i="73"/>
  <c r="CL39" i="73"/>
  <c r="DB39" i="73"/>
  <c r="BF53" i="73"/>
  <c r="DS31" i="73"/>
  <c r="AX53" i="73"/>
  <c r="CK53" i="73"/>
  <c r="Y37" i="73"/>
  <c r="ED37" i="73" s="1"/>
  <c r="EA37" i="73"/>
  <c r="DR37" i="73"/>
  <c r="Z22" i="73"/>
  <c r="EK26" i="73"/>
  <c r="ET26" i="73"/>
  <c r="EB26" i="73"/>
  <c r="DS56" i="73"/>
  <c r="ET56" i="73"/>
  <c r="EK56" i="73"/>
  <c r="EB56" i="73"/>
  <c r="AO22" i="73"/>
  <c r="AX22" i="73"/>
  <c r="BM22" i="73"/>
  <c r="AO53" i="73"/>
  <c r="AW48" i="73"/>
  <c r="BN48" i="73"/>
  <c r="CT48" i="73"/>
  <c r="DS58" i="73"/>
  <c r="EB58" i="73"/>
  <c r="EK58" i="73"/>
  <c r="ET58" i="73"/>
  <c r="Z48" i="73"/>
  <c r="DS48" i="73"/>
  <c r="EB48" i="73"/>
  <c r="ET48" i="73"/>
  <c r="EK48" i="73"/>
  <c r="DR56" i="73"/>
  <c r="EA56" i="73"/>
  <c r="DR43" i="73"/>
  <c r="EA43" i="73"/>
  <c r="ET31" i="73"/>
  <c r="EB31" i="73"/>
  <c r="EK31" i="73"/>
  <c r="EB57" i="73"/>
  <c r="DS57" i="73"/>
  <c r="ET57" i="73"/>
  <c r="AP53" i="73"/>
  <c r="CC53" i="73"/>
  <c r="CK48" i="73"/>
  <c r="EJ58" i="73"/>
  <c r="ES58" i="73"/>
  <c r="ES55" i="73"/>
  <c r="EJ55" i="73"/>
  <c r="EJ53" i="73"/>
  <c r="ES53" i="73"/>
  <c r="EJ56" i="73"/>
  <c r="ES56" i="73"/>
  <c r="ES57" i="73"/>
  <c r="EJ57" i="73"/>
  <c r="EJ61" i="73"/>
  <c r="ES61" i="73"/>
  <c r="EJ51" i="73"/>
  <c r="ES51" i="73"/>
  <c r="EJ49" i="73"/>
  <c r="ES49" i="73"/>
  <c r="ES48" i="73"/>
  <c r="EJ48" i="73"/>
  <c r="ES46" i="73"/>
  <c r="EJ46" i="73"/>
  <c r="ES43" i="73"/>
  <c r="EJ43" i="73"/>
  <c r="EJ39" i="73"/>
  <c r="ES39" i="73"/>
  <c r="EJ37" i="73"/>
  <c r="ES37" i="73"/>
  <c r="ES34" i="73"/>
  <c r="EJ34" i="73"/>
  <c r="ES31" i="73"/>
  <c r="EJ31" i="73"/>
  <c r="ES26" i="73"/>
  <c r="EJ26" i="73"/>
  <c r="EL26" i="73" s="1"/>
  <c r="DQ29" i="73"/>
  <c r="DR26" i="73"/>
  <c r="DS26" i="73"/>
  <c r="DQ42" i="73"/>
  <c r="DR31" i="73"/>
  <c r="DR34" i="73"/>
  <c r="DS34" i="73"/>
  <c r="DQ28" i="73"/>
  <c r="DZ29" i="73"/>
  <c r="DV53" i="73"/>
  <c r="DZ54" i="73"/>
  <c r="EY27" i="73"/>
  <c r="DQ27" i="73"/>
  <c r="DQ30" i="73"/>
  <c r="DZ40" i="73"/>
  <c r="DZ61" i="73"/>
  <c r="DT53" i="73"/>
  <c r="DZ49" i="73"/>
  <c r="DQ43" i="73"/>
  <c r="DQ39" i="73"/>
  <c r="DT55" i="73"/>
  <c r="DT43" i="73"/>
  <c r="DQ45" i="73"/>
  <c r="DZ41" i="73"/>
  <c r="EY28" i="73"/>
  <c r="DQ60" i="73"/>
  <c r="DQ61" i="73"/>
  <c r="DQ59" i="73"/>
  <c r="DQ58" i="73"/>
  <c r="DQ57" i="73"/>
  <c r="DQ55" i="73"/>
  <c r="DQ54" i="73"/>
  <c r="DQ53" i="73"/>
  <c r="DZ59" i="73"/>
  <c r="DQ56" i="73"/>
  <c r="DZ52" i="73"/>
  <c r="DQ52" i="73"/>
  <c r="DZ51" i="73"/>
  <c r="DQ51" i="73"/>
  <c r="DZ50" i="73"/>
  <c r="DQ50" i="73"/>
  <c r="DQ49" i="73"/>
  <c r="DQ48" i="73"/>
  <c r="DZ39" i="73"/>
  <c r="DQ41" i="73"/>
  <c r="DQ47" i="73"/>
  <c r="DQ46" i="73"/>
  <c r="DQ40" i="73"/>
  <c r="ED53" i="73" l="1"/>
  <c r="EW39" i="73"/>
  <c r="EN39" i="73"/>
  <c r="EE39" i="73"/>
  <c r="EN53" i="73"/>
  <c r="EW53" i="73"/>
  <c r="EE37" i="73"/>
  <c r="EN37" i="73"/>
  <c r="EW37" i="73"/>
  <c r="DU37" i="73"/>
  <c r="DW37" i="73" s="1"/>
  <c r="EE53" i="73"/>
  <c r="EE48" i="73"/>
  <c r="EN48" i="73"/>
  <c r="EW48" i="73"/>
  <c r="ED48" i="73"/>
  <c r="EM53" i="73"/>
  <c r="EV53" i="73"/>
  <c r="EM48" i="73"/>
  <c r="EV48" i="73"/>
  <c r="EV39" i="73"/>
  <c r="EM39" i="73"/>
  <c r="EV37" i="73"/>
  <c r="EM37" i="73"/>
  <c r="DT49" i="73"/>
  <c r="DZ28" i="73"/>
  <c r="DZ47" i="73"/>
  <c r="DZ56" i="73"/>
  <c r="DZ48" i="73"/>
  <c r="DT58" i="73"/>
  <c r="DT51" i="73"/>
  <c r="DV39" i="73"/>
  <c r="EC51" i="73"/>
  <c r="DU39" i="73"/>
  <c r="DU48" i="73"/>
  <c r="DT39" i="73"/>
  <c r="EC58" i="73"/>
  <c r="EC53" i="73"/>
  <c r="EC61" i="73"/>
  <c r="EC56" i="73"/>
  <c r="DZ43" i="73"/>
  <c r="EC57" i="73"/>
  <c r="DT48" i="73"/>
  <c r="DZ27" i="73"/>
  <c r="DW53" i="73"/>
  <c r="EC46" i="73"/>
  <c r="DZ46" i="73"/>
  <c r="DZ42" i="73"/>
  <c r="EC49" i="73"/>
  <c r="EC48" i="73"/>
  <c r="EC39" i="73"/>
  <c r="EC55" i="73"/>
  <c r="EL51" i="73"/>
  <c r="DZ45" i="73"/>
  <c r="DT61" i="73"/>
  <c r="DV48" i="73"/>
  <c r="DZ44" i="73"/>
  <c r="DT56" i="73"/>
  <c r="DZ60" i="73"/>
  <c r="DZ58" i="73"/>
  <c r="DZ57" i="73"/>
  <c r="DZ55" i="73"/>
  <c r="DZ53" i="73"/>
  <c r="EX48" i="73" l="1"/>
  <c r="EF39" i="73"/>
  <c r="DW39" i="73"/>
  <c r="EL55" i="73"/>
  <c r="EL57" i="73"/>
  <c r="EL46" i="73"/>
  <c r="EL43" i="73"/>
  <c r="EF37" i="73"/>
  <c r="EL53" i="73"/>
  <c r="EL39" i="73"/>
  <c r="EL48" i="73"/>
  <c r="EU56" i="73"/>
  <c r="EL56" i="73"/>
  <c r="EO39" i="73"/>
  <c r="EX39" i="73"/>
  <c r="EL61" i="73"/>
  <c r="EU51" i="73"/>
  <c r="EU39" i="73"/>
  <c r="DW48" i="73"/>
  <c r="EL49" i="73"/>
  <c r="EF53" i="73"/>
  <c r="EC43" i="73"/>
  <c r="EU49" i="73" l="1"/>
  <c r="EU48" i="73"/>
  <c r="EL58" i="73"/>
  <c r="EU53" i="73"/>
  <c r="EU46" i="73"/>
  <c r="EU57" i="73"/>
  <c r="EF48" i="73"/>
  <c r="EO48" i="73"/>
  <c r="EU43" i="73"/>
  <c r="EX53" i="73"/>
  <c r="EO53" i="73"/>
  <c r="EU55" i="73"/>
  <c r="EU61" i="73"/>
  <c r="EX37" i="73"/>
  <c r="EO37" i="73"/>
  <c r="EU58" i="73"/>
  <c r="I62" i="73"/>
  <c r="EY38" i="73" l="1"/>
  <c r="EY37" i="73"/>
  <c r="EY36" i="73"/>
  <c r="EY35" i="73"/>
  <c r="EY34" i="73"/>
  <c r="EY33" i="73"/>
  <c r="EY32" i="73"/>
  <c r="EY31" i="73"/>
  <c r="EY30" i="73"/>
  <c r="EY26" i="73"/>
  <c r="EY25" i="73"/>
  <c r="EY24" i="73"/>
  <c r="EY23" i="73"/>
  <c r="EY22" i="73"/>
  <c r="AF22" i="73"/>
  <c r="AE22" i="73"/>
  <c r="AG22" i="73" l="1"/>
  <c r="EJ22" i="73"/>
  <c r="EA22" i="73"/>
  <c r="ES22" i="73"/>
  <c r="AH22" i="73"/>
  <c r="ET22" i="73"/>
  <c r="EK22" i="73"/>
  <c r="EB22" i="73"/>
  <c r="DS22" i="73"/>
  <c r="DR22" i="73"/>
  <c r="DZ25" i="73"/>
  <c r="DQ23" i="73"/>
  <c r="DZ34" i="73"/>
  <c r="DQ24" i="73"/>
  <c r="DZ33" i="73"/>
  <c r="DQ22" i="73"/>
  <c r="DQ25" i="73"/>
  <c r="ER22" i="73"/>
  <c r="DZ24" i="73"/>
  <c r="DZ32" i="73"/>
  <c r="DQ36" i="73"/>
  <c r="DQ37" i="73"/>
  <c r="DQ33" i="73"/>
  <c r="DQ35" i="73"/>
  <c r="DZ37" i="73"/>
  <c r="DQ38" i="73"/>
  <c r="DZ35" i="73"/>
  <c r="DQ31" i="73"/>
  <c r="DZ26" i="73"/>
  <c r="DZ31" i="73"/>
  <c r="DQ34" i="73"/>
  <c r="DZ36" i="73"/>
  <c r="DZ22" i="73"/>
  <c r="DZ23" i="73"/>
  <c r="DZ38" i="73"/>
  <c r="DQ26" i="73"/>
  <c r="DZ30" i="73"/>
  <c r="DQ32" i="73"/>
  <c r="EE22" i="73" l="1"/>
  <c r="EN22" i="73"/>
  <c r="EW22" i="73"/>
  <c r="DV22" i="73"/>
  <c r="ED22" i="73"/>
  <c r="DU22" i="73"/>
  <c r="EM22" i="73"/>
  <c r="EV22" i="73"/>
  <c r="EO22" i="73"/>
  <c r="EC34" i="73"/>
  <c r="EL34" i="73"/>
  <c r="EU34" i="73"/>
  <c r="EL37" i="73"/>
  <c r="EL31" i="73"/>
  <c r="DT26" i="73"/>
  <c r="EU37" i="73"/>
  <c r="EC26" i="73"/>
  <c r="EU31" i="73"/>
  <c r="EU26" i="73"/>
  <c r="EL22" i="73"/>
  <c r="EU22" i="73"/>
  <c r="DT37" i="73"/>
  <c r="EC31" i="73"/>
  <c r="DT22" i="73"/>
  <c r="DT31" i="73"/>
  <c r="DT34" i="73"/>
  <c r="EC22" i="73"/>
  <c r="EC37" i="73"/>
  <c r="EX22" i="73" l="1"/>
  <c r="DW22" i="73"/>
  <c r="EF22" i="73"/>
  <c r="I22" i="54"/>
  <c r="C58" i="70" l="1"/>
  <c r="E23" i="70" l="1"/>
  <c r="H82" i="70"/>
  <c r="H83" i="70"/>
  <c r="H84" i="70"/>
  <c r="H85" i="70"/>
  <c r="H81" i="70"/>
  <c r="C86" i="70"/>
  <c r="G23" i="70" s="1"/>
  <c r="G24" i="70" s="1"/>
  <c r="B86" i="70"/>
  <c r="D82" i="70"/>
  <c r="D83" i="70"/>
  <c r="D84" i="70"/>
  <c r="D85" i="70"/>
  <c r="D81" i="70"/>
  <c r="D77" i="70"/>
  <c r="F23" i="70" s="1"/>
  <c r="E24" i="70"/>
  <c r="D24" i="70"/>
  <c r="F24" i="70"/>
  <c r="L27" i="47"/>
  <c r="J27" i="47"/>
  <c r="I27" i="47"/>
  <c r="K23" i="47"/>
  <c r="M23" i="47" s="1"/>
  <c r="K24" i="47"/>
  <c r="M24" i="47" s="1"/>
  <c r="K25" i="47"/>
  <c r="M25" i="47" s="1"/>
  <c r="K26" i="47"/>
  <c r="M26" i="47" s="1"/>
  <c r="K22" i="47"/>
  <c r="M22" i="47" s="1"/>
  <c r="H26" i="47"/>
  <c r="H25" i="47"/>
  <c r="H24" i="47"/>
  <c r="H23" i="47"/>
  <c r="H22" i="47"/>
  <c r="C27" i="47"/>
  <c r="D27" i="47"/>
  <c r="E23" i="47"/>
  <c r="E24" i="47"/>
  <c r="E25" i="47"/>
  <c r="E26" i="47"/>
  <c r="E22" i="47"/>
  <c r="L58" i="61"/>
  <c r="L57" i="61"/>
  <c r="L56" i="61"/>
  <c r="L55" i="61"/>
  <c r="L54" i="61"/>
  <c r="K54" i="61"/>
  <c r="M45" i="61"/>
  <c r="M40" i="61"/>
  <c r="M35" i="61"/>
  <c r="M30" i="61"/>
  <c r="M25" i="61"/>
  <c r="M20" i="61"/>
  <c r="K45" i="61"/>
  <c r="K40" i="61"/>
  <c r="K35" i="61"/>
  <c r="K30" i="61"/>
  <c r="K25" i="61"/>
  <c r="K20" i="61"/>
  <c r="I20" i="61"/>
  <c r="I45" i="61"/>
  <c r="I40" i="61"/>
  <c r="I35" i="61"/>
  <c r="I30" i="61"/>
  <c r="I25" i="61"/>
  <c r="G45" i="61"/>
  <c r="G40" i="61"/>
  <c r="G35" i="61"/>
  <c r="G30" i="61"/>
  <c r="G25" i="61"/>
  <c r="G20" i="61"/>
  <c r="B78" i="70" l="1"/>
  <c r="K50" i="61"/>
  <c r="L59" i="61"/>
  <c r="E27" i="47"/>
  <c r="D86" i="70"/>
  <c r="H86" i="70"/>
  <c r="K27" i="47"/>
  <c r="I23" i="70"/>
  <c r="C19" i="70"/>
  <c r="I28" i="47" l="1"/>
  <c r="M27" i="47" l="1"/>
  <c r="K56" i="61" l="1"/>
  <c r="K55" i="61"/>
  <c r="C28" i="47"/>
  <c r="K58" i="61" l="1"/>
  <c r="K57" i="61" l="1"/>
  <c r="K59" i="61" s="1"/>
  <c r="M50" i="6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tc={0FC48110-3F5C-498F-A9B6-F396992F078C}</author>
  </authors>
  <commentList>
    <comment ref="C8" authorId="0" shapeId="0" xr:uid="{0FC48110-3F5C-498F-A9B6-F396992F078C}">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Estos son los codigos de las metas PDD para ajustar en todas las hojas
151 -Atender 70.000 animales en los programas de atención integral de la fauna doméstica y en condición de presunto maltrato del Distrito Capital.
152- Desarrollar los 2 programas de atención a especies sinantrópicas orientados a la atención médica veterinaria y control poblacional humanitario para palomas de plaza (Columba livia) y la atención de enjambres de abejas (Apis melífera) orientados a la protección y el bienestar animal.
153-Esterilizar 320.000 perros y gatos incluyendo los que están en condición de vulnerabilidad, en el Distrito, a través de alianzas y una gestión eficiente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tc={4F40E02B-95D4-466B-B061-B79E150BCEFA}</author>
    <author>tc={F3DED123-0501-47CD-A1DB-65244D8C5B9E}</author>
  </authors>
  <commentList>
    <comment ref="E20" authorId="0" shapeId="0" xr:uid="{4F40E02B-95D4-466B-B061-B79E150BCEFA}">
      <text>
        <t>[Comentario encadenado]
Su versión de Excel le permite leer este comentario encadenado; sin embargo, las ediciones que se apliquen se quitarán si el archivo se abre en una versión más reciente de Excel. Más información: https://go.microsoft.com/fwlink/?linkid=870924
Comentario:
    Es tipo EFICACIA</t>
      </text>
    </comment>
    <comment ref="F20" authorId="1" shapeId="0" xr:uid="{F3DED123-0501-47CD-A1DB-65244D8C5B9E}">
      <text>
        <t>[Comentario encadenado]
Su versión de Excel le permite leer este comentario encadenado; sin embargo, las ediciones que se apliquen se quitarán si el archivo se abre en una versión más reciente de Excel. Más información: https://go.microsoft.com/fwlink/?linkid=870924
Comentario:
    Por favor describir las metas</t>
      </text>
    </comment>
  </commentList>
</comments>
</file>

<file path=xl/sharedStrings.xml><?xml version="1.0" encoding="utf-8"?>
<sst xmlns="http://schemas.openxmlformats.org/spreadsheetml/2006/main" count="577" uniqueCount="290">
  <si>
    <t>PROCESO DIRECCIONAMIENTO ESTRATEGICO</t>
  </si>
  <si>
    <t>SEGUIMIENTO AL PLAN DE ACCIÓN INSTITUCIONAL</t>
  </si>
  <si>
    <t>Código: PE01-PR06-F02</t>
  </si>
  <si>
    <t>FORMATO DE SEGUIMIENTO AL PLAN DE ACCIÓN INSTITUCIONAL</t>
  </si>
  <si>
    <t>INDICE</t>
  </si>
  <si>
    <t xml:space="preserve">INDICE PROGRAMACIÓN
APROBADA Y REGISTRADA EN SEGPLAN </t>
  </si>
  <si>
    <t>Documentos que deben ser usados como referencia para diligenciar la programación de metas y presupuesto:</t>
  </si>
  <si>
    <t>1. Perfil del proyecto de inversión</t>
  </si>
  <si>
    <t>2. Plan de Acción</t>
  </si>
  <si>
    <t>3. Ficha EBI</t>
  </si>
  <si>
    <t>INSTRUCTIVO DE DILIGENCIAMIENTO - TODAS LAS CELDAS CUENTA CON LAS INSTRUCCIÓNES PARA SU DILIGENCIAMIENTO</t>
  </si>
  <si>
    <t xml:space="preserve">PROCESO DIRECCIONAMIENTO ESTRATÉGICO </t>
  </si>
  <si>
    <t>PLAN DE DESARROLLO :</t>
  </si>
  <si>
    <t>PROGRAMA:</t>
  </si>
  <si>
    <t>NÚMERO Y PROYECTO INVERSIÓN:</t>
  </si>
  <si>
    <t>OBJETIVO GENERAL DEL PROYECTO INVERSION:</t>
  </si>
  <si>
    <t>SUBDIRECCIÓN O ÁREA:</t>
  </si>
  <si>
    <t>PERIODO DEL SEGUIMIENTO:</t>
  </si>
  <si>
    <t>De</t>
  </si>
  <si>
    <t>A</t>
  </si>
  <si>
    <t>PROGRAMACIÓN CUATRIENIO</t>
  </si>
  <si>
    <t>Cifras en pesos</t>
  </si>
  <si>
    <t>OBJETIVO ESPECIFICO DEL PROYECTO DE INVERSIÓN</t>
  </si>
  <si>
    <t>No.  META/ ACTIVIDAD</t>
  </si>
  <si>
    <t>DESCRIPCIÓN DE LA META / ACTIVIDAD</t>
  </si>
  <si>
    <t>TIPO DE META</t>
  </si>
  <si>
    <t xml:space="preserve">VIGENCIA </t>
  </si>
  <si>
    <t>MAGNITUD
PROGRAMADA AL CORTE DEL INFORME</t>
  </si>
  <si>
    <t>MAGNITUD
EJECUTADA AL CORTE DEL INFORME</t>
  </si>
  <si>
    <t>MAGNITUD TOTAL EJECUTADA AL CORTE DEL INFORME</t>
  </si>
  <si>
    <t>PRESUPUESTO 
PROGRAMADO AL CORTE DEL INFORME</t>
  </si>
  <si>
    <t>PRESUPUESTO
EJECUTADO AL CORTE DEL INFORME</t>
  </si>
  <si>
    <t>PRESUPUESTO TOTAL EJECUTADO AL CORTE DEL INFORME</t>
  </si>
  <si>
    <t>TOTAL PRESUPUESTO EJECUTADO AL CORTE DEL INFORME</t>
  </si>
  <si>
    <t>Vigencia</t>
  </si>
  <si>
    <t>Total presupuesto programado</t>
  </si>
  <si>
    <t>Total presupuesto ejecutado</t>
  </si>
  <si>
    <t>TOTAL PRESUPUESTO 2020-2024</t>
  </si>
  <si>
    <t>RESUMEN EJECUTIVO VIGENCIA</t>
  </si>
  <si>
    <t>PRESUPUESTO VIGENCIA</t>
  </si>
  <si>
    <t>MAGNITUD</t>
  </si>
  <si>
    <t>PRESUPUESTO RESERVA</t>
  </si>
  <si>
    <t>No. META/ ACTIVIDAD</t>
  </si>
  <si>
    <t>PROGRAMADO</t>
  </si>
  <si>
    <t>EJECUTADO</t>
  </si>
  <si>
    <t>%</t>
  </si>
  <si>
    <t xml:space="preserve">PROGRAMACIÓN </t>
  </si>
  <si>
    <t>EJECUCIÓN</t>
  </si>
  <si>
    <t>LIBERADO/ ANULADO</t>
  </si>
  <si>
    <t>RESERVA DEFINITIVA</t>
  </si>
  <si>
    <t>RETRASOS PARA CUMPLIMIENTO META
Dificultades/retrasos:  Aspectos de la gestión o de la implementación que hayan retrasado el cumplimiento de la meta, deben ser en términos de ciudad y no orden administrativo o logístico.</t>
  </si>
  <si>
    <t xml:space="preserve">SOLUCIONES A LOS RETRASOS
Soluciones: acciones adelantadas para atenuar el impacto del retraso, establecer cronogramas, plazos, actividades puntuales que impedirán incumplimiento de la meta.
</t>
  </si>
  <si>
    <t xml:space="preserve">Total </t>
  </si>
  <si>
    <t>Fuente: PREDIS</t>
  </si>
  <si>
    <t>EJECUCIÓN PRESUPUESTAL VIGENCIA</t>
  </si>
  <si>
    <t xml:space="preserve">RECURSOS VIGENCIA </t>
  </si>
  <si>
    <t>Apropiación inicial</t>
  </si>
  <si>
    <t>Modificaciones</t>
  </si>
  <si>
    <t>Apropiación vigente</t>
  </si>
  <si>
    <t>Presupuesto comprometido</t>
  </si>
  <si>
    <t>CDPs sin CRP</t>
  </si>
  <si>
    <t>Presupuesto Disponible</t>
  </si>
  <si>
    <t>Giros de vigencia</t>
  </si>
  <si>
    <t>Porcentajes de ejecución</t>
  </si>
  <si>
    <t>RECURSOS POR COMPROMETER (CDP SIN CRP) (1)</t>
  </si>
  <si>
    <t>TOTAL VALOR CDP´S</t>
  </si>
  <si>
    <t>MES EXPEDICIÓN CDP</t>
  </si>
  <si>
    <t xml:space="preserve">ESTADO Y OBSERVACIONES </t>
  </si>
  <si>
    <t>TOTAL</t>
  </si>
  <si>
    <t>PROCESOS POR REALIZAR CON EL PRESUPUESTO DISPONIBLE (SIN CDP) 2</t>
  </si>
  <si>
    <t xml:space="preserve">NUMERO Y DESCRIPCIÓN DE LA META/ ACTIVIDAD </t>
  </si>
  <si>
    <t xml:space="preserve">VALOR </t>
  </si>
  <si>
    <t xml:space="preserve">QUÉ SE VA A CONTRATAR - ESTADO Y OBSERVACIONES </t>
  </si>
  <si>
    <t xml:space="preserve">TOTAL RECURSOS DISPONIBLES </t>
  </si>
  <si>
    <t>GIROS VIGENCIA Y CONSTITUCIÓN DE RESERVAS</t>
  </si>
  <si>
    <t>VALOR COMPROMETIDO</t>
  </si>
  <si>
    <t xml:space="preserve">VALOR GIRADO </t>
  </si>
  <si>
    <t xml:space="preserve">%DE GIROS </t>
  </si>
  <si>
    <t>OBSERVACIONES DEL SALDO POR GIRAR</t>
  </si>
  <si>
    <t xml:space="preserve">PROYECCIÓN RESERVAS A CONSTITUIR </t>
  </si>
  <si>
    <t xml:space="preserve">TOTAL </t>
  </si>
  <si>
    <t xml:space="preserve"> ACTIVIDADES Y TAREAS VIGENCIA</t>
  </si>
  <si>
    <t>TABLERO DE CONTROL - NO DILIGENCIAR</t>
  </si>
  <si>
    <t>OBJETIVO ESTRATÉGICO DE LA ENTIDAD</t>
  </si>
  <si>
    <t>OBJETIVO ESPECÍFICO DEL PROYECTO DE INVERSIÓN</t>
  </si>
  <si>
    <t>METAS / PRODUCTO</t>
  </si>
  <si>
    <t>ACTIVIDADES / GESTIÓN</t>
  </si>
  <si>
    <t>TAREAS</t>
  </si>
  <si>
    <t xml:space="preserve">ENERO </t>
  </si>
  <si>
    <t>FEBRERO</t>
  </si>
  <si>
    <t xml:space="preserve">MARZO </t>
  </si>
  <si>
    <t>ABRIL</t>
  </si>
  <si>
    <t>MAYO</t>
  </si>
  <si>
    <t>JUNIO</t>
  </si>
  <si>
    <t>JULIO</t>
  </si>
  <si>
    <t>AGOSTO</t>
  </si>
  <si>
    <t>SEPTIEMBRE</t>
  </si>
  <si>
    <t xml:space="preserve">OCTUBRE </t>
  </si>
  <si>
    <t xml:space="preserve">NOVIEMBRE </t>
  </si>
  <si>
    <t xml:space="preserve">DICIEMBRE </t>
  </si>
  <si>
    <t>TRIMESTRE 1</t>
  </si>
  <si>
    <t>TRIMESTRE 1+2</t>
  </si>
  <si>
    <t>TRIMESTRE 1+2+3</t>
  </si>
  <si>
    <t>TRIMESTRE 1+2+3+4</t>
  </si>
  <si>
    <t>No. META</t>
  </si>
  <si>
    <t>DESCRIPCIÓN META</t>
  </si>
  <si>
    <t>INDICADOR DE PRODUCTO</t>
  </si>
  <si>
    <t>UNIDAD DE MEDIDA</t>
  </si>
  <si>
    <t>MAGNITUD PROGRAMADA PARA LA VIGENCIA</t>
  </si>
  <si>
    <t>PONDERACIÓN DE LA META</t>
  </si>
  <si>
    <t>No. ACTIVIDAD</t>
  </si>
  <si>
    <t>DESCRIPCIÓN ACTIVIDAD</t>
  </si>
  <si>
    <t>PRODUCTO (ENTREGABLE)
DE LA VIGENCIA</t>
  </si>
  <si>
    <t>META ESPERADA</t>
  </si>
  <si>
    <t>RESPONSABLE ACTIVIDAD</t>
  </si>
  <si>
    <t>% PONDERACIÓN ACTIVIDAD</t>
  </si>
  <si>
    <t xml:space="preserve"> FECHA 
TERMINACION</t>
  </si>
  <si>
    <t>DESCRIPCIÓN TAREAS</t>
  </si>
  <si>
    <t>% PONDERACIÓN TAREA</t>
  </si>
  <si>
    <t>AVANCE TAREAS
PERIODO</t>
  </si>
  <si>
    <t>AVANCE ACTIVIDADES 
PERIODO</t>
  </si>
  <si>
    <t>AVANCE META PERIODO</t>
  </si>
  <si>
    <t>PROGRAMADO TAREA</t>
  </si>
  <si>
    <t>EJECUTADO TAREA</t>
  </si>
  <si>
    <t>PROGRAMADO ACTIVIDAD</t>
  </si>
  <si>
    <t>EJECUTADO ACTIVIDAD</t>
  </si>
  <si>
    <t>PROGRAMADO META</t>
  </si>
  <si>
    <t>EJECUTADO META</t>
  </si>
  <si>
    <t>AVANCE CUALITATIVO O DIFICULTADES PRESENTADAS</t>
  </si>
  <si>
    <t>EVIDENCIAS A ENTREGAR</t>
  </si>
  <si>
    <t xml:space="preserve">PROGRAMADO </t>
  </si>
  <si>
    <t>% AVANCE</t>
  </si>
  <si>
    <t>VALIDADOR</t>
  </si>
  <si>
    <t>AVANCE METAS PLAN DE DESARROLLO</t>
  </si>
  <si>
    <t>Descripción Meta Sectorial PDD</t>
  </si>
  <si>
    <t>La Meta es IDPYBA o Compartida con (mencione entidad)</t>
  </si>
  <si>
    <t>Descripción Indicador</t>
  </si>
  <si>
    <t>Tipo Indicador</t>
  </si>
  <si>
    <t>Programación vigencia</t>
  </si>
  <si>
    <t>Ejecución vigencia</t>
  </si>
  <si>
    <t>% Ejecución</t>
  </si>
  <si>
    <t>Avance Cualitativo</t>
  </si>
  <si>
    <r>
      <t>c.</t>
    </r>
    <r>
      <rPr>
        <b/>
        <sz val="9"/>
        <rFont val="Times New Roman"/>
        <family val="1"/>
      </rPr>
      <t xml:space="preserve">    </t>
    </r>
    <r>
      <rPr>
        <b/>
        <sz val="9"/>
        <rFont val="Arial"/>
        <family val="2"/>
      </rPr>
      <t>Retrasos o dificultades:</t>
    </r>
    <r>
      <rPr>
        <sz val="9"/>
        <rFont val="Arial"/>
        <family val="2"/>
      </rPr>
      <t xml:space="preserve"> Mencione las situaciones misionales que han dificultado el logro de las actividades.</t>
    </r>
  </si>
  <si>
    <r>
      <t>d.</t>
    </r>
    <r>
      <rPr>
        <b/>
        <sz val="9"/>
        <rFont val="Times New Roman"/>
        <family val="1"/>
      </rPr>
      <t xml:space="preserve">    </t>
    </r>
    <r>
      <rPr>
        <b/>
        <sz val="9"/>
        <rFont val="Arial"/>
        <family val="2"/>
      </rPr>
      <t>Soluciones:</t>
    </r>
    <r>
      <rPr>
        <sz val="9"/>
        <rFont val="Arial"/>
        <family val="2"/>
      </rPr>
      <t xml:space="preserve"> Mencione las acciones adelantadas para superar los retrasos. ESTAS DEBEN SER COHERENTES CON LOS RETRASOS.</t>
    </r>
  </si>
  <si>
    <r>
      <t>e.</t>
    </r>
    <r>
      <rPr>
        <b/>
        <sz val="9"/>
        <rFont val="Times New Roman"/>
        <family val="1"/>
      </rPr>
      <t xml:space="preserve">    </t>
    </r>
    <r>
      <rPr>
        <b/>
        <sz val="9"/>
        <rFont val="Arial"/>
        <family val="2"/>
      </rPr>
      <t>Impactos o beneficios:</t>
    </r>
    <r>
      <rPr>
        <sz val="9"/>
        <rFont val="Arial"/>
        <family val="2"/>
      </rPr>
      <t xml:space="preserve"> Mencione los aspectos que generan cambio en las condiciones y situaciones de los participantes y no participantes a nivel, individual, familiar, territorial directa o indirectamente.</t>
    </r>
  </si>
  <si>
    <t>4. Herramienta Financiera y BOGDATA</t>
  </si>
  <si>
    <t>OBJETIVO ESTRATEGICO:</t>
  </si>
  <si>
    <t>Versión: 5.0</t>
  </si>
  <si>
    <t>META PLAN DE DESARROLLO:</t>
  </si>
  <si>
    <t>SUBDIRECTOR(A) - GERENTE DEL PROYECTO:</t>
  </si>
  <si>
    <t>Fuente:  FICHA EBI, CADENA DE VALOR, MGA, DTS</t>
  </si>
  <si>
    <t>AVANCES DE LA META
Aspectos relevantes frente a las acciones de cumplimiento de la meta relacionado con el plan de acción detallandos las magnitudes acumuladas en el period de seguimiento y que permiten evidenciar el avance.
 Asi mismo incluir resultados que se consideren logros producto de la gestión. Describir actores, tiempo, intenciones. Ejm: convenios importantes para el desarrollo de ciudad, articulaciones, alianzas, trabajos conjuntos, etc.</t>
  </si>
  <si>
    <t xml:space="preserve">BENEFICIO PARA LA CIUDAD
Mencionar los beneficios que traen estas acciones para la ciudad o la población y cuál es la apuesta de transformación. </t>
  </si>
  <si>
    <t>CODIGO Y OBJETO A CONTRATAR</t>
  </si>
  <si>
    <t>No CDP</t>
  </si>
  <si>
    <t>FECHA ESTIMADA DE INICIO DE PROCESO</t>
  </si>
  <si>
    <t>CODIGO PAA</t>
  </si>
  <si>
    <t>% PONDERACIÓN ACTIVIDAD SEGPLAN</t>
  </si>
  <si>
    <t>Meta/Actividad del proyecto que se asociada a la meta del PDD
(información indicativa)</t>
  </si>
  <si>
    <r>
      <t>a.</t>
    </r>
    <r>
      <rPr>
        <b/>
        <sz val="9"/>
        <rFont val="Times New Roman"/>
        <family val="1"/>
      </rPr>
      <t>    Descripción avance cuatrienio</t>
    </r>
    <r>
      <rPr>
        <b/>
        <sz val="9"/>
        <rFont val="Arial"/>
        <family val="2"/>
      </rPr>
      <t xml:space="preserve">: </t>
    </r>
    <r>
      <rPr>
        <sz val="9"/>
        <rFont val="Arial"/>
        <family val="2"/>
      </rPr>
      <t>Mencione el avance en el cuatrienio para la meta PDD y
aspectos relevantes frente a las acciones de cumplimiento relacionando las magnitudes acumuladas.</t>
    </r>
  </si>
  <si>
    <r>
      <t xml:space="preserve">b.   Descripción avance en la vigencia actual : </t>
    </r>
    <r>
      <rPr>
        <sz val="9"/>
        <rFont val="Arial"/>
        <family val="2"/>
      </rPr>
      <t>Mencione el avance en la vigencia para la meta PDD y aspectos relevantes frente a las acciones de cumplimiento relacionando las magnitudes acumuladas.</t>
    </r>
  </si>
  <si>
    <t>Bogotá Camina Segura</t>
  </si>
  <si>
    <t>Objetivo 2: Bogotá confía en su bien-estar</t>
  </si>
  <si>
    <t>Programa 15: Bogotá protege todas las formas de vida</t>
  </si>
  <si>
    <t>7933- Optimización de los servicios para la atención integral y bienestar de animales domésticos, de granja y especies no convencionales en Bogotá D.C.</t>
  </si>
  <si>
    <t>Aumentar la cobertura para la atención de animales dómesticos, sinantrópicos, de granja y especies no convencionales en condición de vulnerabilidad en el Distrito Capital</t>
  </si>
  <si>
    <t>Didier Armando Ortiz Rodriguez</t>
  </si>
  <si>
    <t>Didier Armando Ortiz Rodriguez -E</t>
  </si>
  <si>
    <t>Subdirector de Atención a la Fauna</t>
  </si>
  <si>
    <t>01 de julio</t>
  </si>
  <si>
    <t>31 de julio</t>
  </si>
  <si>
    <t>Brindar atención integral a 41.800 caninos y felinos en condición de vulnerabilidad en el distrito Capital a traves de brigadas médicas, urgencias veterinarias, custodia y adopciones en el Distrito Capital</t>
  </si>
  <si>
    <t>Prestar atención  integral a 5.000 animales de compañía que se encuentren bajo el cuidado de  proteccionistas, y rescatistas con hogares de paso y albergues de animales vulnerables a traves del Programa de Brigadas Médicas en las 20 localidades del Distrito Capital.</t>
  </si>
  <si>
    <t>Atender 23.200 animales dómesticos, de granja y especies no convencionales reportados a traves de denuncias por presunto maltrato animal en el Distrito Capital.</t>
  </si>
  <si>
    <t>Realizar atención integral de animales domesticos, de granja, y especies no convencionales en condicion de vulnerabilidad en el Distrtio Capital.</t>
  </si>
  <si>
    <t>Esterilizar 320.000 caninos y felinos en todas las localidades de la ciudad fortaleciendo la capacidad técnica de la estrategia Capturar Esterilizar y Soltar para la priorización de la atención de animales en condición de calle, ferales y semiferales y en condición de vulnerabilidad</t>
  </si>
  <si>
    <t>Implementar dos(2) programas de atención a especies sin antrópicas, orientados a la atención médica veterinaria y control poblacional humanitario para palomas de plaza (Columba Livia y a la atención y rehabilitación de enjambres de abejas (Apis melífera) y estrategias de educación ambiental.</t>
  </si>
  <si>
    <t>Fortalecer las acciones para la atención de animales sinantropicos a traves del desarrollo de dos programas para  la atención médica veterinaria y control poblacional humanitario para palomas de plaza (Columba Livia y  la atención y rehabilitación de enjambres de abejas (Apis melífera) .</t>
  </si>
  <si>
    <t>SUMA</t>
  </si>
  <si>
    <t>MAGNITUD TOTAL PROGRAMADA  2024 a 2027</t>
  </si>
  <si>
    <t>PRESUPUESTO TOTAL PROGRAMADO 2024 a 2027</t>
  </si>
  <si>
    <t>Subdirector de Atención a la Fauna - E</t>
  </si>
  <si>
    <t>Subdirector de Atención a la Fauna -E</t>
  </si>
  <si>
    <t xml:space="preserve">Proteger la vida y trato hacia los animales, a través de acciones de protección y control poblacional digno. </t>
  </si>
  <si>
    <t>Número de animales atendidos en el Distrito Capital por los diferentes programas del instituto.</t>
  </si>
  <si>
    <t>Número de animales atendidos bajo el cuidado de animalistas y proteccionistas en el Distrito Capital por Brigadas Médicas para perros y gatos.</t>
  </si>
  <si>
    <t>Número de Animales Esterilizados</t>
  </si>
  <si>
    <t>Número de perros, gatos, animles de granja y especies no convencionales atendidos por denuncias  por presunto maltrato animal en el Distrito Capital.</t>
  </si>
  <si>
    <t>Número</t>
  </si>
  <si>
    <t>Porcentaje</t>
  </si>
  <si>
    <t>Atender Animales  por Urgencias Veterinarias</t>
  </si>
  <si>
    <t>Atender animales  por Brigadas Médicas</t>
  </si>
  <si>
    <t>Dar en adopción a caninos y felinos bajo custodia de la entidad.</t>
  </si>
  <si>
    <t>Atender animales bajo el cuidado de animalistas y proteccionistas en el Distrito Capital</t>
  </si>
  <si>
    <t>Atender animales por presunto maltrato</t>
  </si>
  <si>
    <t>Fortalecer la línea unica contra el maltrato Animal 018000115161</t>
  </si>
  <si>
    <t>Esterilizar perros y gatos en el Distrito Capital</t>
  </si>
  <si>
    <t>Realizar jornadas de esterilizaciones  en las 20 localidades de el Distrito Capital</t>
  </si>
  <si>
    <t>Brindar atención integral y especializada a palomas de plaza (Columba livia)</t>
  </si>
  <si>
    <t xml:space="preserve"> Realizar censos poblacionales  y georreferenciación de puntos críticos identificados de palomas de plaza (Columba livia).</t>
  </si>
  <si>
    <t>Realizar sensibilizaciones y capacitaciones relacionadas con Palomas de Plaza y Abejas Comunes</t>
  </si>
  <si>
    <t xml:space="preserve">Atender integralmente enjambres de la especie Abejas comunes (Apis mellifera). </t>
  </si>
  <si>
    <t>Esterilizar Palomas de Plaza (Columba livia)</t>
  </si>
  <si>
    <t>Registrar el 100% de las solicitudes de atención canalizadas a través del grupo enlace, SDQS y atenciones por otros programas del instituto por mes.</t>
  </si>
  <si>
    <t>Realizar seguimiento permanente a la ejecución del programa de urgencias veterinarias a través de informes de gestión mensuales.</t>
  </si>
  <si>
    <t>Diligenciar matriz de ingreso y seguimiento de pacientes ingresados al programa de urgencias veterinarias</t>
  </si>
  <si>
    <t xml:space="preserve">Atender perros y gatos por urgencia veterinaria </t>
  </si>
  <si>
    <t xml:space="preserve">Base de solicitud de atención para caninos y felinos en estado de urgencias
Informe de gestión mensual 
Matriz de seguimiento de ingreso al programa de urgencias veterinarias
</t>
  </si>
  <si>
    <t>Realizar el 100% de las intervenciones programadas.</t>
  </si>
  <si>
    <t>Realizar seguimiento permanente a la ejecución del programa de brigadas veterinarias a través de informes de gestión mensuales.</t>
  </si>
  <si>
    <t>Atender animales por brigadas medicas</t>
  </si>
  <si>
    <t>Realizar el 100% de las atenciones por Televet programadas</t>
  </si>
  <si>
    <t>Atender por brigadas medicas a perros y gatos programados a traves del Sistema Distrital de Cuidado</t>
  </si>
  <si>
    <t xml:space="preserve">Prestar Atención Integral a caninos y felinos que sean remitidos por otras entidades a la Unidad de Cuidado Animal (Únicos). </t>
  </si>
  <si>
    <t>Realizar seguimiento permanente de las atenciones a los animales alojados en la Unidad de Cuidado Animal</t>
  </si>
  <si>
    <t>Realizar el 100% de los examenes complementarios a perros y gatos alojados en la Unidad de Cuidado Animal</t>
  </si>
  <si>
    <t>Establecer el cronograma mensual de jornadas de adopciones de perros y gatos bajo custodia del Instituto</t>
  </si>
  <si>
    <t>Dar en adopcion perros y gatos bajo custodia del instituto</t>
  </si>
  <si>
    <t>Base de datos de Animales Atendidos por brigadas médicas
Informe de gestión mensual 
Matriz de seguimiento de solicitudes de Plataforma Televet
Base de datos atendidos a trabes del Sistema distrital de cuidado</t>
  </si>
  <si>
    <t>Base de datos de Ingreso de perros y gatos a la Unidad de Cuidado Animal
Informe de gestión Mensual</t>
  </si>
  <si>
    <t>Referente Unidad de Cuidado Animal</t>
  </si>
  <si>
    <t>Referente Programa de Adopciones y hogares de Paso</t>
  </si>
  <si>
    <t>Referente Programa de Brigadas Médicas</t>
  </si>
  <si>
    <t>Referente Programa Urgencias Veterinarias</t>
  </si>
  <si>
    <t>Base de datos de Animales Atendidos por brigadas médicas
Informe de gestión mensual 
Cronograma de jornadas</t>
  </si>
  <si>
    <t>Base de datos territorializados Animales Adoptados
Base de datos territorializada de Hogares de Paso 
Cronograma de jornadas de adopcion</t>
  </si>
  <si>
    <t>Realizar  brigadas médicas a perros y gatos bajo el cuidado de Proteccionistas y rescatistas en Bogota DC</t>
  </si>
  <si>
    <t>Atender perros y gatos bajo el cuidado de proteccionistas y rescatistas en Bogota DC</t>
  </si>
  <si>
    <t>Realizar seguimiento permanente a la ejecución del  grupo enlace de emergencias veterinarias y maltrato nimal a través de informes de gestión mensuales.</t>
  </si>
  <si>
    <t>Publicación  mensual de piezas comunicativas para el fortalecimiento de la Línea Unica de maltrato Animal</t>
  </si>
  <si>
    <t>Realizar seguimiento y actualización permanente a las solicitudes</t>
  </si>
  <si>
    <t>Realizar los traslados que sean requeridos a las entidades que corresponda.</t>
  </si>
  <si>
    <t>Atender las solicitudes allegadas a través de los canales de atención ciudadana</t>
  </si>
  <si>
    <t>Diligenciar adecuadamente los formatos de las visitas de verificación de condiciones de bienestar</t>
  </si>
  <si>
    <t>Diseñar e implementar una estrategia para la atención de llamas y alpacas de la familia Camélida (Lama glama y Vicugna pacos) utilizadas en actividades de explotación turística, y brindar alternativas de reconversión de la actividad a sus cuidadores a traves de acciones y estrategias interinstitucionales.</t>
  </si>
  <si>
    <t>Realizar atención por presunto maltrato a perros, gatos, animales de granja y especies no convencionales en el Distrito capital.</t>
  </si>
  <si>
    <t>Establecer el cronograma mensual de jornadas de esterilización en punto fijo y jornadas masivas a traves de UMQ (Unidades Móviles Quirugicas)</t>
  </si>
  <si>
    <t>Realizar por parte del equipo técnico del instituto el seguimiento en campo a la ejecución de las  jornadas masivas a traves de UMQ (Unidades Móviles Quirugicas)</t>
  </si>
  <si>
    <t>Esterilizar caninos y felinos en el Distrito Capital.</t>
  </si>
  <si>
    <t>Establecer el cronograma mensual de intervenciones de puntos de esterilización y puntos criticos de captura a traves de la estrategia CES</t>
  </si>
  <si>
    <t>Realizar seguimiento mensual a las actividades e intervenciones efectuadas por la Estrategia  CES</t>
  </si>
  <si>
    <t>Realizar brigadas médicas de atención y valoración a Palomas de Plaza (Columba livia).</t>
  </si>
  <si>
    <t>Atender en clínica veterinaria a Palomas de Plaza (Columba livia) que requieran tratamiento especializado.</t>
  </si>
  <si>
    <t>Realizar la esterilización de Palomas de Plaza (Columba livia)</t>
  </si>
  <si>
    <t>Realizar y georefenciar  poblaciones de palomas de plaza mensualmente en el distrito.</t>
  </si>
  <si>
    <t>Efectuar visitas técnicas y realizar seguimiento a las solicitudes.</t>
  </si>
  <si>
    <t>Asistir a mesas de técnicas relacionadas con el manejo de fauna sinantropica en Bogotá</t>
  </si>
  <si>
    <t>Realizar capacitaciónes y sensibilizaciones respecto al manejo de la fauna sinantropica en Bogotá</t>
  </si>
  <si>
    <t>Realizar la recepción, rehabilitación y disposición de la especie  Abeja común (Apis mellifera) en el Distrito Capital</t>
  </si>
  <si>
    <t>Prestar asesoria personalizada  a casos que ingresan por la Línea 123 relacionadas con atención de Palomas de Plaza</t>
  </si>
  <si>
    <t>Matriz seguimiento Escuadrón Anticrueldad</t>
  </si>
  <si>
    <t>Informe de gestión mensual
Solucitud y/o piezas de omunicación</t>
  </si>
  <si>
    <t xml:space="preserve">Realizar el 100% visitas de condiciones de bienestar por presunto maltrato y clasificar de acuerdo al resultado. </t>
  </si>
  <si>
    <t>Atender integralmente  a caninos y felinos que sean remitidos por otras entidades en la Unidad de Cuidado Animal</t>
  </si>
  <si>
    <t>Referente Programa Escuadrón Anticrueldad</t>
  </si>
  <si>
    <t xml:space="preserve">Realizar el 100%  intervenciones  en puntos criticos de alta densidad poblacional de perros y gatos </t>
  </si>
  <si>
    <t>Cronograma de Jornadas</t>
  </si>
  <si>
    <t>Bases de datos seguimiento programa de esterilizaciones</t>
  </si>
  <si>
    <t>Base de datos Estrategia CES
Informe de Gestión mensual</t>
  </si>
  <si>
    <t>Base de datos de Palomas atendidas</t>
  </si>
  <si>
    <t>Base de Datos palomas esterilizadas
Historicas clinicas</t>
  </si>
  <si>
    <t>Base de datos georreferenciados
Historias Clinicas</t>
  </si>
  <si>
    <t>Base de datos visitas técnicas</t>
  </si>
  <si>
    <t>Base de datos sensibilizaciones
Base de datos de ingreso llamadas atendidas por Línea 123</t>
  </si>
  <si>
    <t>Base de datos de atenciones enjambres de abeja común 
Informe de Gestión Mensual</t>
  </si>
  <si>
    <t>Numero</t>
  </si>
  <si>
    <t>Realizar el 100% Visitas Técnicas en respuesta de los requerimientos relacionado con Palomas de Plaza (Columba livia).</t>
  </si>
  <si>
    <t>Referentes Programa de esterilizaciónes servicio tercerizado y Punto Fijo UCA</t>
  </si>
  <si>
    <t>Referentes Estrategia CES</t>
  </si>
  <si>
    <t>Referente Programa Sinantrópicos</t>
  </si>
  <si>
    <t>Gestionar y hacer segumiento a  los hogares de paso de animalea bajo la custodia del IDPYBA</t>
  </si>
  <si>
    <t>IDPYBA : 151,500 Animales
Secretaria de gobierno: 168,500 animales</t>
  </si>
  <si>
    <t xml:space="preserve">IDPYBA   </t>
  </si>
  <si>
    <t>IDPYBA</t>
  </si>
  <si>
    <t xml:space="preserve">Número de animales esterilizados en el Distrito Capital </t>
  </si>
  <si>
    <t>Número de Programas desarrollados</t>
  </si>
  <si>
    <t>TOTAL PRESUPUESTO PROGRAMADO 2024-2027</t>
  </si>
  <si>
    <t>Sumatoria de avance en la implementación de dos (2) programas de atención a la fauna sinantropica en el Distrito Capital</t>
  </si>
  <si>
    <t>Sumatoria</t>
  </si>
  <si>
    <t>151- Atender 70.000 animales en los programas de atención integral de la fauna doméstica y en condición de presunto maltrato del Distrito Capital
152 - Desarrollar los 2 programas de atención a especies sinantrópicas orientados a la atención médica veterinaria y control poblacional humanitario para palomas de plaza (Columba livia) y la atención de enjambres de abejas (Apis melífera) orientados a la protección y el bienestar animal.
153- Esterilizar 320.000 perros y gatos incluyendo los que están en condición de vulnerabilidad, en el Distrito, a través de alianzas y una gestión eficiente</t>
  </si>
  <si>
    <t>Eficacia</t>
  </si>
  <si>
    <t xml:space="preserve">Meta 1. Atender 41.800 caninos y felinos en condición de vulnerabilidad en el distrito Capital a través de brigadas médicas, urgencias veterinarias, custodia y adopciones en el Distrito Capital 
</t>
  </si>
  <si>
    <t xml:space="preserve">Meta 2. Atender 5.000 animales de compañía que se encuentren bajo el cuidado de proteccionistas, y rescatistas con hogares de paso y albergues de animales vulnerables a través del Programa de Brigadas Médicas en las 20 localidades del Distrito Capital </t>
  </si>
  <si>
    <t xml:space="preserve">Meta 3. Atender 23.200 animales domésticos, de granja y especies no convencionales reportados a través de denuncias por presunto maltrato animal en el Distrito Capital. </t>
  </si>
  <si>
    <t xml:space="preserve">Meta 4: Esterilizar 320,000 caninos y felinos en todas las localidades de la ciudad fortaleciendo la capacidad técnica de la estrategia Capturar Esterilizar y Soltar para la priorización de la atención de animales en condición de calle, ferales y semiferales y en condición de vulnerabilidad </t>
  </si>
  <si>
    <t xml:space="preserve">Meta 5: Ejecutar dos (2) programas de atención a especies sin antrópicas, orientados a la atención médica veterinaria y control poblacional humanitario para palomas de plaza (Columba Livia y a la atención y rehabilitación de enjambres de abejas (Apis melífera) y estrategias de educación ambiental.  </t>
  </si>
  <si>
    <t>Meta Plan de Desarrollo (151)
Atender 70.000 animales en los programas de atención integral de la fauna doméstica y en condición de presunto maltrato del Distrito Capital.</t>
  </si>
  <si>
    <t>Meta Plan de Desarrollo (152)
Esterilizar 320.000 perros y gatos en el Distrito, a través de alianzas y una gestión eficiente.</t>
  </si>
  <si>
    <t xml:space="preserve">Meta Plan de Desarrollo (153) 
Desarrollar dos (2) programas de atención a especies sinantrópicas orientados a la atención médica veterinaria y control poblacional humanitario para palomas de plaza (Columba Livia y a la atención y rehabilitación de enjambres de abejas (Apis melífera) </t>
  </si>
  <si>
    <t>31 de diciembre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</si>
</sst>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1" formatCode="_-* #,##0_-;\-* #,##0_-;_-* &quot;-&quot;_-;_-@_-"/>
    <numFmt numFmtId="44" formatCode="_-&quot;$&quot;* #,##0.00_-;\-&quot;$&quot;* #,##0.00_-;_-&quot;$&quot;* &quot;-&quot;??_-;_-@_-"/>
    <numFmt numFmtId="43" formatCode="_-* #,##0.00_-;\-* #,##0.00_-;_-* &quot;-&quot;??_-;_-@_-"/>
    <numFmt numFmtId="164" formatCode="_-&quot;$&quot;\ * #,##0_-;\-&quot;$&quot;\ * #,##0_-;_-&quot;$&quot;\ * &quot;-&quot;_-;_-@_-"/>
    <numFmt numFmtId="165" formatCode="_(&quot;$&quot;\ * #,##0.00_);_(&quot;$&quot;\ * \(#,##0.00\);_(&quot;$&quot;\ * &quot;-&quot;??_);_(@_)"/>
    <numFmt numFmtId="166" formatCode="_(* #,##0.00_);_(* \(#,##0.00\);_(* &quot;-&quot;??_);_(@_)"/>
    <numFmt numFmtId="167" formatCode="_(&quot;$&quot;\ * #,##0_);_(&quot;$&quot;\ * \(#,##0\);_(&quot;$&quot;\ * &quot;-&quot;??_);_(@_)"/>
    <numFmt numFmtId="168" formatCode="_(* #,##0_);_(* \(#,##0\);_(* &quot;-&quot;??_);_(@_)"/>
    <numFmt numFmtId="169" formatCode="_-* #,##0_-;\-* #,##0_-;_-* &quot;-&quot;??_-;_-@_-"/>
    <numFmt numFmtId="170" formatCode="_-[$$-240A]* #,##0_-;\-[$$-240A]* #,##0_-;_-[$$-240A]* &quot;-&quot;??_-;_-@_-"/>
    <numFmt numFmtId="171" formatCode="&quot;$&quot;\ #,##0"/>
    <numFmt numFmtId="172" formatCode="&quot;$&quot;#,##0"/>
    <numFmt numFmtId="173" formatCode="dd/mmm/yyyy"/>
    <numFmt numFmtId="174" formatCode="_-&quot;$&quot;* #,##0_-;\-&quot;$&quot;* #,##0_-;_-&quot;$&quot;* &quot;-&quot;??_-;_-@_-"/>
    <numFmt numFmtId="175" formatCode="0.0%"/>
    <numFmt numFmtId="176" formatCode="_(* #,##0.000_);_(* \(#,##0.000\);_(* &quot;-&quot;??_);_(@_)"/>
    <numFmt numFmtId="177" formatCode="#,##0_ ;[Red]\-#,##0\ "/>
    <numFmt numFmtId="178" formatCode="mmmm/yyyy"/>
    <numFmt numFmtId="179" formatCode="0.000%"/>
    <numFmt numFmtId="180" formatCode="_-* #,##0.0_-;\-* #,##0.0_-;_-* &quot;-&quot;??_-;_-@_-"/>
    <numFmt numFmtId="181" formatCode="_(&quot;$&quot;\ * #,##0_);_(&quot;$&quot;\ * \(#,##0\);_(&quot;$&quot;\ * &quot;-&quot;_);_(@_)"/>
  </numFmts>
  <fonts count="98" x14ac:knownFonts="1">
    <font>
      <sz val="11"/>
      <color theme="1"/>
      <name val="Calibri"/>
      <family val="2"/>
      <scheme val="minor"/>
    </font>
    <font>
      <sz val="11"/>
      <color theme="1"/>
      <name val="Calibri"/>
      <family val="2"/>
      <scheme val="minor"/>
    </font>
    <font>
      <b/>
      <sz val="12"/>
      <color theme="1"/>
      <name val="Arial"/>
      <family val="2"/>
    </font>
    <font>
      <sz val="11"/>
      <color theme="1"/>
      <name val="Arial"/>
      <family val="2"/>
    </font>
    <font>
      <sz val="11"/>
      <color rgb="FFFF0000"/>
      <name val="Calibri"/>
      <family val="2"/>
      <scheme val="minor"/>
    </font>
    <font>
      <u/>
      <sz val="11"/>
      <color theme="10"/>
      <name val="Calibri"/>
      <family val="2"/>
    </font>
    <font>
      <sz val="11"/>
      <color indexed="8"/>
      <name val="Calibri"/>
      <family val="2"/>
    </font>
    <font>
      <b/>
      <sz val="11"/>
      <name val="Arial"/>
      <family val="2"/>
    </font>
    <font>
      <sz val="11"/>
      <color indexed="8"/>
      <name val="Arial"/>
      <family val="2"/>
    </font>
    <font>
      <b/>
      <sz val="11"/>
      <color theme="1"/>
      <name val="Arial"/>
      <family val="2"/>
    </font>
    <font>
      <sz val="11"/>
      <name val="Arial"/>
      <family val="2"/>
    </font>
    <font>
      <b/>
      <sz val="12"/>
      <color rgb="FF00B0F0"/>
      <name val="Arial"/>
      <family val="2"/>
    </font>
    <font>
      <sz val="9"/>
      <color theme="1"/>
      <name val="Calibri"/>
      <family val="2"/>
      <scheme val="minor"/>
    </font>
    <font>
      <b/>
      <sz val="18"/>
      <color rgb="FF3CB1EC"/>
      <name val="Arial"/>
      <family val="2"/>
    </font>
    <font>
      <b/>
      <sz val="11"/>
      <color rgb="FF3CB1EC"/>
      <name val="Arial"/>
      <family val="2"/>
    </font>
    <font>
      <b/>
      <sz val="11"/>
      <color indexed="8"/>
      <name val="Arial"/>
      <family val="2"/>
    </font>
    <font>
      <sz val="10"/>
      <name val="Arial"/>
      <family val="2"/>
    </font>
    <font>
      <sz val="16"/>
      <color theme="1"/>
      <name val="Arial"/>
      <family val="2"/>
    </font>
    <font>
      <b/>
      <sz val="9"/>
      <color theme="1"/>
      <name val="Arial"/>
      <family val="2"/>
    </font>
    <font>
      <b/>
      <sz val="20"/>
      <color rgb="FF00B0F0"/>
      <name val="Arial"/>
      <family val="2"/>
    </font>
    <font>
      <sz val="14"/>
      <color theme="1"/>
      <name val="Arial"/>
      <family val="2"/>
    </font>
    <font>
      <b/>
      <sz val="20"/>
      <color theme="1"/>
      <name val="Calibri"/>
      <family val="2"/>
      <scheme val="minor"/>
    </font>
    <font>
      <b/>
      <sz val="12"/>
      <color theme="1"/>
      <name val="Arial Narrow"/>
      <family val="2"/>
    </font>
    <font>
      <b/>
      <sz val="12"/>
      <name val="Arial Narrow"/>
      <family val="2"/>
    </font>
    <font>
      <sz val="12"/>
      <name val="Arial Narrow"/>
      <family val="2"/>
    </font>
    <font>
      <b/>
      <sz val="14"/>
      <color theme="1"/>
      <name val="Arial"/>
      <family val="2"/>
    </font>
    <font>
      <b/>
      <sz val="11"/>
      <color indexed="40"/>
      <name val="Arial"/>
      <family val="2"/>
    </font>
    <font>
      <sz val="12"/>
      <color theme="1"/>
      <name val="Arial Narrow"/>
      <family val="2"/>
    </font>
    <font>
      <sz val="12"/>
      <color rgb="FFFF0000"/>
      <name val="Arial Narrow"/>
      <family val="2"/>
    </font>
    <font>
      <b/>
      <i/>
      <sz val="12"/>
      <color indexed="21"/>
      <name val="Arial Narrow"/>
      <family val="2"/>
    </font>
    <font>
      <b/>
      <i/>
      <sz val="12"/>
      <color indexed="8"/>
      <name val="Arial Narrow"/>
      <family val="2"/>
    </font>
    <font>
      <sz val="12"/>
      <color indexed="8"/>
      <name val="Arial Narrow"/>
      <family val="2"/>
    </font>
    <font>
      <b/>
      <sz val="12"/>
      <color indexed="8"/>
      <name val="Arial Narrow"/>
      <family val="2"/>
    </font>
    <font>
      <b/>
      <sz val="9"/>
      <name val="Arial"/>
      <family val="2"/>
    </font>
    <font>
      <sz val="9"/>
      <name val="Arial"/>
      <family val="2"/>
    </font>
    <font>
      <b/>
      <sz val="9"/>
      <name val="Times New Roman"/>
      <family val="1"/>
    </font>
    <font>
      <b/>
      <sz val="16"/>
      <color theme="1"/>
      <name val="Calibri"/>
      <family val="2"/>
      <scheme val="minor"/>
    </font>
    <font>
      <sz val="16"/>
      <color theme="8" tint="-0.249977111117893"/>
      <name val="Arial"/>
      <family val="2"/>
    </font>
    <font>
      <sz val="16"/>
      <color theme="1"/>
      <name val="Calibri"/>
      <family val="2"/>
      <scheme val="minor"/>
    </font>
    <font>
      <sz val="11"/>
      <name val="Calibri"/>
      <family val="2"/>
      <scheme val="minor"/>
    </font>
    <font>
      <sz val="12"/>
      <color theme="0"/>
      <name val="Arial Narrow"/>
      <family val="2"/>
    </font>
    <font>
      <b/>
      <sz val="14"/>
      <color indexed="8"/>
      <name val="Arial"/>
      <family val="2"/>
    </font>
    <font>
      <b/>
      <sz val="14"/>
      <name val="Arial Narrow"/>
      <family val="2"/>
    </font>
    <font>
      <b/>
      <sz val="11"/>
      <color theme="0"/>
      <name val="Arial"/>
      <family val="2"/>
    </font>
    <font>
      <sz val="11"/>
      <color indexed="8"/>
      <name val="Calibri"/>
      <family val="2"/>
      <scheme val="minor"/>
    </font>
    <font>
      <sz val="10"/>
      <name val="Arial Narrow"/>
      <family val="2"/>
    </font>
    <font>
      <sz val="11"/>
      <color theme="0"/>
      <name val="Arial"/>
      <family val="2"/>
    </font>
    <font>
      <sz val="10"/>
      <color theme="1"/>
      <name val="Calibri"/>
      <family val="2"/>
      <scheme val="minor"/>
    </font>
    <font>
      <sz val="10"/>
      <name val="Calibri"/>
      <family val="2"/>
      <scheme val="minor"/>
    </font>
    <font>
      <b/>
      <sz val="14"/>
      <color indexed="8"/>
      <name val="Arial Narrow"/>
      <family val="2"/>
    </font>
    <font>
      <b/>
      <sz val="10"/>
      <color theme="1"/>
      <name val="Arial"/>
      <family val="2"/>
    </font>
    <font>
      <b/>
      <sz val="10"/>
      <color theme="1"/>
      <name val="Arial Narrow"/>
      <family val="2"/>
    </font>
    <font>
      <b/>
      <sz val="10"/>
      <color indexed="8"/>
      <name val="Arial"/>
      <family val="2"/>
    </font>
    <font>
      <sz val="11"/>
      <color rgb="FF6600FF"/>
      <name val="Arial"/>
      <family val="2"/>
    </font>
    <font>
      <sz val="8"/>
      <color theme="1"/>
      <name val="Arial"/>
      <family val="2"/>
    </font>
    <font>
      <sz val="12"/>
      <color theme="1"/>
      <name val="Calibri"/>
      <family val="2"/>
      <scheme val="minor"/>
    </font>
    <font>
      <sz val="12"/>
      <color indexed="8"/>
      <name val="Arial"/>
      <family val="2"/>
    </font>
    <font>
      <sz val="14"/>
      <name val="Arial"/>
      <family val="2"/>
    </font>
    <font>
      <b/>
      <sz val="18"/>
      <color rgb="FFFF0000"/>
      <name val="Arial"/>
      <family val="2"/>
    </font>
    <font>
      <sz val="14"/>
      <color rgb="FFFF0000"/>
      <name val="Arial"/>
      <family val="2"/>
    </font>
    <font>
      <u/>
      <sz val="11"/>
      <color rgb="FFFF0000"/>
      <name val="Calibri"/>
      <family val="2"/>
    </font>
    <font>
      <b/>
      <sz val="11"/>
      <color rgb="FFFF0000"/>
      <name val="Calibri"/>
      <family val="2"/>
      <scheme val="minor"/>
    </font>
    <font>
      <b/>
      <sz val="24"/>
      <name val="Arial"/>
      <family val="2"/>
    </font>
    <font>
      <b/>
      <i/>
      <sz val="16"/>
      <color indexed="21"/>
      <name val="Arial Narrow"/>
      <family val="2"/>
    </font>
    <font>
      <b/>
      <sz val="14"/>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Verdana"/>
      <family val="2"/>
    </font>
    <font>
      <sz val="10"/>
      <color theme="1"/>
      <name val="Arial"/>
      <family val="2"/>
    </font>
    <font>
      <sz val="12"/>
      <color rgb="FF006100"/>
      <name val="Calibri"/>
      <family val="2"/>
      <scheme val="minor"/>
    </font>
    <font>
      <sz val="12"/>
      <color rgb="FF9C0006"/>
      <name val="Calibri"/>
      <family val="2"/>
      <scheme val="minor"/>
    </font>
    <font>
      <sz val="12"/>
      <color rgb="FF9C5700"/>
      <name val="Calibri"/>
      <family val="2"/>
      <scheme val="minor"/>
    </font>
    <font>
      <sz val="12"/>
      <color rgb="FF3F3F76"/>
      <name val="Calibri"/>
      <family val="2"/>
      <scheme val="minor"/>
    </font>
    <font>
      <b/>
      <sz val="12"/>
      <color rgb="FF3F3F3F"/>
      <name val="Calibri"/>
      <family val="2"/>
      <scheme val="minor"/>
    </font>
    <font>
      <b/>
      <sz val="12"/>
      <color rgb="FFFA7D00"/>
      <name val="Calibri"/>
      <family val="2"/>
      <scheme val="minor"/>
    </font>
    <font>
      <sz val="12"/>
      <color rgb="FFFA7D00"/>
      <name val="Calibri"/>
      <family val="2"/>
      <scheme val="minor"/>
    </font>
    <font>
      <b/>
      <sz val="12"/>
      <color theme="0"/>
      <name val="Calibri"/>
      <family val="2"/>
      <scheme val="minor"/>
    </font>
    <font>
      <sz val="12"/>
      <color rgb="FFFF0000"/>
      <name val="Calibri"/>
      <family val="2"/>
      <scheme val="minor"/>
    </font>
    <font>
      <i/>
      <sz val="12"/>
      <color rgb="FF7F7F7F"/>
      <name val="Calibri"/>
      <family val="2"/>
      <scheme val="minor"/>
    </font>
    <font>
      <b/>
      <sz val="12"/>
      <color theme="1"/>
      <name val="Calibri"/>
      <family val="2"/>
      <scheme val="minor"/>
    </font>
    <font>
      <sz val="12"/>
      <color theme="0"/>
      <name val="Calibri"/>
      <family val="2"/>
      <scheme val="minor"/>
    </font>
    <font>
      <sz val="11"/>
      <color rgb="FF6600FF"/>
      <name val="Calibri"/>
      <family val="2"/>
      <scheme val="minor"/>
    </font>
    <font>
      <b/>
      <sz val="11"/>
      <name val="Calibri"/>
      <family val="2"/>
      <scheme val="minor"/>
    </font>
    <font>
      <b/>
      <sz val="11"/>
      <color indexed="8"/>
      <name val="Calibri"/>
      <family val="2"/>
      <scheme val="minor"/>
    </font>
    <font>
      <b/>
      <i/>
      <sz val="11"/>
      <name val="Calibri"/>
      <family val="2"/>
      <scheme val="minor"/>
    </font>
  </fonts>
  <fills count="82">
    <fill>
      <patternFill patternType="none"/>
    </fill>
    <fill>
      <patternFill patternType="gray125"/>
    </fill>
    <fill>
      <patternFill patternType="solid">
        <fgColor theme="0"/>
        <bgColor indexed="64"/>
      </patternFill>
    </fill>
    <fill>
      <gradientFill degree="90">
        <stop position="0">
          <color theme="0"/>
        </stop>
        <stop position="1">
          <color theme="0" tint="-0.25098422193060094"/>
        </stop>
      </gradientFill>
    </fill>
    <fill>
      <patternFill patternType="solid">
        <fgColor rgb="FFFFFF00"/>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64"/>
      </patternFill>
    </fill>
    <fill>
      <gradientFill degree="90">
        <stop position="0">
          <color theme="0"/>
        </stop>
        <stop position="1">
          <color rgb="FF92D050"/>
        </stop>
      </gradientFill>
    </fill>
    <fill>
      <gradientFill degree="90">
        <stop position="0">
          <color theme="0"/>
        </stop>
        <stop position="1">
          <color theme="7" tint="0.59999389629810485"/>
        </stop>
      </gradientFill>
    </fill>
    <fill>
      <patternFill patternType="solid">
        <fgColor theme="4" tint="0.59999389629810485"/>
        <bgColor indexed="64"/>
      </patternFill>
    </fill>
    <fill>
      <gradientFill degree="90">
        <stop position="0">
          <color theme="9" tint="0.40000610370189521"/>
        </stop>
        <stop position="1">
          <color theme="9" tint="-0.25098422193060094"/>
        </stop>
      </gradientFill>
    </fill>
    <fill>
      <gradientFill degree="90">
        <stop position="0">
          <color theme="5" tint="0.80001220740379042"/>
        </stop>
        <stop position="1">
          <color theme="5" tint="0.40000610370189521"/>
        </stop>
      </gradientFill>
    </fill>
    <fill>
      <gradientFill degree="90">
        <stop position="0">
          <color theme="8" tint="-0.25098422193060094"/>
        </stop>
        <stop position="1">
          <color theme="0" tint="-0.25098422193060094"/>
        </stop>
      </gradientFill>
    </fill>
    <fill>
      <gradientFill degree="90">
        <stop position="0">
          <color theme="9" tint="0.59999389629810485"/>
        </stop>
        <stop position="1">
          <color theme="9" tint="-0.25098422193060094"/>
        </stop>
      </gradientFill>
    </fill>
    <fill>
      <gradientFill degree="90">
        <stop position="0">
          <color theme="0" tint="-0.1490218817712943"/>
        </stop>
        <stop position="1">
          <color theme="8" tint="-0.25098422193060094"/>
        </stop>
      </gradientFill>
    </fill>
    <fill>
      <gradientFill degree="90">
        <stop position="0">
          <color theme="0" tint="-5.0965910824915313E-2"/>
        </stop>
        <stop position="1">
          <color theme="8" tint="-0.25098422193060094"/>
        </stop>
      </gradientFill>
    </fill>
    <fill>
      <gradientFill degree="90">
        <stop position="0">
          <color theme="4" tint="0.80001220740379042"/>
        </stop>
        <stop position="1">
          <color theme="8" tint="-0.25098422193060094"/>
        </stop>
      </gradientFill>
    </fill>
    <fill>
      <patternFill patternType="solid">
        <fgColor rgb="FFFFFF99"/>
        <bgColor indexed="64"/>
      </patternFill>
    </fill>
    <fill>
      <patternFill patternType="solid">
        <fgColor rgb="FFFF0000"/>
        <bgColor indexed="64"/>
      </patternFill>
    </fill>
    <fill>
      <gradientFill degree="90">
        <stop position="0">
          <color theme="0"/>
        </stop>
        <stop position="1">
          <color theme="7" tint="0.40000610370189521"/>
        </stop>
      </gradientFill>
    </fill>
    <fill>
      <gradientFill degree="90">
        <stop position="0">
          <color theme="7" tint="0.80001220740379042"/>
        </stop>
        <stop position="1">
          <color theme="7" tint="0.40000610370189521"/>
        </stop>
      </gradientFill>
    </fill>
    <fill>
      <gradientFill degree="90">
        <stop position="0">
          <color theme="0"/>
        </stop>
        <stop position="1">
          <color theme="0" tint="-0.49803155613879818"/>
        </stop>
      </gradientFill>
    </fill>
    <fill>
      <patternFill patternType="solid">
        <fgColor rgb="FFFFFF00"/>
        <bgColor auto="1"/>
      </patternFill>
    </fill>
    <fill>
      <patternFill patternType="solid">
        <fgColor theme="7"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4FFC9"/>
        <bgColor indexed="64"/>
      </patternFill>
    </fill>
    <fill>
      <patternFill patternType="solid">
        <fgColor rgb="FFF4FCC4"/>
        <bgColor indexed="64"/>
      </patternFill>
    </fill>
    <fill>
      <patternFill patternType="solid">
        <fgColor rgb="FFFFF0E1"/>
        <bgColor indexed="64"/>
      </patternFill>
    </fill>
    <fill>
      <patternFill patternType="solid">
        <fgColor rgb="FFEBEBFF"/>
        <bgColor indexed="64"/>
      </patternFill>
    </fill>
    <fill>
      <patternFill patternType="solid">
        <fgColor rgb="FFFFF7FF"/>
        <bgColor indexed="64"/>
      </patternFill>
    </fill>
    <fill>
      <patternFill patternType="solid">
        <fgColor rgb="FFC1E0FF"/>
        <bgColor indexed="64"/>
      </patternFill>
    </fill>
    <fill>
      <patternFill patternType="solid">
        <fgColor rgb="FFDDDDFF"/>
        <bgColor indexed="64"/>
      </patternFill>
    </fill>
    <fill>
      <patternFill patternType="solid">
        <fgColor rgb="FFF7F7FF"/>
        <bgColor indexed="64"/>
      </patternFill>
    </fill>
    <fill>
      <patternFill patternType="solid">
        <fgColor rgb="FFD5D5FF"/>
        <bgColor indexed="64"/>
      </patternFill>
    </fill>
    <fill>
      <patternFill patternType="solid">
        <fgColor rgb="FFD9D9FF"/>
        <bgColor indexed="64"/>
      </patternFill>
    </fill>
    <fill>
      <patternFill patternType="solid">
        <fgColor rgb="FFB3B3FF"/>
        <bgColor indexed="64"/>
      </patternFill>
    </fill>
    <fill>
      <patternFill patternType="solid">
        <fgColor rgb="FFA7A7FF"/>
        <bgColor indexed="64"/>
      </patternFill>
    </fill>
    <fill>
      <patternFill patternType="solid">
        <fgColor rgb="FFFFE7FF"/>
        <bgColor indexed="64"/>
      </patternFill>
    </fill>
    <fill>
      <patternFill patternType="solid">
        <fgColor rgb="FFCCFFCC"/>
        <bgColor indexed="64"/>
      </patternFill>
    </fill>
    <fill>
      <patternFill patternType="solid">
        <fgColor rgb="FFCCFFFF"/>
        <bgColor indexed="64"/>
      </patternFill>
    </fill>
    <fill>
      <patternFill patternType="solid">
        <fgColor rgb="FF97FFFF"/>
        <bgColor indexed="64"/>
      </patternFill>
    </fill>
    <fill>
      <patternFill patternType="solid">
        <fgColor rgb="FF85FFFF"/>
        <bgColor indexed="64"/>
      </patternFill>
    </fill>
    <fill>
      <patternFill patternType="solid">
        <fgColor rgb="FF79FFFF"/>
        <bgColor indexed="64"/>
      </patternFill>
    </fill>
    <fill>
      <patternFill patternType="solid">
        <fgColor rgb="FFFFFFC9"/>
        <bgColor indexed="64"/>
      </patternFill>
    </fill>
    <fill>
      <patternFill patternType="solid">
        <fgColor rgb="FFFFFFEF"/>
        <bgColor indexed="64"/>
      </patternFill>
    </fill>
    <fill>
      <patternFill patternType="solid">
        <fgColor rgb="FFCFF7B3"/>
        <bgColor indexed="64"/>
      </patternFill>
    </fill>
    <fill>
      <patternFill patternType="solid">
        <fgColor rgb="FF99FFCC"/>
        <bgColor indexed="64"/>
      </patternFill>
    </fill>
    <fill>
      <patternFill patternType="solid">
        <fgColor rgb="FFD9FFEC"/>
        <bgColor indexed="64"/>
      </patternFill>
    </fill>
    <fill>
      <patternFill patternType="solid">
        <fgColor rgb="FFEBFFF5"/>
        <bgColor indexed="64"/>
      </patternFill>
    </fill>
  </fills>
  <borders count="20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style="hair">
        <color indexed="64"/>
      </top>
      <bottom/>
      <diagonal/>
    </border>
    <border>
      <left/>
      <right/>
      <top style="medium">
        <color auto="1"/>
      </top>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medium">
        <color auto="1"/>
      </right>
      <top/>
      <bottom style="thin">
        <color auto="1"/>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right/>
      <top style="medium">
        <color auto="1"/>
      </top>
      <bottom style="thin">
        <color auto="1"/>
      </bottom>
      <diagonal/>
    </border>
    <border>
      <left/>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right style="thin">
        <color theme="1"/>
      </right>
      <top style="medium">
        <color theme="1"/>
      </top>
      <bottom style="thin">
        <color theme="1"/>
      </bottom>
      <diagonal/>
    </border>
    <border>
      <left/>
      <right style="thin">
        <color theme="1"/>
      </right>
      <top style="thin">
        <color theme="1"/>
      </top>
      <bottom style="thin">
        <color theme="1"/>
      </bottom>
      <diagonal/>
    </border>
    <border>
      <left/>
      <right style="thin">
        <color theme="1"/>
      </right>
      <top style="thin">
        <color theme="1"/>
      </top>
      <bottom style="medium">
        <color theme="1"/>
      </bottom>
      <diagonal/>
    </border>
    <border>
      <left style="medium">
        <color theme="1"/>
      </left>
      <right style="thin">
        <color indexed="64"/>
      </right>
      <top style="thin">
        <color indexed="64"/>
      </top>
      <bottom style="medium">
        <color theme="1"/>
      </bottom>
      <diagonal/>
    </border>
    <border>
      <left style="thin">
        <color indexed="64"/>
      </left>
      <right style="medium">
        <color theme="1"/>
      </right>
      <top style="thin">
        <color indexed="64"/>
      </top>
      <bottom style="medium">
        <color theme="1"/>
      </bottom>
      <diagonal/>
    </border>
    <border>
      <left style="thin">
        <color theme="1"/>
      </left>
      <right style="thin">
        <color theme="1"/>
      </right>
      <top style="medium">
        <color theme="1"/>
      </top>
      <bottom/>
      <diagonal/>
    </border>
    <border>
      <left style="thin">
        <color theme="1"/>
      </left>
      <right style="thin">
        <color theme="1"/>
      </right>
      <top/>
      <bottom/>
      <diagonal/>
    </border>
    <border>
      <left style="thin">
        <color theme="1"/>
      </left>
      <right style="thin">
        <color theme="1"/>
      </right>
      <top/>
      <bottom style="medium">
        <color theme="1"/>
      </bottom>
      <diagonal/>
    </border>
    <border>
      <left style="thin">
        <color theme="1"/>
      </left>
      <right style="medium">
        <color theme="1"/>
      </right>
      <top style="medium">
        <color theme="1"/>
      </top>
      <bottom/>
      <diagonal/>
    </border>
    <border>
      <left style="thin">
        <color theme="1"/>
      </left>
      <right style="medium">
        <color theme="1"/>
      </right>
      <top/>
      <bottom/>
      <diagonal/>
    </border>
    <border>
      <left style="thin">
        <color theme="1"/>
      </left>
      <right style="medium">
        <color theme="1"/>
      </right>
      <top/>
      <bottom style="medium">
        <color theme="1"/>
      </bottom>
      <diagonal/>
    </border>
    <border>
      <left style="medium">
        <color theme="1"/>
      </left>
      <right style="medium">
        <color theme="1"/>
      </right>
      <top style="medium">
        <color theme="1"/>
      </top>
      <bottom/>
      <diagonal/>
    </border>
    <border>
      <left style="medium">
        <color theme="1"/>
      </left>
      <right style="medium">
        <color theme="1"/>
      </right>
      <top/>
      <bottom/>
      <diagonal/>
    </border>
    <border>
      <left style="medium">
        <color theme="1"/>
      </left>
      <right style="medium">
        <color theme="1"/>
      </right>
      <top/>
      <bottom style="medium">
        <color theme="1"/>
      </bottom>
      <diagonal/>
    </border>
    <border>
      <left style="medium">
        <color theme="1"/>
      </left>
      <right style="thin">
        <color indexed="64"/>
      </right>
      <top style="medium">
        <color theme="1"/>
      </top>
      <bottom style="medium">
        <color theme="1"/>
      </bottom>
      <diagonal/>
    </border>
    <border>
      <left style="thin">
        <color indexed="64"/>
      </left>
      <right style="thin">
        <color indexed="64"/>
      </right>
      <top style="medium">
        <color theme="1"/>
      </top>
      <bottom style="medium">
        <color theme="1"/>
      </bottom>
      <diagonal/>
    </border>
    <border>
      <left style="thin">
        <color indexed="64"/>
      </left>
      <right style="medium">
        <color theme="1"/>
      </right>
      <top style="medium">
        <color theme="1"/>
      </top>
      <bottom style="medium">
        <color theme="1"/>
      </bottom>
      <diagonal/>
    </border>
    <border>
      <left style="medium">
        <color theme="1"/>
      </left>
      <right/>
      <top style="medium">
        <color theme="1"/>
      </top>
      <bottom/>
      <diagonal/>
    </border>
    <border>
      <left style="medium">
        <color theme="1"/>
      </left>
      <right/>
      <top/>
      <bottom/>
      <diagonal/>
    </border>
    <border>
      <left style="medium">
        <color theme="1"/>
      </left>
      <right/>
      <top/>
      <bottom style="medium">
        <color theme="1"/>
      </bottom>
      <diagonal/>
    </border>
    <border>
      <left style="medium">
        <color theme="1"/>
      </left>
      <right style="thin">
        <color indexed="64"/>
      </right>
      <top style="medium">
        <color theme="1"/>
      </top>
      <bottom style="thin">
        <color indexed="64"/>
      </bottom>
      <diagonal/>
    </border>
    <border>
      <left style="thin">
        <color indexed="64"/>
      </left>
      <right style="thin">
        <color indexed="64"/>
      </right>
      <top style="medium">
        <color theme="1"/>
      </top>
      <bottom style="thin">
        <color indexed="64"/>
      </bottom>
      <diagonal/>
    </border>
    <border>
      <left style="thin">
        <color indexed="64"/>
      </left>
      <right style="medium">
        <color theme="1"/>
      </right>
      <top style="medium">
        <color theme="1"/>
      </top>
      <bottom style="thin">
        <color indexed="64"/>
      </bottom>
      <diagonal/>
    </border>
    <border>
      <left style="medium">
        <color theme="1"/>
      </left>
      <right style="thin">
        <color indexed="64"/>
      </right>
      <top style="thin">
        <color indexed="64"/>
      </top>
      <bottom style="thin">
        <color indexed="64"/>
      </bottom>
      <diagonal/>
    </border>
    <border>
      <left style="thin">
        <color indexed="64"/>
      </left>
      <right style="medium">
        <color theme="1"/>
      </right>
      <top style="thin">
        <color indexed="64"/>
      </top>
      <bottom style="thin">
        <color indexed="64"/>
      </bottom>
      <diagonal/>
    </border>
    <border>
      <left style="medium">
        <color theme="1"/>
      </left>
      <right style="thin">
        <color indexed="64"/>
      </right>
      <top style="thin">
        <color indexed="64"/>
      </top>
      <bottom/>
      <diagonal/>
    </border>
    <border>
      <left style="thin">
        <color indexed="64"/>
      </left>
      <right style="medium">
        <color theme="1"/>
      </right>
      <top style="thin">
        <color indexed="64"/>
      </top>
      <bottom/>
      <diagonal/>
    </border>
    <border>
      <left style="medium">
        <color theme="1"/>
      </left>
      <right style="thin">
        <color indexed="64"/>
      </right>
      <top style="medium">
        <color indexed="64"/>
      </top>
      <bottom style="thin">
        <color indexed="64"/>
      </bottom>
      <diagonal/>
    </border>
    <border>
      <left style="medium">
        <color theme="1"/>
      </left>
      <right style="thin">
        <color indexed="64"/>
      </right>
      <top style="thin">
        <color indexed="64"/>
      </top>
      <bottom style="medium">
        <color indexed="64"/>
      </bottom>
      <diagonal/>
    </border>
    <border>
      <left style="thin">
        <color indexed="64"/>
      </left>
      <right style="medium">
        <color theme="1"/>
      </right>
      <top/>
      <bottom/>
      <diagonal/>
    </border>
    <border>
      <left/>
      <right style="medium">
        <color theme="1"/>
      </right>
      <top/>
      <bottom/>
      <diagonal/>
    </border>
    <border>
      <left/>
      <right/>
      <top/>
      <bottom style="medium">
        <color theme="1"/>
      </bottom>
      <diagonal/>
    </border>
    <border>
      <left/>
      <right style="medium">
        <color theme="1"/>
      </right>
      <top/>
      <bottom style="medium">
        <color theme="1"/>
      </bottom>
      <diagonal/>
    </border>
    <border>
      <left/>
      <right style="medium">
        <color theme="1"/>
      </right>
      <top style="medium">
        <color theme="1"/>
      </top>
      <bottom style="thin">
        <color indexed="64"/>
      </bottom>
      <diagonal/>
    </border>
    <border>
      <left/>
      <right style="medium">
        <color theme="1"/>
      </right>
      <top style="thin">
        <color indexed="64"/>
      </top>
      <bottom style="thin">
        <color indexed="64"/>
      </bottom>
      <diagonal/>
    </border>
    <border>
      <left/>
      <right style="medium">
        <color theme="1"/>
      </right>
      <top style="thin">
        <color indexed="64"/>
      </top>
      <bottom style="medium">
        <color theme="1"/>
      </bottom>
      <diagonal/>
    </border>
    <border>
      <left/>
      <right style="medium">
        <color theme="1"/>
      </right>
      <top style="medium">
        <color indexed="64"/>
      </top>
      <bottom style="thin">
        <color indexed="64"/>
      </bottom>
      <diagonal/>
    </border>
    <border>
      <left/>
      <right style="medium">
        <color theme="1"/>
      </right>
      <top style="medium">
        <color indexed="64"/>
      </top>
      <bottom style="medium">
        <color theme="1"/>
      </bottom>
      <diagonal/>
    </border>
    <border>
      <left/>
      <right style="thin">
        <color indexed="64"/>
      </right>
      <top style="medium">
        <color theme="1"/>
      </top>
      <bottom style="thin">
        <color indexed="64"/>
      </bottom>
      <diagonal/>
    </border>
    <border>
      <left/>
      <right style="thin">
        <color indexed="64"/>
      </right>
      <top style="medium">
        <color theme="1"/>
      </top>
      <bottom/>
      <diagonal/>
    </border>
    <border>
      <left style="thin">
        <color indexed="64"/>
      </left>
      <right style="thin">
        <color indexed="64"/>
      </right>
      <top style="medium">
        <color theme="1"/>
      </top>
      <bottom/>
      <diagonal/>
    </border>
    <border>
      <left style="thin">
        <color indexed="64"/>
      </left>
      <right style="medium">
        <color theme="1"/>
      </right>
      <top style="medium">
        <color theme="1"/>
      </top>
      <bottom/>
      <diagonal/>
    </border>
    <border>
      <left/>
      <right style="thin">
        <color indexed="64"/>
      </right>
      <top/>
      <bottom style="medium">
        <color theme="1"/>
      </bottom>
      <diagonal/>
    </border>
    <border>
      <left style="thin">
        <color indexed="64"/>
      </left>
      <right style="thin">
        <color indexed="64"/>
      </right>
      <top/>
      <bottom style="medium">
        <color theme="1"/>
      </bottom>
      <diagonal/>
    </border>
    <border>
      <left style="thin">
        <color indexed="64"/>
      </left>
      <right style="medium">
        <color theme="1"/>
      </right>
      <top/>
      <bottom style="medium">
        <color theme="1"/>
      </bottom>
      <diagonal/>
    </border>
    <border>
      <left/>
      <right style="thin">
        <color indexed="64"/>
      </right>
      <top style="thin">
        <color indexed="64"/>
      </top>
      <bottom style="medium">
        <color theme="1"/>
      </bottom>
      <diagonal/>
    </border>
    <border>
      <left style="thin">
        <color indexed="64"/>
      </left>
      <right style="medium">
        <color indexed="64"/>
      </right>
      <top style="medium">
        <color theme="1"/>
      </top>
      <bottom/>
      <diagonal/>
    </border>
    <border>
      <left style="thin">
        <color indexed="64"/>
      </left>
      <right style="thin">
        <color indexed="64"/>
      </right>
      <top style="thin">
        <color indexed="64"/>
      </top>
      <bottom style="medium">
        <color theme="1"/>
      </bottom>
      <diagonal/>
    </border>
    <border>
      <left style="thin">
        <color indexed="64"/>
      </left>
      <right style="medium">
        <color indexed="64"/>
      </right>
      <top/>
      <bottom style="medium">
        <color theme="1"/>
      </bottom>
      <diagonal/>
    </border>
    <border>
      <left style="medium">
        <color theme="1"/>
      </left>
      <right/>
      <top style="medium">
        <color theme="1"/>
      </top>
      <bottom style="thin">
        <color auto="1"/>
      </bottom>
      <diagonal/>
    </border>
    <border>
      <left style="thin">
        <color auto="1"/>
      </left>
      <right/>
      <top style="medium">
        <color theme="1"/>
      </top>
      <bottom style="thin">
        <color auto="1"/>
      </bottom>
      <diagonal/>
    </border>
    <border>
      <left style="medium">
        <color theme="1"/>
      </left>
      <right/>
      <top style="thin">
        <color indexed="64"/>
      </top>
      <bottom style="medium">
        <color theme="1"/>
      </bottom>
      <diagonal/>
    </border>
    <border>
      <left style="thin">
        <color indexed="64"/>
      </left>
      <right/>
      <top style="thin">
        <color indexed="64"/>
      </top>
      <bottom style="medium">
        <color theme="1"/>
      </bottom>
      <diagonal/>
    </border>
    <border>
      <left style="medium">
        <color theme="1"/>
      </left>
      <right style="thin">
        <color theme="1"/>
      </right>
      <top style="thin">
        <color theme="1"/>
      </top>
      <bottom/>
      <diagonal/>
    </border>
    <border>
      <left style="thin">
        <color theme="1"/>
      </left>
      <right style="thin">
        <color theme="1"/>
      </right>
      <top style="thin">
        <color theme="1"/>
      </top>
      <bottom/>
      <diagonal/>
    </border>
    <border>
      <left/>
      <right style="medium">
        <color theme="1"/>
      </right>
      <top style="thin">
        <color indexed="64"/>
      </top>
      <bottom/>
      <diagonal/>
    </border>
    <border>
      <left style="thin">
        <color indexed="64"/>
      </left>
      <right/>
      <top style="medium">
        <color theme="1"/>
      </top>
      <bottom/>
      <diagonal/>
    </border>
    <border>
      <left/>
      <right style="thin">
        <color theme="1"/>
      </right>
      <top style="medium">
        <color theme="1"/>
      </top>
      <bottom style="medium">
        <color theme="1"/>
      </bottom>
      <diagonal/>
    </border>
    <border>
      <left style="thin">
        <color theme="1"/>
      </left>
      <right style="thin">
        <color theme="1"/>
      </right>
      <top style="medium">
        <color theme="1"/>
      </top>
      <bottom style="medium">
        <color theme="1"/>
      </bottom>
      <diagonal/>
    </border>
    <border>
      <left style="thin">
        <color indexed="64"/>
      </left>
      <right/>
      <top/>
      <bottom style="medium">
        <color theme="1"/>
      </bottom>
      <diagonal/>
    </border>
    <border>
      <left/>
      <right/>
      <top style="medium">
        <color theme="1"/>
      </top>
      <bottom style="thin">
        <color indexed="64"/>
      </bottom>
      <diagonal/>
    </border>
    <border>
      <left/>
      <right/>
      <top style="thin">
        <color indexed="64"/>
      </top>
      <bottom style="medium">
        <color theme="1"/>
      </bottom>
      <diagonal/>
    </border>
    <border>
      <left style="medium">
        <color theme="1"/>
      </left>
      <right style="thin">
        <color indexed="64"/>
      </right>
      <top style="medium">
        <color theme="1"/>
      </top>
      <bottom/>
      <diagonal/>
    </border>
    <border>
      <left style="medium">
        <color theme="1"/>
      </left>
      <right style="thin">
        <color indexed="64"/>
      </right>
      <top/>
      <bottom style="medium">
        <color theme="1"/>
      </bottom>
      <diagonal/>
    </border>
    <border>
      <left style="thin">
        <color auto="1"/>
      </left>
      <right style="medium">
        <color auto="1"/>
      </right>
      <top style="medium">
        <color theme="1"/>
      </top>
      <bottom style="thin">
        <color auto="1"/>
      </bottom>
      <diagonal/>
    </border>
    <border>
      <left style="thin">
        <color indexed="64"/>
      </left>
      <right style="medium">
        <color theme="1"/>
      </right>
      <top style="thin">
        <color indexed="64"/>
      </top>
      <bottom style="medium">
        <color indexed="64"/>
      </bottom>
      <diagonal/>
    </border>
    <border>
      <left style="thin">
        <color auto="1"/>
      </left>
      <right style="medium">
        <color theme="1"/>
      </right>
      <top style="medium">
        <color auto="1"/>
      </top>
      <bottom style="thin">
        <color auto="1"/>
      </bottom>
      <diagonal/>
    </border>
    <border>
      <left style="thin">
        <color auto="1"/>
      </left>
      <right style="medium">
        <color auto="1"/>
      </right>
      <top style="thin">
        <color auto="1"/>
      </top>
      <bottom style="medium">
        <color theme="1"/>
      </bottom>
      <diagonal/>
    </border>
    <border>
      <left style="medium">
        <color theme="1"/>
      </left>
      <right style="thin">
        <color indexed="64"/>
      </right>
      <top style="medium">
        <color theme="1"/>
      </top>
      <bottom style="medium">
        <color indexed="64"/>
      </bottom>
      <diagonal/>
    </border>
    <border>
      <left style="thin">
        <color indexed="64"/>
      </left>
      <right style="thin">
        <color indexed="64"/>
      </right>
      <top style="medium">
        <color theme="1"/>
      </top>
      <bottom style="medium">
        <color indexed="64"/>
      </bottom>
      <diagonal/>
    </border>
    <border>
      <left style="thin">
        <color indexed="64"/>
      </left>
      <right style="medium">
        <color theme="1"/>
      </right>
      <top style="medium">
        <color theme="1"/>
      </top>
      <bottom style="medium">
        <color indexed="64"/>
      </bottom>
      <diagonal/>
    </border>
    <border>
      <left style="thin">
        <color indexed="64"/>
      </left>
      <right style="medium">
        <color theme="1"/>
      </right>
      <top style="medium">
        <color indexed="64"/>
      </top>
      <bottom/>
      <diagonal/>
    </border>
    <border>
      <left style="thin">
        <color indexed="64"/>
      </left>
      <right style="medium">
        <color theme="1"/>
      </right>
      <top/>
      <bottom style="medium">
        <color indexed="64"/>
      </bottom>
      <diagonal/>
    </border>
    <border>
      <left style="medium">
        <color theme="1"/>
      </left>
      <right style="thin">
        <color indexed="64"/>
      </right>
      <top style="medium">
        <color indexed="64"/>
      </top>
      <bottom style="medium">
        <color indexed="64"/>
      </bottom>
      <diagonal/>
    </border>
    <border>
      <left style="thin">
        <color indexed="64"/>
      </left>
      <right style="medium">
        <color theme="1"/>
      </right>
      <top style="medium">
        <color indexed="64"/>
      </top>
      <bottom style="medium">
        <color indexed="64"/>
      </bottom>
      <diagonal/>
    </border>
    <border>
      <left style="medium">
        <color theme="1"/>
      </left>
      <right style="thin">
        <color indexed="64"/>
      </right>
      <top style="medium">
        <color indexed="64"/>
      </top>
      <bottom style="medium">
        <color theme="1"/>
      </bottom>
      <diagonal/>
    </border>
    <border>
      <left style="thin">
        <color indexed="64"/>
      </left>
      <right style="thin">
        <color indexed="64"/>
      </right>
      <top style="medium">
        <color indexed="64"/>
      </top>
      <bottom style="medium">
        <color theme="1"/>
      </bottom>
      <diagonal/>
    </border>
    <border>
      <left style="thin">
        <color indexed="64"/>
      </left>
      <right style="medium">
        <color theme="1"/>
      </right>
      <top style="medium">
        <color indexed="64"/>
      </top>
      <bottom style="medium">
        <color theme="1"/>
      </bottom>
      <diagonal/>
    </border>
    <border>
      <left style="medium">
        <color theme="1"/>
      </left>
      <right style="thin">
        <color theme="1"/>
      </right>
      <top style="medium">
        <color theme="1"/>
      </top>
      <bottom style="medium">
        <color theme="1"/>
      </bottom>
      <diagonal/>
    </border>
    <border>
      <left style="thin">
        <color theme="1"/>
      </left>
      <right/>
      <top style="medium">
        <color theme="1"/>
      </top>
      <bottom style="medium">
        <color theme="1"/>
      </bottom>
      <diagonal/>
    </border>
    <border>
      <left style="thin">
        <color theme="1"/>
      </left>
      <right/>
      <top style="medium">
        <color theme="1"/>
      </top>
      <bottom/>
      <diagonal/>
    </border>
    <border>
      <left style="thin">
        <color theme="1"/>
      </left>
      <right/>
      <top/>
      <bottom style="medium">
        <color theme="1"/>
      </bottom>
      <diagonal/>
    </border>
    <border>
      <left style="thin">
        <color theme="1"/>
      </left>
      <right/>
      <top/>
      <bottom/>
      <diagonal/>
    </border>
    <border>
      <left style="medium">
        <color theme="1"/>
      </left>
      <right style="hair">
        <color indexed="64"/>
      </right>
      <top style="medium">
        <color theme="1"/>
      </top>
      <bottom style="hair">
        <color indexed="64"/>
      </bottom>
      <diagonal/>
    </border>
    <border>
      <left style="hair">
        <color indexed="64"/>
      </left>
      <right style="hair">
        <color indexed="64"/>
      </right>
      <top style="medium">
        <color theme="1"/>
      </top>
      <bottom style="hair">
        <color indexed="64"/>
      </bottom>
      <diagonal/>
    </border>
    <border>
      <left style="hair">
        <color indexed="64"/>
      </left>
      <right style="medium">
        <color theme="1"/>
      </right>
      <top style="medium">
        <color theme="1"/>
      </top>
      <bottom style="hair">
        <color indexed="64"/>
      </bottom>
      <diagonal/>
    </border>
    <border>
      <left style="medium">
        <color theme="1"/>
      </left>
      <right style="hair">
        <color indexed="64"/>
      </right>
      <top style="hair">
        <color indexed="64"/>
      </top>
      <bottom style="hair">
        <color indexed="64"/>
      </bottom>
      <diagonal/>
    </border>
    <border>
      <left style="hair">
        <color indexed="64"/>
      </left>
      <right style="medium">
        <color theme="1"/>
      </right>
      <top style="hair">
        <color indexed="64"/>
      </top>
      <bottom style="hair">
        <color indexed="64"/>
      </bottom>
      <diagonal/>
    </border>
    <border>
      <left style="medium">
        <color theme="1"/>
      </left>
      <right/>
      <top style="hair">
        <color indexed="64"/>
      </top>
      <bottom style="medium">
        <color theme="1"/>
      </bottom>
      <diagonal/>
    </border>
    <border>
      <left/>
      <right/>
      <top style="hair">
        <color indexed="64"/>
      </top>
      <bottom style="medium">
        <color theme="1"/>
      </bottom>
      <diagonal/>
    </border>
    <border>
      <left/>
      <right style="medium">
        <color theme="1"/>
      </right>
      <top style="hair">
        <color indexed="64"/>
      </top>
      <bottom style="medium">
        <color theme="1"/>
      </bottom>
      <diagonal/>
    </border>
    <border>
      <left style="medium">
        <color theme="1"/>
      </left>
      <right/>
      <top style="medium">
        <color theme="1"/>
      </top>
      <bottom style="hair">
        <color indexed="64"/>
      </bottom>
      <diagonal/>
    </border>
    <border>
      <left/>
      <right/>
      <top style="medium">
        <color theme="1"/>
      </top>
      <bottom style="hair">
        <color indexed="64"/>
      </bottom>
      <diagonal/>
    </border>
    <border>
      <left/>
      <right style="medium">
        <color theme="1"/>
      </right>
      <top style="medium">
        <color theme="1"/>
      </top>
      <bottom style="hair">
        <color indexed="64"/>
      </bottom>
      <diagonal/>
    </border>
    <border>
      <left style="medium">
        <color theme="1"/>
      </left>
      <right style="hair">
        <color indexed="64"/>
      </right>
      <top style="hair">
        <color indexed="64"/>
      </top>
      <bottom style="medium">
        <color theme="1"/>
      </bottom>
      <diagonal/>
    </border>
    <border>
      <left style="hair">
        <color indexed="64"/>
      </left>
      <right style="hair">
        <color indexed="64"/>
      </right>
      <top style="hair">
        <color indexed="64"/>
      </top>
      <bottom style="medium">
        <color theme="1"/>
      </bottom>
      <diagonal/>
    </border>
    <border>
      <left style="hair">
        <color indexed="64"/>
      </left>
      <right style="medium">
        <color theme="1"/>
      </right>
      <top style="hair">
        <color indexed="64"/>
      </top>
      <bottom style="medium">
        <color theme="1"/>
      </bottom>
      <diagonal/>
    </border>
    <border>
      <left style="medium">
        <color theme="1"/>
      </left>
      <right style="hair">
        <color indexed="64"/>
      </right>
      <top style="medium">
        <color theme="1"/>
      </top>
      <bottom/>
      <diagonal/>
    </border>
    <border>
      <left style="hair">
        <color indexed="64"/>
      </left>
      <right style="hair">
        <color indexed="64"/>
      </right>
      <top style="medium">
        <color theme="1"/>
      </top>
      <bottom/>
      <diagonal/>
    </border>
    <border>
      <left style="hair">
        <color indexed="64"/>
      </left>
      <right style="medium">
        <color theme="1"/>
      </right>
      <top style="medium">
        <color theme="1"/>
      </top>
      <bottom/>
      <diagonal/>
    </border>
    <border>
      <left style="medium">
        <color theme="1"/>
      </left>
      <right style="hair">
        <color indexed="64"/>
      </right>
      <top/>
      <bottom style="hair">
        <color indexed="64"/>
      </bottom>
      <diagonal/>
    </border>
    <border>
      <left style="hair">
        <color indexed="64"/>
      </left>
      <right style="medium">
        <color theme="1"/>
      </right>
      <top/>
      <bottom/>
      <diagonal/>
    </border>
    <border>
      <left style="medium">
        <color theme="1"/>
      </left>
      <right style="hair">
        <color indexed="64"/>
      </right>
      <top style="hair">
        <color indexed="64"/>
      </top>
      <bottom/>
      <diagonal/>
    </border>
    <border>
      <left style="medium">
        <color theme="1"/>
      </left>
      <right/>
      <top style="medium">
        <color auto="1"/>
      </top>
      <bottom style="thin">
        <color auto="1"/>
      </bottom>
      <diagonal/>
    </border>
    <border>
      <left style="medium">
        <color theme="1"/>
      </left>
      <right/>
      <top style="thin">
        <color indexed="64"/>
      </top>
      <bottom style="thin">
        <color indexed="64"/>
      </bottom>
      <diagonal/>
    </border>
    <border>
      <left style="medium">
        <color theme="1"/>
      </left>
      <right/>
      <top style="thin">
        <color indexed="64"/>
      </top>
      <bottom style="medium">
        <color indexed="64"/>
      </bottom>
      <diagonal/>
    </border>
    <border>
      <left style="medium">
        <color theme="1"/>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s>
  <cellStyleXfs count="323">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5" fillId="0" borderId="0" applyNumberFormat="0" applyFill="0" applyBorder="0" applyAlignment="0" applyProtection="0">
      <alignment vertical="top"/>
      <protection locked="0"/>
    </xf>
    <xf numFmtId="166" fontId="6" fillId="0" borderId="0" applyFont="0" applyFill="0" applyBorder="0" applyAlignment="0" applyProtection="0"/>
    <xf numFmtId="0" fontId="16" fillId="0" borderId="0"/>
    <xf numFmtId="9" fontId="16" fillId="0" borderId="0" applyFont="0" applyFill="0" applyBorder="0" applyAlignment="0" applyProtection="0"/>
    <xf numFmtId="9" fontId="6" fillId="0" borderId="0" applyFont="0" applyFill="0" applyBorder="0" applyAlignment="0" applyProtection="0"/>
    <xf numFmtId="165" fontId="6" fillId="0" borderId="0" applyFont="0" applyFill="0" applyBorder="0" applyAlignment="0" applyProtection="0"/>
    <xf numFmtId="9" fontId="1" fillId="0" borderId="0" applyFont="0" applyFill="0" applyBorder="0" applyAlignment="0" applyProtection="0"/>
    <xf numFmtId="0" fontId="16" fillId="0" borderId="0"/>
    <xf numFmtId="44"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44" fillId="0" borderId="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9" fontId="6" fillId="0" borderId="0" applyFont="0" applyFill="0" applyBorder="0" applyAlignment="0" applyProtection="0"/>
    <xf numFmtId="0" fontId="65" fillId="0" borderId="0" applyNumberFormat="0" applyFill="0" applyBorder="0" applyAlignment="0" applyProtection="0"/>
    <xf numFmtId="0" fontId="66" fillId="0" borderId="53" applyNumberFormat="0" applyFill="0" applyAlignment="0" applyProtection="0"/>
    <xf numFmtId="0" fontId="67" fillId="0" borderId="54" applyNumberFormat="0" applyFill="0" applyAlignment="0" applyProtection="0"/>
    <xf numFmtId="0" fontId="68" fillId="0" borderId="55" applyNumberFormat="0" applyFill="0" applyAlignment="0" applyProtection="0"/>
    <xf numFmtId="0" fontId="68" fillId="0" borderId="0" applyNumberFormat="0" applyFill="0" applyBorder="0" applyAlignment="0" applyProtection="0"/>
    <xf numFmtId="0" fontId="69" fillId="27" borderId="0" applyNumberFormat="0" applyBorder="0" applyAlignment="0" applyProtection="0"/>
    <xf numFmtId="0" fontId="70" fillId="28" borderId="0" applyNumberFormat="0" applyBorder="0" applyAlignment="0" applyProtection="0"/>
    <xf numFmtId="0" fontId="71" fillId="29" borderId="0" applyNumberFormat="0" applyBorder="0" applyAlignment="0" applyProtection="0"/>
    <xf numFmtId="0" fontId="72" fillId="30" borderId="56" applyNumberFormat="0" applyAlignment="0" applyProtection="0"/>
    <xf numFmtId="0" fontId="73" fillId="31" borderId="57" applyNumberFormat="0" applyAlignment="0" applyProtection="0"/>
    <xf numFmtId="0" fontId="74" fillId="31" borderId="56" applyNumberFormat="0" applyAlignment="0" applyProtection="0"/>
    <xf numFmtId="0" fontId="75" fillId="0" borderId="58" applyNumberFormat="0" applyFill="0" applyAlignment="0" applyProtection="0"/>
    <xf numFmtId="0" fontId="76" fillId="32" borderId="59" applyNumberFormat="0" applyAlignment="0" applyProtection="0"/>
    <xf numFmtId="0" fontId="4" fillId="0" borderId="0" applyNumberFormat="0" applyFill="0" applyBorder="0" applyAlignment="0" applyProtection="0"/>
    <xf numFmtId="0" fontId="1" fillId="33" borderId="60" applyNumberFormat="0" applyFont="0" applyAlignment="0" applyProtection="0"/>
    <xf numFmtId="0" fontId="77" fillId="0" borderId="0" applyNumberFormat="0" applyFill="0" applyBorder="0" applyAlignment="0" applyProtection="0"/>
    <xf numFmtId="0" fontId="78" fillId="0" borderId="61" applyNumberFormat="0" applyFill="0" applyAlignment="0" applyProtection="0"/>
    <xf numFmtId="0" fontId="79"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79"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79" fillId="42" borderId="0" applyNumberFormat="0" applyBorder="0" applyAlignment="0" applyProtection="0"/>
    <xf numFmtId="0" fontId="1" fillId="43" borderId="0" applyNumberFormat="0" applyBorder="0" applyAlignment="0" applyProtection="0"/>
    <xf numFmtId="0" fontId="1" fillId="44" borderId="0" applyNumberFormat="0" applyBorder="0" applyAlignment="0" applyProtection="0"/>
    <xf numFmtId="0" fontId="1" fillId="45" borderId="0" applyNumberFormat="0" applyBorder="0" applyAlignment="0" applyProtection="0"/>
    <xf numFmtId="0" fontId="79" fillId="46"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0" fontId="1" fillId="49" borderId="0" applyNumberFormat="0" applyBorder="0" applyAlignment="0" applyProtection="0"/>
    <xf numFmtId="0" fontId="79" fillId="50" borderId="0" applyNumberFormat="0" applyBorder="0" applyAlignment="0" applyProtection="0"/>
    <xf numFmtId="0" fontId="1" fillId="51" borderId="0" applyNumberFormat="0" applyBorder="0" applyAlignment="0" applyProtection="0"/>
    <xf numFmtId="0" fontId="1" fillId="52" borderId="0" applyNumberFormat="0" applyBorder="0" applyAlignment="0" applyProtection="0"/>
    <xf numFmtId="0" fontId="1" fillId="53" borderId="0" applyNumberFormat="0" applyBorder="0" applyAlignment="0" applyProtection="0"/>
    <xf numFmtId="0" fontId="79" fillId="54" borderId="0" applyNumberFormat="0" applyBorder="0" applyAlignment="0" applyProtection="0"/>
    <xf numFmtId="0" fontId="1" fillId="55" borderId="0" applyNumberFormat="0" applyBorder="0" applyAlignment="0" applyProtection="0"/>
    <xf numFmtId="0" fontId="1" fillId="56" borderId="0" applyNumberFormat="0" applyBorder="0" applyAlignment="0" applyProtection="0"/>
    <xf numFmtId="0" fontId="1" fillId="57"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6" fillId="0" borderId="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8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9" fontId="80" fillId="0" borderId="0" applyFill="0" applyBorder="0" applyProtection="0">
      <alignment horizontal="left" vertical="center"/>
    </xf>
    <xf numFmtId="0" fontId="81" fillId="0" borderId="0"/>
    <xf numFmtId="43" fontId="1" fillId="0" borderId="0" applyFont="0" applyFill="0" applyBorder="0" applyAlignment="0" applyProtection="0"/>
    <xf numFmtId="0" fontId="55" fillId="0" borderId="0"/>
    <xf numFmtId="0" fontId="82" fillId="27" borderId="0" applyNumberFormat="0" applyBorder="0" applyAlignment="0" applyProtection="0"/>
    <xf numFmtId="0" fontId="83" fillId="28" borderId="0" applyNumberFormat="0" applyBorder="0" applyAlignment="0" applyProtection="0"/>
    <xf numFmtId="0" fontId="84" fillId="29" borderId="0" applyNumberFormat="0" applyBorder="0" applyAlignment="0" applyProtection="0"/>
    <xf numFmtId="0" fontId="85" fillId="30" borderId="56" applyNumberFormat="0" applyAlignment="0" applyProtection="0"/>
    <xf numFmtId="0" fontId="86" fillId="31" borderId="57" applyNumberFormat="0" applyAlignment="0" applyProtection="0"/>
    <xf numFmtId="0" fontId="87" fillId="31" borderId="56" applyNumberFormat="0" applyAlignment="0" applyProtection="0"/>
    <xf numFmtId="0" fontId="88" fillId="0" borderId="58" applyNumberFormat="0" applyFill="0" applyAlignment="0" applyProtection="0"/>
    <xf numFmtId="0" fontId="89" fillId="32" borderId="59" applyNumberFormat="0" applyAlignment="0" applyProtection="0"/>
    <xf numFmtId="0" fontId="90" fillId="0" borderId="0" applyNumberFormat="0" applyFill="0" applyBorder="0" applyAlignment="0" applyProtection="0"/>
    <xf numFmtId="0" fontId="55" fillId="33" borderId="60" applyNumberFormat="0" applyFont="0" applyAlignment="0" applyProtection="0"/>
    <xf numFmtId="0" fontId="91" fillId="0" borderId="0" applyNumberFormat="0" applyFill="0" applyBorder="0" applyAlignment="0" applyProtection="0"/>
    <xf numFmtId="0" fontId="92" fillId="0" borderId="61" applyNumberFormat="0" applyFill="0" applyAlignment="0" applyProtection="0"/>
    <xf numFmtId="0" fontId="93" fillId="34" borderId="0" applyNumberFormat="0" applyBorder="0" applyAlignment="0" applyProtection="0"/>
    <xf numFmtId="0" fontId="55" fillId="35" borderId="0" applyNumberFormat="0" applyBorder="0" applyAlignment="0" applyProtection="0"/>
    <xf numFmtId="0" fontId="55" fillId="36" borderId="0" applyNumberFormat="0" applyBorder="0" applyAlignment="0" applyProtection="0"/>
    <xf numFmtId="0" fontId="55" fillId="37" borderId="0" applyNumberFormat="0" applyBorder="0" applyAlignment="0" applyProtection="0"/>
    <xf numFmtId="0" fontId="93" fillId="38" borderId="0" applyNumberFormat="0" applyBorder="0" applyAlignment="0" applyProtection="0"/>
    <xf numFmtId="0" fontId="55" fillId="39" borderId="0" applyNumberFormat="0" applyBorder="0" applyAlignment="0" applyProtection="0"/>
    <xf numFmtId="0" fontId="55" fillId="40" borderId="0" applyNumberFormat="0" applyBorder="0" applyAlignment="0" applyProtection="0"/>
    <xf numFmtId="0" fontId="55" fillId="41" borderId="0" applyNumberFormat="0" applyBorder="0" applyAlignment="0" applyProtection="0"/>
    <xf numFmtId="0" fontId="93" fillId="42" borderId="0" applyNumberFormat="0" applyBorder="0" applyAlignment="0" applyProtection="0"/>
    <xf numFmtId="0" fontId="55" fillId="43" borderId="0" applyNumberFormat="0" applyBorder="0" applyAlignment="0" applyProtection="0"/>
    <xf numFmtId="0" fontId="55" fillId="44" borderId="0" applyNumberFormat="0" applyBorder="0" applyAlignment="0" applyProtection="0"/>
    <xf numFmtId="0" fontId="55" fillId="45" borderId="0" applyNumberFormat="0" applyBorder="0" applyAlignment="0" applyProtection="0"/>
    <xf numFmtId="0" fontId="93" fillId="46" borderId="0" applyNumberFormat="0" applyBorder="0" applyAlignment="0" applyProtection="0"/>
    <xf numFmtId="0" fontId="55" fillId="47" borderId="0" applyNumberFormat="0" applyBorder="0" applyAlignment="0" applyProtection="0"/>
    <xf numFmtId="0" fontId="55" fillId="48" borderId="0" applyNumberFormat="0" applyBorder="0" applyAlignment="0" applyProtection="0"/>
    <xf numFmtId="0" fontId="55" fillId="49" borderId="0" applyNumberFormat="0" applyBorder="0" applyAlignment="0" applyProtection="0"/>
    <xf numFmtId="0" fontId="93" fillId="50" borderId="0" applyNumberFormat="0" applyBorder="0" applyAlignment="0" applyProtection="0"/>
    <xf numFmtId="0" fontId="55" fillId="51" borderId="0" applyNumberFormat="0" applyBorder="0" applyAlignment="0" applyProtection="0"/>
    <xf numFmtId="0" fontId="55" fillId="52" borderId="0" applyNumberFormat="0" applyBorder="0" applyAlignment="0" applyProtection="0"/>
    <xf numFmtId="0" fontId="55" fillId="53" borderId="0" applyNumberFormat="0" applyBorder="0" applyAlignment="0" applyProtection="0"/>
    <xf numFmtId="0" fontId="93" fillId="54" borderId="0" applyNumberFormat="0" applyBorder="0" applyAlignment="0" applyProtection="0"/>
    <xf numFmtId="0" fontId="55" fillId="55" borderId="0" applyNumberFormat="0" applyBorder="0" applyAlignment="0" applyProtection="0"/>
    <xf numFmtId="0" fontId="55" fillId="56" borderId="0" applyNumberFormat="0" applyBorder="0" applyAlignment="0" applyProtection="0"/>
    <xf numFmtId="0" fontId="55" fillId="57" borderId="0" applyNumberFormat="0" applyBorder="0" applyAlignment="0" applyProtection="0"/>
    <xf numFmtId="9" fontId="55" fillId="0" borderId="0" applyFont="0" applyFill="0" applyBorder="0" applyAlignment="0" applyProtection="0"/>
    <xf numFmtId="0" fontId="1" fillId="0" borderId="0"/>
    <xf numFmtId="16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0" fontId="55" fillId="0" borderId="0"/>
    <xf numFmtId="43" fontId="5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cellStyleXfs>
  <cellXfs count="1903">
    <xf numFmtId="0" fontId="0" fillId="0" borderId="0" xfId="0"/>
    <xf numFmtId="0" fontId="0" fillId="2" borderId="0" xfId="0" applyFill="1"/>
    <xf numFmtId="0" fontId="3" fillId="2" borderId="0" xfId="0" applyFont="1" applyFill="1" applyProtection="1">
      <protection hidden="1"/>
    </xf>
    <xf numFmtId="0" fontId="7" fillId="2" borderId="0" xfId="0" applyFont="1" applyFill="1" applyAlignment="1">
      <alignment vertical="center"/>
    </xf>
    <xf numFmtId="0" fontId="3" fillId="2" borderId="0" xfId="0" applyFont="1" applyFill="1" applyAlignment="1" applyProtection="1">
      <alignment vertical="top" wrapText="1"/>
      <protection hidden="1"/>
    </xf>
    <xf numFmtId="0" fontId="12" fillId="2" borderId="0" xfId="0" applyFont="1" applyFill="1"/>
    <xf numFmtId="0" fontId="11" fillId="2" borderId="0" xfId="0" applyFont="1" applyFill="1" applyAlignment="1">
      <alignment horizontal="left" vertical="center"/>
    </xf>
    <xf numFmtId="0" fontId="20" fillId="2" borderId="0" xfId="0" applyFont="1" applyFill="1"/>
    <xf numFmtId="0" fontId="0" fillId="5" borderId="0" xfId="0" applyFill="1"/>
    <xf numFmtId="0" fontId="20" fillId="5" borderId="0" xfId="0" applyFont="1" applyFill="1"/>
    <xf numFmtId="0" fontId="19" fillId="5" borderId="0" xfId="0" applyFont="1" applyFill="1"/>
    <xf numFmtId="0" fontId="0" fillId="6" borderId="0" xfId="0" applyFill="1"/>
    <xf numFmtId="0" fontId="20" fillId="6" borderId="0" xfId="0" applyFont="1" applyFill="1"/>
    <xf numFmtId="0" fontId="21" fillId="2" borderId="0" xfId="0" applyFont="1" applyFill="1"/>
    <xf numFmtId="0" fontId="3" fillId="2" borderId="0" xfId="0" applyFont="1" applyFill="1" applyAlignment="1">
      <alignment vertical="center" wrapText="1"/>
    </xf>
    <xf numFmtId="0" fontId="8" fillId="2" borderId="0" xfId="0" applyFont="1" applyFill="1" applyProtection="1">
      <protection hidden="1"/>
    </xf>
    <xf numFmtId="0" fontId="14" fillId="2" borderId="0" xfId="0" applyFont="1" applyFill="1"/>
    <xf numFmtId="0" fontId="3" fillId="2" borderId="0" xfId="0" applyFont="1" applyFill="1" applyAlignment="1" applyProtection="1">
      <alignment horizontal="left" vertical="top" wrapText="1"/>
      <protection hidden="1"/>
    </xf>
    <xf numFmtId="0" fontId="8" fillId="2" borderId="0" xfId="0" applyFont="1" applyFill="1" applyAlignment="1" applyProtection="1">
      <alignment horizontal="center"/>
      <protection hidden="1"/>
    </xf>
    <xf numFmtId="0" fontId="8" fillId="2" borderId="0" xfId="0" applyFont="1" applyFill="1" applyAlignment="1" applyProtection="1">
      <alignment horizontal="justify"/>
      <protection hidden="1"/>
    </xf>
    <xf numFmtId="0" fontId="31" fillId="2" borderId="0" xfId="0" applyFont="1" applyFill="1" applyProtection="1">
      <protection hidden="1"/>
    </xf>
    <xf numFmtId="0" fontId="31" fillId="2" borderId="0" xfId="0" applyFont="1" applyFill="1" applyAlignment="1" applyProtection="1">
      <alignment horizontal="justify"/>
      <protection hidden="1"/>
    </xf>
    <xf numFmtId="0" fontId="32" fillId="2" borderId="0" xfId="0" applyFont="1" applyFill="1" applyAlignment="1" applyProtection="1">
      <alignment horizontal="right"/>
      <protection hidden="1"/>
    </xf>
    <xf numFmtId="0" fontId="15" fillId="2" borderId="0" xfId="0" applyFont="1" applyFill="1" applyProtection="1">
      <protection hidden="1"/>
    </xf>
    <xf numFmtId="0" fontId="15" fillId="2" borderId="0" xfId="0" applyFont="1" applyFill="1" applyAlignment="1" applyProtection="1">
      <alignment horizontal="center"/>
      <protection hidden="1"/>
    </xf>
    <xf numFmtId="0" fontId="29" fillId="2" borderId="0" xfId="0" applyFont="1" applyFill="1" applyAlignment="1" applyProtection="1">
      <alignment vertical="center"/>
      <protection hidden="1"/>
    </xf>
    <xf numFmtId="0" fontId="30" fillId="2" borderId="0" xfId="0" applyFont="1" applyFill="1" applyAlignment="1" applyProtection="1">
      <alignment vertical="center"/>
      <protection hidden="1"/>
    </xf>
    <xf numFmtId="0" fontId="31" fillId="2" borderId="0" xfId="0" applyFont="1" applyFill="1" applyAlignment="1" applyProtection="1">
      <alignment horizontal="left" vertical="center"/>
      <protection hidden="1"/>
    </xf>
    <xf numFmtId="169" fontId="22" fillId="3" borderId="18" xfId="3" applyNumberFormat="1" applyFont="1" applyFill="1" applyBorder="1" applyAlignment="1">
      <alignment horizontal="center" vertical="center" wrapText="1"/>
    </xf>
    <xf numFmtId="172" fontId="31" fillId="0" borderId="18" xfId="5" applyNumberFormat="1" applyFont="1" applyFill="1" applyBorder="1" applyAlignment="1" applyProtection="1">
      <alignment horizontal="center" vertical="center" wrapText="1"/>
      <protection hidden="1"/>
    </xf>
    <xf numFmtId="0" fontId="31" fillId="2" borderId="0" xfId="0" applyFont="1" applyFill="1" applyAlignment="1" applyProtection="1">
      <alignment vertical="center"/>
      <protection hidden="1"/>
    </xf>
    <xf numFmtId="0" fontId="17" fillId="6" borderId="0" xfId="0" applyFont="1" applyFill="1"/>
    <xf numFmtId="0" fontId="37" fillId="6" borderId="0" xfId="0" applyFont="1" applyFill="1"/>
    <xf numFmtId="0" fontId="38" fillId="6" borderId="0" xfId="0" applyFont="1" applyFill="1"/>
    <xf numFmtId="3" fontId="23" fillId="0" borderId="18" xfId="6" applyNumberFormat="1" applyFont="1" applyBorder="1" applyAlignment="1" applyProtection="1">
      <alignment horizontal="center" vertical="center" wrapText="1"/>
      <protection hidden="1"/>
    </xf>
    <xf numFmtId="0" fontId="10" fillId="2" borderId="0" xfId="0" applyFont="1" applyFill="1" applyAlignment="1">
      <alignment vertical="center"/>
    </xf>
    <xf numFmtId="0" fontId="8" fillId="2" borderId="0" xfId="0" applyFont="1" applyFill="1" applyAlignment="1" applyProtection="1">
      <alignment vertical="center"/>
      <protection hidden="1"/>
    </xf>
    <xf numFmtId="172" fontId="46" fillId="2" borderId="0" xfId="0" applyNumberFormat="1" applyFont="1" applyFill="1" applyAlignment="1" applyProtection="1">
      <alignment horizontal="justify"/>
      <protection hidden="1"/>
    </xf>
    <xf numFmtId="10" fontId="48" fillId="2" borderId="18" xfId="0" applyNumberFormat="1" applyFont="1" applyFill="1" applyBorder="1" applyAlignment="1">
      <alignment horizontal="justify" vertical="top" wrapText="1"/>
    </xf>
    <xf numFmtId="0" fontId="8" fillId="2" borderId="0" xfId="0" applyFont="1" applyFill="1" applyAlignment="1" applyProtection="1">
      <alignment vertical="top"/>
      <protection hidden="1"/>
    </xf>
    <xf numFmtId="3" fontId="23" fillId="2" borderId="18" xfId="6" applyNumberFormat="1" applyFont="1" applyFill="1" applyBorder="1" applyAlignment="1" applyProtection="1">
      <alignment horizontal="center" vertical="center" wrapText="1"/>
      <protection hidden="1"/>
    </xf>
    <xf numFmtId="0" fontId="22" fillId="3" borderId="18" xfId="0" applyFont="1" applyFill="1" applyBorder="1" applyAlignment="1">
      <alignment horizontal="center" vertical="center" wrapText="1"/>
    </xf>
    <xf numFmtId="10" fontId="48" fillId="2" borderId="0" xfId="0" applyNumberFormat="1" applyFont="1" applyFill="1" applyAlignment="1">
      <alignment horizontal="justify" vertical="top" wrapText="1"/>
    </xf>
    <xf numFmtId="10" fontId="47" fillId="2" borderId="0" xfId="0" applyNumberFormat="1" applyFont="1" applyFill="1" applyAlignment="1">
      <alignment horizontal="justify" vertical="top" wrapText="1"/>
    </xf>
    <xf numFmtId="10" fontId="48" fillId="2" borderId="28" xfId="0" applyNumberFormat="1" applyFont="1" applyFill="1" applyBorder="1" applyAlignment="1">
      <alignment horizontal="justify" vertical="top" wrapText="1"/>
    </xf>
    <xf numFmtId="0" fontId="22" fillId="13" borderId="18" xfId="0" applyFont="1" applyFill="1" applyBorder="1" applyAlignment="1">
      <alignment horizontal="center" vertical="center" wrapText="1"/>
    </xf>
    <xf numFmtId="0" fontId="15" fillId="14" borderId="26" xfId="0" applyFont="1" applyFill="1" applyBorder="1" applyAlignment="1" applyProtection="1">
      <alignment horizontal="center" vertical="center" wrapText="1"/>
      <protection hidden="1"/>
    </xf>
    <xf numFmtId="0" fontId="7" fillId="14" borderId="26" xfId="0" applyFont="1" applyFill="1" applyBorder="1" applyAlignment="1" applyProtection="1">
      <alignment horizontal="center" vertical="center" wrapText="1"/>
      <protection hidden="1"/>
    </xf>
    <xf numFmtId="0" fontId="52" fillId="2" borderId="0" xfId="0" applyFont="1" applyFill="1" applyAlignment="1" applyProtection="1">
      <alignment horizontal="center" vertical="center" wrapText="1"/>
      <protection hidden="1"/>
    </xf>
    <xf numFmtId="0" fontId="33" fillId="16" borderId="6" xfId="0" applyFont="1" applyFill="1" applyBorder="1" applyAlignment="1">
      <alignment horizontal="center" vertical="center" wrapText="1"/>
    </xf>
    <xf numFmtId="0" fontId="33" fillId="16" borderId="9" xfId="0" applyFont="1" applyFill="1" applyBorder="1" applyAlignment="1">
      <alignment horizontal="center" vertical="center" wrapText="1"/>
    </xf>
    <xf numFmtId="3" fontId="10" fillId="2" borderId="18" xfId="1" applyNumberFormat="1" applyFont="1" applyFill="1" applyBorder="1" applyAlignment="1" applyProtection="1">
      <alignment horizontal="center" vertical="center"/>
      <protection hidden="1"/>
    </xf>
    <xf numFmtId="0" fontId="10" fillId="2" borderId="0" xfId="0" applyFont="1" applyFill="1" applyAlignment="1">
      <alignment horizontal="center" vertical="center"/>
    </xf>
    <xf numFmtId="0" fontId="3" fillId="2" borderId="0" xfId="0" applyFont="1" applyFill="1" applyAlignment="1" applyProtection="1">
      <alignment horizontal="left" vertical="center"/>
      <protection hidden="1"/>
    </xf>
    <xf numFmtId="0" fontId="3" fillId="2" borderId="0" xfId="0" applyFont="1" applyFill="1" applyAlignment="1" applyProtection="1">
      <alignment vertical="center"/>
      <protection hidden="1"/>
    </xf>
    <xf numFmtId="0" fontId="8" fillId="2" borderId="0" xfId="0" applyFont="1" applyFill="1" applyAlignment="1" applyProtection="1">
      <alignment horizontal="left" vertical="center"/>
      <protection hidden="1"/>
    </xf>
    <xf numFmtId="0" fontId="0" fillId="2" borderId="0" xfId="0" applyFill="1" applyAlignment="1">
      <alignment horizontal="left" vertical="center"/>
    </xf>
    <xf numFmtId="168" fontId="8" fillId="2" borderId="0" xfId="0" applyNumberFormat="1" applyFont="1" applyFill="1" applyAlignment="1" applyProtection="1">
      <alignment horizontal="left" vertical="center"/>
      <protection hidden="1"/>
    </xf>
    <xf numFmtId="0" fontId="9" fillId="17" borderId="6" xfId="0" applyFont="1" applyFill="1" applyBorder="1" applyAlignment="1">
      <alignment vertical="center" wrapText="1"/>
    </xf>
    <xf numFmtId="10" fontId="10" fillId="2" borderId="0" xfId="0" applyNumberFormat="1" applyFont="1" applyFill="1" applyAlignment="1">
      <alignment horizontal="center" vertical="center"/>
    </xf>
    <xf numFmtId="0" fontId="10" fillId="0" borderId="0" xfId="0" applyFont="1" applyAlignment="1">
      <alignment vertical="center"/>
    </xf>
    <xf numFmtId="4" fontId="10" fillId="2" borderId="18" xfId="1" applyNumberFormat="1" applyFont="1" applyFill="1" applyBorder="1" applyAlignment="1" applyProtection="1">
      <alignment horizontal="center" vertical="center"/>
      <protection hidden="1"/>
    </xf>
    <xf numFmtId="9" fontId="8" fillId="2" borderId="0" xfId="2" applyFont="1" applyFill="1" applyAlignment="1" applyProtection="1">
      <alignment horizontal="justify"/>
      <protection hidden="1"/>
    </xf>
    <xf numFmtId="0" fontId="53" fillId="2" borderId="0" xfId="0" applyFont="1" applyFill="1" applyAlignment="1">
      <alignment horizontal="center" vertical="center"/>
    </xf>
    <xf numFmtId="41" fontId="8" fillId="2" borderId="0" xfId="18" applyFont="1" applyFill="1" applyAlignment="1" applyProtection="1">
      <alignment horizontal="justify"/>
      <protection hidden="1"/>
    </xf>
    <xf numFmtId="41" fontId="8" fillId="2" borderId="0" xfId="0" applyNumberFormat="1" applyFont="1" applyFill="1" applyAlignment="1" applyProtection="1">
      <alignment horizontal="justify"/>
      <protection hidden="1"/>
    </xf>
    <xf numFmtId="172" fontId="24" fillId="20" borderId="18" xfId="1" applyNumberFormat="1" applyFont="1" applyFill="1" applyBorder="1" applyAlignment="1" applyProtection="1">
      <alignment horizontal="right" vertical="center" wrapText="1"/>
      <protection hidden="1"/>
    </xf>
    <xf numFmtId="172" fontId="24" fillId="0" borderId="18" xfId="1" applyNumberFormat="1" applyFont="1" applyFill="1" applyBorder="1" applyAlignment="1" applyProtection="1">
      <alignment horizontal="right" vertical="center" wrapText="1"/>
      <protection hidden="1"/>
    </xf>
    <xf numFmtId="167" fontId="24" fillId="0" borderId="1" xfId="1" applyNumberFormat="1" applyFont="1" applyBorder="1" applyAlignment="1" applyProtection="1">
      <alignment vertical="center" wrapText="1"/>
      <protection locked="0"/>
    </xf>
    <xf numFmtId="167" fontId="24" fillId="0" borderId="1" xfId="1" applyNumberFormat="1" applyFont="1" applyFill="1" applyBorder="1" applyAlignment="1" applyProtection="1">
      <alignment vertical="center"/>
      <protection locked="0"/>
    </xf>
    <xf numFmtId="10" fontId="24" fillId="0" borderId="1" xfId="2" applyNumberFormat="1" applyFont="1" applyFill="1" applyBorder="1" applyAlignment="1" applyProtection="1">
      <alignment horizontal="center" vertical="center"/>
      <protection locked="0"/>
    </xf>
    <xf numFmtId="1" fontId="8" fillId="0" borderId="18" xfId="3" applyNumberFormat="1" applyFont="1" applyBorder="1" applyAlignment="1" applyProtection="1">
      <alignment horizontal="center" vertical="center"/>
      <protection hidden="1"/>
    </xf>
    <xf numFmtId="0" fontId="0" fillId="2" borderId="0" xfId="0" applyFill="1" applyAlignment="1">
      <alignment vertical="center"/>
    </xf>
    <xf numFmtId="168" fontId="8" fillId="2" borderId="0" xfId="0" applyNumberFormat="1" applyFont="1" applyFill="1" applyAlignment="1" applyProtection="1">
      <alignment vertical="center"/>
      <protection hidden="1"/>
    </xf>
    <xf numFmtId="0" fontId="26" fillId="2" borderId="0" xfId="0" applyFont="1" applyFill="1" applyAlignment="1">
      <alignment vertical="center"/>
    </xf>
    <xf numFmtId="0" fontId="32" fillId="2" borderId="0" xfId="0" applyFont="1" applyFill="1" applyAlignment="1" applyProtection="1">
      <alignment horizontal="right" vertical="center"/>
      <protection hidden="1"/>
    </xf>
    <xf numFmtId="174" fontId="8" fillId="0" borderId="18" xfId="1" applyNumberFormat="1" applyFont="1" applyBorder="1" applyAlignment="1" applyProtection="1">
      <alignment vertical="center"/>
      <protection hidden="1"/>
    </xf>
    <xf numFmtId="9" fontId="8" fillId="2" borderId="0" xfId="2" applyFont="1" applyFill="1" applyAlignment="1" applyProtection="1">
      <alignment vertical="center"/>
      <protection hidden="1"/>
    </xf>
    <xf numFmtId="3" fontId="54" fillId="0" borderId="0" xfId="0" applyNumberFormat="1" applyFont="1" applyAlignment="1">
      <alignment vertical="center"/>
    </xf>
    <xf numFmtId="169" fontId="8" fillId="2" borderId="0" xfId="3" applyNumberFormat="1" applyFont="1" applyFill="1" applyAlignment="1" applyProtection="1">
      <alignment vertical="center"/>
      <protection hidden="1"/>
    </xf>
    <xf numFmtId="175" fontId="8" fillId="2" borderId="0" xfId="2" applyNumberFormat="1" applyFont="1" applyFill="1" applyAlignment="1" applyProtection="1">
      <alignment vertical="center"/>
      <protection hidden="1"/>
    </xf>
    <xf numFmtId="41" fontId="56" fillId="2" borderId="0" xfId="18" applyFont="1" applyFill="1" applyAlignment="1" applyProtection="1">
      <alignment horizontal="justify"/>
      <protection hidden="1"/>
    </xf>
    <xf numFmtId="41" fontId="56" fillId="2" borderId="0" xfId="18" applyFont="1" applyFill="1" applyAlignment="1" applyProtection="1">
      <protection hidden="1"/>
    </xf>
    <xf numFmtId="172" fontId="8" fillId="2" borderId="0" xfId="0" applyNumberFormat="1" applyFont="1" applyFill="1" applyAlignment="1" applyProtection="1">
      <alignment horizontal="right"/>
      <protection hidden="1"/>
    </xf>
    <xf numFmtId="172" fontId="28" fillId="20" borderId="18" xfId="1" applyNumberFormat="1" applyFont="1" applyFill="1" applyBorder="1" applyAlignment="1" applyProtection="1">
      <alignment horizontal="right" vertical="center" wrapText="1"/>
      <protection hidden="1"/>
    </xf>
    <xf numFmtId="0" fontId="57" fillId="2" borderId="0" xfId="0" applyFont="1" applyFill="1" applyAlignment="1">
      <alignment vertical="center" wrapText="1"/>
    </xf>
    <xf numFmtId="0" fontId="57" fillId="2" borderId="0" xfId="0" applyFont="1" applyFill="1" applyAlignment="1">
      <alignment vertical="center"/>
    </xf>
    <xf numFmtId="0" fontId="3" fillId="2" borderId="18" xfId="0" applyFont="1" applyFill="1" applyBorder="1" applyAlignment="1" applyProtection="1">
      <alignment horizontal="center" vertical="center"/>
      <protection hidden="1"/>
    </xf>
    <xf numFmtId="0" fontId="4" fillId="5" borderId="0" xfId="0" applyFont="1" applyFill="1"/>
    <xf numFmtId="0" fontId="58" fillId="5" borderId="0" xfId="0" applyFont="1" applyFill="1" applyAlignment="1">
      <alignment vertical="center" wrapText="1"/>
    </xf>
    <xf numFmtId="0" fontId="59" fillId="5" borderId="0" xfId="0" applyFont="1" applyFill="1"/>
    <xf numFmtId="0" fontId="60" fillId="5" borderId="0" xfId="4" applyFont="1" applyFill="1" applyAlignment="1" applyProtection="1"/>
    <xf numFmtId="0" fontId="61" fillId="5" borderId="0" xfId="0" applyFont="1" applyFill="1"/>
    <xf numFmtId="174" fontId="8" fillId="0" borderId="18" xfId="1" applyNumberFormat="1" applyFont="1" applyFill="1" applyBorder="1" applyAlignment="1" applyProtection="1">
      <alignment vertical="center"/>
      <protection hidden="1"/>
    </xf>
    <xf numFmtId="0" fontId="63" fillId="2" borderId="0" xfId="0" applyFont="1" applyFill="1" applyAlignment="1" applyProtection="1">
      <alignment vertical="center"/>
      <protection hidden="1"/>
    </xf>
    <xf numFmtId="0" fontId="39" fillId="0" borderId="0" xfId="0" applyFont="1" applyAlignment="1">
      <alignment vertical="top"/>
    </xf>
    <xf numFmtId="0" fontId="22" fillId="11" borderId="18" xfId="0" applyFont="1" applyFill="1" applyBorder="1" applyAlignment="1">
      <alignment horizontal="center" vertical="center" wrapText="1"/>
    </xf>
    <xf numFmtId="179" fontId="39" fillId="26" borderId="0" xfId="0" applyNumberFormat="1" applyFont="1" applyFill="1" applyAlignment="1">
      <alignment vertical="top"/>
    </xf>
    <xf numFmtId="0" fontId="39" fillId="26" borderId="0" xfId="0" applyFont="1" applyFill="1" applyAlignment="1">
      <alignment vertical="top"/>
    </xf>
    <xf numFmtId="0" fontId="28" fillId="8" borderId="1" xfId="0" applyFont="1" applyFill="1" applyBorder="1" applyAlignment="1" applyProtection="1">
      <alignment vertical="center" wrapText="1"/>
      <protection locked="0"/>
    </xf>
    <xf numFmtId="167" fontId="24" fillId="0" borderId="1" xfId="1" applyNumberFormat="1" applyFont="1" applyBorder="1" applyAlignment="1" applyProtection="1">
      <alignment vertical="center" wrapText="1"/>
    </xf>
    <xf numFmtId="167" fontId="24" fillId="0" borderId="1" xfId="1" applyNumberFormat="1" applyFont="1" applyFill="1" applyBorder="1" applyAlignment="1" applyProtection="1">
      <alignment vertical="center" wrapText="1"/>
    </xf>
    <xf numFmtId="0" fontId="3" fillId="2" borderId="0" xfId="0" applyFont="1" applyFill="1" applyAlignment="1" applyProtection="1">
      <alignment vertical="center"/>
      <protection locked="0"/>
    </xf>
    <xf numFmtId="0" fontId="14" fillId="2" borderId="0" xfId="0" applyFont="1" applyFill="1" applyAlignment="1" applyProtection="1">
      <alignment vertical="center"/>
      <protection locked="0"/>
    </xf>
    <xf numFmtId="0" fontId="8" fillId="2" borderId="0" xfId="0" applyFont="1" applyFill="1" applyAlignment="1" applyProtection="1">
      <alignment vertical="center"/>
      <protection locked="0"/>
    </xf>
    <xf numFmtId="0" fontId="8" fillId="2" borderId="0" xfId="0" applyFont="1" applyFill="1" applyAlignment="1" applyProtection="1">
      <alignment horizontal="left" vertical="center"/>
      <protection locked="0"/>
    </xf>
    <xf numFmtId="0" fontId="2" fillId="2" borderId="0" xfId="0" applyFont="1" applyFill="1" applyAlignment="1" applyProtection="1">
      <alignment vertical="center"/>
      <protection locked="0"/>
    </xf>
    <xf numFmtId="0" fontId="9" fillId="2" borderId="0" xfId="0" applyFont="1" applyFill="1" applyAlignment="1" applyProtection="1">
      <alignment horizontal="center" vertical="center"/>
      <protection locked="0"/>
    </xf>
    <xf numFmtId="0" fontId="0" fillId="0" borderId="0" xfId="0" applyAlignment="1" applyProtection="1">
      <alignment vertical="center"/>
      <protection locked="0"/>
    </xf>
    <xf numFmtId="167" fontId="43" fillId="2" borderId="0" xfId="0" applyNumberFormat="1" applyFont="1" applyFill="1" applyAlignment="1" applyProtection="1">
      <alignment horizontal="center" vertical="center"/>
      <protection locked="0"/>
    </xf>
    <xf numFmtId="167" fontId="9" fillId="2" borderId="0" xfId="0" applyNumberFormat="1" applyFont="1" applyFill="1" applyAlignment="1" applyProtection="1">
      <alignment horizontal="center" vertical="center"/>
      <protection locked="0"/>
    </xf>
    <xf numFmtId="0" fontId="29" fillId="2" borderId="0" xfId="0" applyFont="1" applyFill="1" applyAlignment="1" applyProtection="1">
      <alignment vertical="center"/>
      <protection locked="0"/>
    </xf>
    <xf numFmtId="9" fontId="29" fillId="2" borderId="0" xfId="2" applyFont="1" applyFill="1" applyBorder="1" applyAlignment="1" applyProtection="1">
      <alignment vertical="center"/>
      <protection locked="0"/>
    </xf>
    <xf numFmtId="0" fontId="27" fillId="2" borderId="0" xfId="0" applyFont="1" applyFill="1" applyAlignment="1" applyProtection="1">
      <alignment vertical="center"/>
      <protection locked="0"/>
    </xf>
    <xf numFmtId="0" fontId="23" fillId="7" borderId="1" xfId="0" applyFont="1" applyFill="1" applyBorder="1" applyAlignment="1" applyProtection="1">
      <alignment horizontal="center" vertical="center" wrapText="1"/>
      <protection locked="0"/>
    </xf>
    <xf numFmtId="167" fontId="40" fillId="2" borderId="0" xfId="0" applyNumberFormat="1" applyFont="1" applyFill="1" applyAlignment="1" applyProtection="1">
      <alignment vertical="center"/>
      <protection locked="0"/>
    </xf>
    <xf numFmtId="0" fontId="23" fillId="8" borderId="1" xfId="0" applyFont="1" applyFill="1" applyBorder="1" applyAlignment="1" applyProtection="1">
      <alignment horizontal="center" vertical="center" wrapText="1"/>
      <protection locked="0"/>
    </xf>
    <xf numFmtId="10" fontId="24" fillId="8" borderId="1" xfId="2" applyNumberFormat="1" applyFont="1" applyFill="1" applyBorder="1" applyAlignment="1" applyProtection="1">
      <alignment horizontal="center" vertical="center" wrapText="1"/>
      <protection locked="0"/>
    </xf>
    <xf numFmtId="10" fontId="0" fillId="0" borderId="0" xfId="2" applyNumberFormat="1" applyFont="1" applyAlignment="1" applyProtection="1">
      <alignment vertical="center"/>
      <protection locked="0"/>
    </xf>
    <xf numFmtId="167" fontId="27" fillId="2" borderId="0" xfId="0" applyNumberFormat="1" applyFont="1" applyFill="1" applyAlignment="1" applyProtection="1">
      <alignment vertical="center"/>
      <protection locked="0"/>
    </xf>
    <xf numFmtId="0" fontId="47" fillId="0" borderId="1" xfId="0" applyFont="1" applyBorder="1" applyAlignment="1" applyProtection="1">
      <alignment vertical="center"/>
      <protection locked="0"/>
    </xf>
    <xf numFmtId="177" fontId="55" fillId="0" borderId="1" xfId="0" applyNumberFormat="1" applyFont="1" applyBorder="1" applyAlignment="1" applyProtection="1">
      <alignment vertical="center"/>
      <protection locked="0"/>
    </xf>
    <xf numFmtId="178" fontId="55" fillId="0" borderId="1" xfId="0" applyNumberFormat="1" applyFont="1" applyBorder="1" applyAlignment="1" applyProtection="1">
      <alignment horizontal="center" vertical="center"/>
      <protection locked="0"/>
    </xf>
    <xf numFmtId="0" fontId="55" fillId="0" borderId="1" xfId="0" applyFont="1" applyBorder="1" applyAlignment="1" applyProtection="1">
      <alignment vertical="center"/>
      <protection locked="0"/>
    </xf>
    <xf numFmtId="167" fontId="3" fillId="2" borderId="0" xfId="0" applyNumberFormat="1" applyFont="1" applyFill="1" applyAlignment="1" applyProtection="1">
      <alignment vertical="center"/>
      <protection locked="0"/>
    </xf>
    <xf numFmtId="167" fontId="23" fillId="8" borderId="1" xfId="1" applyNumberFormat="1" applyFont="1" applyFill="1" applyBorder="1" applyAlignment="1" applyProtection="1">
      <alignment vertical="center" wrapText="1"/>
      <protection locked="0"/>
    </xf>
    <xf numFmtId="0" fontId="23" fillId="0" borderId="1" xfId="0" applyFont="1" applyBorder="1" applyAlignment="1" applyProtection="1">
      <alignment horizontal="center" vertical="center" wrapText="1"/>
      <protection locked="0"/>
    </xf>
    <xf numFmtId="0" fontId="55" fillId="0" borderId="1" xfId="0" applyFont="1" applyBorder="1" applyAlignment="1" applyProtection="1">
      <alignment horizontal="center"/>
      <protection locked="0"/>
    </xf>
    <xf numFmtId="49" fontId="55" fillId="0" borderId="1" xfId="0" applyNumberFormat="1" applyFont="1" applyBorder="1" applyAlignment="1" applyProtection="1">
      <alignment horizontal="center"/>
      <protection locked="0"/>
    </xf>
    <xf numFmtId="41" fontId="55" fillId="0" borderId="1" xfId="18" applyFont="1" applyFill="1" applyBorder="1" applyAlignment="1" applyProtection="1">
      <alignment vertical="center"/>
      <protection locked="0"/>
    </xf>
    <xf numFmtId="0" fontId="55" fillId="0" borderId="1" xfId="0" applyFont="1" applyBorder="1" applyProtection="1">
      <protection locked="0"/>
    </xf>
    <xf numFmtId="167" fontId="23" fillId="7" borderId="1" xfId="0" applyNumberFormat="1" applyFont="1" applyFill="1" applyBorder="1" applyAlignment="1" applyProtection="1">
      <alignment horizontal="center" vertical="center" wrapText="1"/>
      <protection locked="0"/>
    </xf>
    <xf numFmtId="167" fontId="23" fillId="7" borderId="1" xfId="1" applyNumberFormat="1" applyFont="1" applyFill="1" applyBorder="1" applyAlignment="1" applyProtection="1">
      <alignment vertical="center" wrapText="1"/>
      <protection locked="0"/>
    </xf>
    <xf numFmtId="43" fontId="23" fillId="7" borderId="1" xfId="3" applyFont="1" applyFill="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167" fontId="24" fillId="0" borderId="1" xfId="0" applyNumberFormat="1" applyFont="1" applyBorder="1" applyAlignment="1" applyProtection="1">
      <alignment vertical="center"/>
      <protection locked="0"/>
    </xf>
    <xf numFmtId="10" fontId="23" fillId="8" borderId="1" xfId="2" applyNumberFormat="1" applyFont="1" applyFill="1" applyBorder="1" applyAlignment="1" applyProtection="1">
      <alignment horizontal="center" vertical="center" wrapText="1"/>
      <protection locked="0"/>
    </xf>
    <xf numFmtId="0" fontId="31" fillId="2" borderId="0" xfId="0" applyFont="1" applyFill="1" applyAlignment="1" applyProtection="1">
      <alignment vertical="center"/>
      <protection locked="0"/>
    </xf>
    <xf numFmtId="10" fontId="3" fillId="2" borderId="0" xfId="2" applyNumberFormat="1" applyFont="1" applyFill="1" applyAlignment="1" applyProtection="1">
      <alignment vertical="center"/>
      <protection locked="0"/>
    </xf>
    <xf numFmtId="0" fontId="50" fillId="18" borderId="6" xfId="0" applyFont="1" applyFill="1" applyBorder="1" applyAlignment="1">
      <alignment horizontal="center" vertical="center" wrapText="1"/>
    </xf>
    <xf numFmtId="172" fontId="31" fillId="0" borderId="27" xfId="5" applyNumberFormat="1" applyFont="1" applyFill="1" applyBorder="1" applyAlignment="1" applyProtection="1">
      <alignment horizontal="center" vertical="center" wrapText="1"/>
      <protection hidden="1"/>
    </xf>
    <xf numFmtId="1" fontId="8" fillId="0" borderId="1" xfId="3" applyNumberFormat="1" applyFont="1" applyBorder="1" applyAlignment="1" applyProtection="1">
      <alignment horizontal="center" vertical="center"/>
      <protection hidden="1"/>
    </xf>
    <xf numFmtId="0" fontId="31" fillId="2" borderId="1" xfId="0" applyFont="1" applyFill="1" applyBorder="1" applyAlignment="1" applyProtection="1">
      <alignment horizontal="left" vertical="center"/>
      <protection hidden="1"/>
    </xf>
    <xf numFmtId="0" fontId="8" fillId="2" borderId="1" xfId="0" applyFont="1" applyFill="1" applyBorder="1" applyAlignment="1" applyProtection="1">
      <alignment vertical="center"/>
      <protection hidden="1"/>
    </xf>
    <xf numFmtId="0" fontId="24" fillId="2" borderId="1" xfId="6" applyFont="1" applyFill="1" applyBorder="1" applyAlignment="1" applyProtection="1">
      <alignment horizontal="center" vertical="center" wrapText="1"/>
      <protection hidden="1"/>
    </xf>
    <xf numFmtId="1" fontId="8" fillId="0" borderId="6" xfId="3" applyNumberFormat="1" applyFont="1" applyBorder="1" applyAlignment="1" applyProtection="1">
      <alignment horizontal="center" vertical="center"/>
      <protection hidden="1"/>
    </xf>
    <xf numFmtId="172" fontId="31" fillId="0" borderId="26" xfId="5" applyNumberFormat="1" applyFont="1" applyFill="1" applyBorder="1" applyAlignment="1" applyProtection="1">
      <alignment horizontal="center" vertical="center" wrapText="1"/>
      <protection hidden="1"/>
    </xf>
    <xf numFmtId="1" fontId="8" fillId="0" borderId="3" xfId="3" applyNumberFormat="1" applyFont="1" applyBorder="1" applyAlignment="1" applyProtection="1">
      <alignment horizontal="center" vertical="center"/>
      <protection hidden="1"/>
    </xf>
    <xf numFmtId="1" fontId="8" fillId="58" borderId="1" xfId="3" applyNumberFormat="1" applyFont="1" applyFill="1" applyBorder="1" applyAlignment="1" applyProtection="1">
      <alignment horizontal="center" vertical="center"/>
      <protection hidden="1"/>
    </xf>
    <xf numFmtId="172" fontId="31" fillId="58" borderId="1" xfId="5" applyNumberFormat="1" applyFont="1" applyFill="1" applyBorder="1" applyAlignment="1" applyProtection="1">
      <alignment horizontal="center" vertical="center" wrapText="1"/>
      <protection hidden="1"/>
    </xf>
    <xf numFmtId="1" fontId="8" fillId="59" borderId="1" xfId="3" applyNumberFormat="1" applyFont="1" applyFill="1" applyBorder="1" applyAlignment="1" applyProtection="1">
      <alignment horizontal="center" vertical="center"/>
      <protection hidden="1"/>
    </xf>
    <xf numFmtId="172" fontId="31" fillId="59" borderId="1" xfId="5" applyNumberFormat="1" applyFont="1" applyFill="1" applyBorder="1" applyAlignment="1" applyProtection="1">
      <alignment horizontal="center" vertical="center" wrapText="1"/>
      <protection hidden="1"/>
    </xf>
    <xf numFmtId="1" fontId="8" fillId="60" borderId="1" xfId="3" applyNumberFormat="1" applyFont="1" applyFill="1" applyBorder="1" applyAlignment="1" applyProtection="1">
      <alignment horizontal="center" vertical="center"/>
      <protection hidden="1"/>
    </xf>
    <xf numFmtId="172" fontId="31" fillId="60" borderId="1" xfId="5" applyNumberFormat="1" applyFont="1" applyFill="1" applyBorder="1" applyAlignment="1" applyProtection="1">
      <alignment horizontal="center" vertical="center" wrapText="1"/>
      <protection hidden="1"/>
    </xf>
    <xf numFmtId="1" fontId="8" fillId="61" borderId="31" xfId="3" applyNumberFormat="1" applyFont="1" applyFill="1" applyBorder="1" applyAlignment="1" applyProtection="1">
      <alignment horizontal="center" vertical="center"/>
      <protection hidden="1"/>
    </xf>
    <xf numFmtId="172" fontId="31" fillId="61" borderId="31" xfId="5" applyNumberFormat="1" applyFont="1" applyFill="1" applyBorder="1" applyAlignment="1" applyProtection="1">
      <alignment horizontal="center" vertical="center" wrapText="1"/>
      <protection hidden="1"/>
    </xf>
    <xf numFmtId="1" fontId="8" fillId="61" borderId="1" xfId="3" applyNumberFormat="1" applyFont="1" applyFill="1" applyBorder="1" applyAlignment="1" applyProtection="1">
      <alignment horizontal="center" vertical="center"/>
      <protection hidden="1"/>
    </xf>
    <xf numFmtId="172" fontId="31" fillId="61" borderId="1" xfId="5" applyNumberFormat="1" applyFont="1" applyFill="1" applyBorder="1" applyAlignment="1" applyProtection="1">
      <alignment horizontal="center" vertical="center" wrapText="1"/>
      <protection hidden="1"/>
    </xf>
    <xf numFmtId="1" fontId="8" fillId="61" borderId="43" xfId="3" applyNumberFormat="1" applyFont="1" applyFill="1" applyBorder="1" applyAlignment="1" applyProtection="1">
      <alignment horizontal="center" vertical="center"/>
      <protection hidden="1"/>
    </xf>
    <xf numFmtId="172" fontId="31" fillId="61" borderId="43" xfId="5" applyNumberFormat="1" applyFont="1" applyFill="1" applyBorder="1" applyAlignment="1" applyProtection="1">
      <alignment horizontal="center" vertical="center" wrapText="1"/>
      <protection hidden="1"/>
    </xf>
    <xf numFmtId="1" fontId="8" fillId="62" borderId="31" xfId="3" applyNumberFormat="1" applyFont="1" applyFill="1" applyBorder="1" applyAlignment="1" applyProtection="1">
      <alignment horizontal="center" vertical="center"/>
      <protection hidden="1"/>
    </xf>
    <xf numFmtId="172" fontId="31" fillId="62" borderId="31" xfId="5" applyNumberFormat="1" applyFont="1" applyFill="1" applyBorder="1" applyAlignment="1" applyProtection="1">
      <alignment horizontal="center" vertical="center" wrapText="1"/>
      <protection hidden="1"/>
    </xf>
    <xf numFmtId="1" fontId="8" fillId="62" borderId="1" xfId="3" applyNumberFormat="1" applyFont="1" applyFill="1" applyBorder="1" applyAlignment="1" applyProtection="1">
      <alignment horizontal="center" vertical="center"/>
      <protection hidden="1"/>
    </xf>
    <xf numFmtId="172" fontId="31" fillId="62" borderId="1" xfId="5" applyNumberFormat="1" applyFont="1" applyFill="1" applyBorder="1" applyAlignment="1" applyProtection="1">
      <alignment horizontal="center" vertical="center" wrapText="1"/>
      <protection hidden="1"/>
    </xf>
    <xf numFmtId="1" fontId="8" fillId="62" borderId="43" xfId="3" applyNumberFormat="1" applyFont="1" applyFill="1" applyBorder="1" applyAlignment="1" applyProtection="1">
      <alignment horizontal="center" vertical="center"/>
      <protection hidden="1"/>
    </xf>
    <xf numFmtId="172" fontId="31" fillId="62" borderId="43" xfId="5" applyNumberFormat="1" applyFont="1" applyFill="1" applyBorder="1" applyAlignment="1" applyProtection="1">
      <alignment horizontal="center" vertical="center" wrapText="1"/>
      <protection hidden="1"/>
    </xf>
    <xf numFmtId="1" fontId="8" fillId="59" borderId="31" xfId="3" applyNumberFormat="1" applyFont="1" applyFill="1" applyBorder="1" applyAlignment="1" applyProtection="1">
      <alignment horizontal="center" vertical="center"/>
      <protection hidden="1"/>
    </xf>
    <xf numFmtId="172" fontId="31" fillId="59" borderId="31" xfId="5" applyNumberFormat="1" applyFont="1" applyFill="1" applyBorder="1" applyAlignment="1" applyProtection="1">
      <alignment horizontal="center" vertical="center" wrapText="1"/>
      <protection hidden="1"/>
    </xf>
    <xf numFmtId="1" fontId="8" fillId="59" borderId="43" xfId="3" applyNumberFormat="1" applyFont="1" applyFill="1" applyBorder="1" applyAlignment="1" applyProtection="1">
      <alignment horizontal="center" vertical="center"/>
      <protection hidden="1"/>
    </xf>
    <xf numFmtId="172" fontId="31" fillId="59" borderId="43" xfId="5" applyNumberFormat="1" applyFont="1" applyFill="1" applyBorder="1" applyAlignment="1" applyProtection="1">
      <alignment horizontal="center" vertical="center" wrapText="1"/>
      <protection hidden="1"/>
    </xf>
    <xf numFmtId="1" fontId="8" fillId="58" borderId="31" xfId="3" applyNumberFormat="1" applyFont="1" applyFill="1" applyBorder="1" applyAlignment="1" applyProtection="1">
      <alignment horizontal="center" vertical="center"/>
      <protection hidden="1"/>
    </xf>
    <xf numFmtId="172" fontId="31" fillId="58" borderId="31" xfId="5" applyNumberFormat="1" applyFont="1" applyFill="1" applyBorder="1" applyAlignment="1" applyProtection="1">
      <alignment horizontal="center" vertical="center" wrapText="1"/>
      <protection hidden="1"/>
    </xf>
    <xf numFmtId="1" fontId="8" fillId="58" borderId="43" xfId="3" applyNumberFormat="1" applyFont="1" applyFill="1" applyBorder="1" applyAlignment="1" applyProtection="1">
      <alignment horizontal="center" vertical="center"/>
      <protection hidden="1"/>
    </xf>
    <xf numFmtId="172" fontId="31" fillId="58" borderId="43" xfId="5" applyNumberFormat="1" applyFont="1" applyFill="1" applyBorder="1" applyAlignment="1" applyProtection="1">
      <alignment horizontal="center" vertical="center" wrapText="1"/>
      <protection hidden="1"/>
    </xf>
    <xf numFmtId="1" fontId="8" fillId="60" borderId="31" xfId="3" applyNumberFormat="1" applyFont="1" applyFill="1" applyBorder="1" applyAlignment="1" applyProtection="1">
      <alignment horizontal="center" vertical="center"/>
      <protection hidden="1"/>
    </xf>
    <xf numFmtId="172" fontId="31" fillId="60" borderId="31" xfId="5" applyNumberFormat="1" applyFont="1" applyFill="1" applyBorder="1" applyAlignment="1" applyProtection="1">
      <alignment horizontal="center" vertical="center" wrapText="1"/>
      <protection hidden="1"/>
    </xf>
    <xf numFmtId="1" fontId="8" fillId="60" borderId="43" xfId="3" applyNumberFormat="1" applyFont="1" applyFill="1" applyBorder="1" applyAlignment="1" applyProtection="1">
      <alignment horizontal="center" vertical="center"/>
      <protection hidden="1"/>
    </xf>
    <xf numFmtId="172" fontId="31" fillId="60" borderId="43" xfId="5" applyNumberFormat="1" applyFont="1" applyFill="1" applyBorder="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31" fillId="2" borderId="0" xfId="0" applyFont="1" applyFill="1" applyAlignment="1" applyProtection="1">
      <alignment horizontal="center" vertical="center"/>
      <protection hidden="1"/>
    </xf>
    <xf numFmtId="0" fontId="0" fillId="2" borderId="0" xfId="0" applyFill="1" applyAlignment="1">
      <alignment horizontal="center" vertical="center"/>
    </xf>
    <xf numFmtId="168" fontId="8" fillId="2" borderId="0" xfId="0" applyNumberFormat="1" applyFont="1" applyFill="1" applyAlignment="1" applyProtection="1">
      <alignment horizontal="center" vertical="center"/>
      <protection hidden="1"/>
    </xf>
    <xf numFmtId="170" fontId="8" fillId="2" borderId="0" xfId="0" applyNumberFormat="1" applyFont="1" applyFill="1" applyAlignment="1" applyProtection="1">
      <alignment horizontal="center" vertical="center"/>
      <protection hidden="1"/>
    </xf>
    <xf numFmtId="0" fontId="39" fillId="2" borderId="0" xfId="0" applyFont="1" applyFill="1" applyAlignment="1">
      <alignment horizontal="center" vertical="center"/>
    </xf>
    <xf numFmtId="0" fontId="39" fillId="2" borderId="0" xfId="0" applyFont="1" applyFill="1" applyAlignment="1">
      <alignment vertical="center"/>
    </xf>
    <xf numFmtId="0" fontId="39" fillId="0" borderId="0" xfId="0" applyFont="1" applyAlignment="1">
      <alignment vertical="center"/>
    </xf>
    <xf numFmtId="0" fontId="0" fillId="2" borderId="0" xfId="0" applyFill="1" applyProtection="1">
      <protection hidden="1"/>
    </xf>
    <xf numFmtId="0" fontId="0" fillId="2" borderId="0" xfId="0" applyFill="1" applyAlignment="1" applyProtection="1">
      <alignment horizontal="center" vertical="center"/>
      <protection hidden="1"/>
    </xf>
    <xf numFmtId="0" fontId="0" fillId="0" borderId="0" xfId="0" applyProtection="1">
      <protection hidden="1"/>
    </xf>
    <xf numFmtId="0" fontId="39" fillId="2" borderId="0" xfId="0" applyFont="1" applyFill="1" applyProtection="1">
      <protection hidden="1"/>
    </xf>
    <xf numFmtId="0" fontId="39" fillId="0" borderId="0" xfId="0" applyFont="1" applyProtection="1">
      <protection hidden="1"/>
    </xf>
    <xf numFmtId="0" fontId="39" fillId="2" borderId="0" xfId="0" applyFont="1" applyFill="1" applyAlignment="1" applyProtection="1">
      <alignment vertical="center"/>
      <protection hidden="1"/>
    </xf>
    <xf numFmtId="0" fontId="44" fillId="2" borderId="0" xfId="0" applyFont="1" applyFill="1" applyAlignment="1" applyProtection="1">
      <alignment vertical="center"/>
      <protection hidden="1"/>
    </xf>
    <xf numFmtId="0" fontId="44" fillId="0" borderId="0" xfId="0" applyFont="1" applyAlignment="1" applyProtection="1">
      <alignment vertical="center"/>
      <protection hidden="1"/>
    </xf>
    <xf numFmtId="0" fontId="44" fillId="2" borderId="0" xfId="0" applyFont="1" applyFill="1" applyAlignment="1" applyProtection="1">
      <alignment horizontal="left" vertical="center"/>
      <protection hidden="1"/>
    </xf>
    <xf numFmtId="0" fontId="0" fillId="2" borderId="0" xfId="0" applyFill="1" applyAlignment="1" applyProtection="1">
      <alignment vertical="center"/>
      <protection hidden="1"/>
    </xf>
    <xf numFmtId="0" fontId="0" fillId="0" borderId="0" xfId="0" applyAlignment="1" applyProtection="1">
      <alignment vertical="center"/>
      <protection hidden="1"/>
    </xf>
    <xf numFmtId="0" fontId="0" fillId="2" borderId="1" xfId="0" applyFill="1" applyBorder="1" applyAlignment="1" applyProtection="1">
      <alignment horizontal="center" vertical="center"/>
      <protection hidden="1"/>
    </xf>
    <xf numFmtId="0" fontId="39" fillId="2" borderId="0" xfId="0" applyFont="1" applyFill="1" applyAlignment="1">
      <alignment vertical="center" wrapText="1"/>
    </xf>
    <xf numFmtId="0" fontId="95" fillId="2" borderId="0" xfId="0" applyFont="1" applyFill="1" applyAlignment="1">
      <alignment vertical="center" wrapText="1"/>
    </xf>
    <xf numFmtId="0" fontId="39" fillId="2" borderId="0" xfId="0" applyFont="1" applyFill="1" applyAlignment="1" applyProtection="1">
      <alignment horizontal="center" vertical="center"/>
      <protection hidden="1"/>
    </xf>
    <xf numFmtId="0" fontId="39" fillId="0" borderId="0" xfId="0" applyFont="1" applyAlignment="1" applyProtection="1">
      <alignment vertical="center"/>
      <protection hidden="1"/>
    </xf>
    <xf numFmtId="9" fontId="39" fillId="2" borderId="0" xfId="0" applyNumberFormat="1" applyFont="1" applyFill="1" applyAlignment="1">
      <alignment horizontal="center" vertical="center"/>
    </xf>
    <xf numFmtId="0" fontId="95" fillId="2" borderId="0" xfId="0" applyFont="1" applyFill="1" applyAlignment="1">
      <alignment horizontal="center" vertical="center" wrapText="1"/>
    </xf>
    <xf numFmtId="175" fontId="39" fillId="65" borderId="38" xfId="26" applyNumberFormat="1" applyFont="1" applyFill="1" applyBorder="1" applyAlignment="1">
      <alignment horizontal="center" vertical="center" wrapText="1"/>
    </xf>
    <xf numFmtId="175" fontId="39" fillId="65" borderId="31" xfId="26" applyNumberFormat="1" applyFont="1" applyFill="1" applyBorder="1" applyAlignment="1">
      <alignment horizontal="center" vertical="center" wrapText="1"/>
    </xf>
    <xf numFmtId="175" fontId="39" fillId="65" borderId="30" xfId="2" applyNumberFormat="1" applyFont="1" applyFill="1" applyBorder="1" applyAlignment="1">
      <alignment horizontal="center" vertical="center" wrapText="1"/>
    </xf>
    <xf numFmtId="175" fontId="39" fillId="65" borderId="32" xfId="26" applyNumberFormat="1" applyFont="1" applyFill="1" applyBorder="1" applyAlignment="1">
      <alignment horizontal="center" vertical="center" wrapText="1"/>
    </xf>
    <xf numFmtId="175" fontId="39" fillId="65" borderId="33" xfId="26" applyNumberFormat="1" applyFont="1" applyFill="1" applyBorder="1" applyAlignment="1">
      <alignment horizontal="center" vertical="center" wrapText="1"/>
    </xf>
    <xf numFmtId="175" fontId="39" fillId="65" borderId="77" xfId="2" applyNumberFormat="1" applyFont="1" applyFill="1" applyBorder="1" applyAlignment="1">
      <alignment horizontal="center" vertical="center" wrapText="1"/>
    </xf>
    <xf numFmtId="175" fontId="39" fillId="65" borderId="63" xfId="26" applyNumberFormat="1" applyFont="1" applyFill="1" applyBorder="1" applyAlignment="1">
      <alignment vertical="center" wrapText="1"/>
    </xf>
    <xf numFmtId="10" fontId="39" fillId="65" borderId="63" xfId="2" applyNumberFormat="1" applyFont="1" applyFill="1" applyBorder="1" applyAlignment="1">
      <alignment horizontal="center" vertical="center" wrapText="1"/>
    </xf>
    <xf numFmtId="10" fontId="39" fillId="65" borderId="30" xfId="2" applyNumberFormat="1" applyFont="1" applyFill="1" applyBorder="1" applyAlignment="1">
      <alignment horizontal="center" vertical="center" wrapText="1"/>
    </xf>
    <xf numFmtId="175" fontId="39" fillId="0" borderId="0" xfId="26" applyNumberFormat="1" applyFont="1" applyFill="1" applyAlignment="1">
      <alignment vertical="center" wrapText="1"/>
    </xf>
    <xf numFmtId="175" fontId="39" fillId="65" borderId="5" xfId="26" applyNumberFormat="1" applyFont="1" applyFill="1" applyBorder="1" applyAlignment="1">
      <alignment horizontal="center" vertical="center" wrapText="1"/>
    </xf>
    <xf numFmtId="175" fontId="39" fillId="65" borderId="1" xfId="26" applyNumberFormat="1" applyFont="1" applyFill="1" applyBorder="1" applyAlignment="1">
      <alignment horizontal="center" vertical="center" wrapText="1"/>
    </xf>
    <xf numFmtId="175" fontId="39" fillId="65" borderId="36" xfId="2" applyNumberFormat="1" applyFont="1" applyFill="1" applyBorder="1" applyAlignment="1">
      <alignment horizontal="center" vertical="center" wrapText="1"/>
    </xf>
    <xf numFmtId="175" fontId="39" fillId="65" borderId="4" xfId="26" applyNumberFormat="1" applyFont="1" applyFill="1" applyBorder="1" applyAlignment="1">
      <alignment horizontal="center" vertical="center" wrapText="1"/>
    </xf>
    <xf numFmtId="175" fontId="39" fillId="65" borderId="37" xfId="26" applyNumberFormat="1" applyFont="1" applyFill="1" applyBorder="1" applyAlignment="1">
      <alignment horizontal="center" vertical="center" wrapText="1"/>
    </xf>
    <xf numFmtId="175" fontId="39" fillId="65" borderId="10" xfId="2" applyNumberFormat="1" applyFont="1" applyFill="1" applyBorder="1" applyAlignment="1">
      <alignment horizontal="center" vertical="center" wrapText="1"/>
    </xf>
    <xf numFmtId="175" fontId="39" fillId="65" borderId="64" xfId="26" applyNumberFormat="1" applyFont="1" applyFill="1" applyBorder="1" applyAlignment="1">
      <alignment vertical="center" wrapText="1"/>
    </xf>
    <xf numFmtId="10" fontId="39" fillId="65" borderId="64" xfId="2" applyNumberFormat="1" applyFont="1" applyFill="1" applyBorder="1" applyAlignment="1">
      <alignment horizontal="center" vertical="center" wrapText="1"/>
    </xf>
    <xf numFmtId="10" fontId="39" fillId="65" borderId="36" xfId="2" applyNumberFormat="1" applyFont="1" applyFill="1" applyBorder="1" applyAlignment="1">
      <alignment horizontal="center" vertical="center" wrapText="1"/>
    </xf>
    <xf numFmtId="175" fontId="39" fillId="65" borderId="44" xfId="26" applyNumberFormat="1" applyFont="1" applyFill="1" applyBorder="1" applyAlignment="1">
      <alignment horizontal="center" vertical="center" wrapText="1"/>
    </xf>
    <xf numFmtId="175" fontId="39" fillId="65" borderId="43" xfId="26" applyNumberFormat="1" applyFont="1" applyFill="1" applyBorder="1" applyAlignment="1">
      <alignment horizontal="center" vertical="center" wrapText="1"/>
    </xf>
    <xf numFmtId="175" fontId="39" fillId="65" borderId="47" xfId="2" applyNumberFormat="1" applyFont="1" applyFill="1" applyBorder="1" applyAlignment="1">
      <alignment horizontal="center" vertical="center" wrapText="1"/>
    </xf>
    <xf numFmtId="175" fontId="39" fillId="65" borderId="46" xfId="26" applyNumberFormat="1" applyFont="1" applyFill="1" applyBorder="1" applyAlignment="1">
      <alignment horizontal="center" vertical="center" wrapText="1"/>
    </xf>
    <xf numFmtId="175" fontId="39" fillId="65" borderId="48" xfId="26" applyNumberFormat="1" applyFont="1" applyFill="1" applyBorder="1" applyAlignment="1">
      <alignment horizontal="center" vertical="center" wrapText="1"/>
    </xf>
    <xf numFmtId="175" fontId="39" fillId="65" borderId="78" xfId="2" applyNumberFormat="1" applyFont="1" applyFill="1" applyBorder="1" applyAlignment="1">
      <alignment horizontal="center" vertical="center" wrapText="1"/>
    </xf>
    <xf numFmtId="175" fontId="39" fillId="65" borderId="65" xfId="26" applyNumberFormat="1" applyFont="1" applyFill="1" applyBorder="1" applyAlignment="1">
      <alignment vertical="center" wrapText="1"/>
    </xf>
    <xf numFmtId="10" fontId="39" fillId="65" borderId="65" xfId="2" applyNumberFormat="1" applyFont="1" applyFill="1" applyBorder="1" applyAlignment="1">
      <alignment horizontal="center" vertical="center" wrapText="1"/>
    </xf>
    <xf numFmtId="10" fontId="39" fillId="65" borderId="47" xfId="2" applyNumberFormat="1" applyFont="1" applyFill="1" applyBorder="1" applyAlignment="1">
      <alignment horizontal="center" vertical="center" wrapText="1"/>
    </xf>
    <xf numFmtId="175" fontId="39" fillId="61" borderId="38" xfId="26" applyNumberFormat="1" applyFont="1" applyFill="1" applyBorder="1" applyAlignment="1">
      <alignment horizontal="center" vertical="center" wrapText="1"/>
    </xf>
    <xf numFmtId="175" fontId="39" fillId="61" borderId="31" xfId="26" applyNumberFormat="1" applyFont="1" applyFill="1" applyBorder="1" applyAlignment="1">
      <alignment horizontal="center" vertical="center" wrapText="1"/>
    </xf>
    <xf numFmtId="175" fontId="39" fillId="61" borderId="30" xfId="2" applyNumberFormat="1" applyFont="1" applyFill="1" applyBorder="1" applyAlignment="1">
      <alignment horizontal="center" vertical="center" wrapText="1"/>
    </xf>
    <xf numFmtId="175" fontId="39" fillId="61" borderId="32" xfId="26" applyNumberFormat="1" applyFont="1" applyFill="1" applyBorder="1" applyAlignment="1">
      <alignment horizontal="center" vertical="center" wrapText="1"/>
    </xf>
    <xf numFmtId="175" fontId="39" fillId="61" borderId="33" xfId="26" applyNumberFormat="1" applyFont="1" applyFill="1" applyBorder="1" applyAlignment="1">
      <alignment horizontal="center" vertical="center" wrapText="1"/>
    </xf>
    <xf numFmtId="175" fontId="39" fillId="61" borderId="63" xfId="2" applyNumberFormat="1" applyFont="1" applyFill="1" applyBorder="1" applyAlignment="1">
      <alignment horizontal="center" vertical="center" wrapText="1"/>
    </xf>
    <xf numFmtId="175" fontId="39" fillId="61" borderId="63" xfId="26" applyNumberFormat="1" applyFont="1" applyFill="1" applyBorder="1" applyAlignment="1">
      <alignment vertical="center" wrapText="1"/>
    </xf>
    <xf numFmtId="10" fontId="39" fillId="61" borderId="63" xfId="2" applyNumberFormat="1" applyFont="1" applyFill="1" applyBorder="1" applyAlignment="1">
      <alignment horizontal="center" vertical="center" wrapText="1"/>
    </xf>
    <xf numFmtId="10" fontId="39" fillId="61" borderId="30" xfId="2" applyNumberFormat="1" applyFont="1" applyFill="1" applyBorder="1" applyAlignment="1">
      <alignment horizontal="center" vertical="center" wrapText="1"/>
    </xf>
    <xf numFmtId="175" fontId="39" fillId="61" borderId="14" xfId="26" applyNumberFormat="1" applyFont="1" applyFill="1" applyBorder="1" applyAlignment="1">
      <alignment horizontal="center" vertical="center" wrapText="1"/>
    </xf>
    <xf numFmtId="175" fontId="39" fillId="61" borderId="3" xfId="26" applyNumberFormat="1" applyFont="1" applyFill="1" applyBorder="1" applyAlignment="1">
      <alignment horizontal="center" vertical="center" wrapText="1"/>
    </xf>
    <xf numFmtId="175" fontId="39" fillId="61" borderId="49" xfId="2" applyNumberFormat="1" applyFont="1" applyFill="1" applyBorder="1" applyAlignment="1">
      <alignment horizontal="center" vertical="center" wrapText="1"/>
    </xf>
    <xf numFmtId="175" fontId="39" fillId="61" borderId="15" xfId="26" applyNumberFormat="1" applyFont="1" applyFill="1" applyBorder="1" applyAlignment="1">
      <alignment horizontal="center" vertical="center" wrapText="1"/>
    </xf>
    <xf numFmtId="175" fontId="39" fillId="61" borderId="62" xfId="26" applyNumberFormat="1" applyFont="1" applyFill="1" applyBorder="1" applyAlignment="1">
      <alignment horizontal="center" vertical="center" wrapText="1"/>
    </xf>
    <xf numFmtId="175" fontId="39" fillId="61" borderId="34" xfId="2" applyNumberFormat="1" applyFont="1" applyFill="1" applyBorder="1" applyAlignment="1">
      <alignment horizontal="center" vertical="center" wrapText="1"/>
    </xf>
    <xf numFmtId="175" fontId="39" fillId="61" borderId="34" xfId="26" applyNumberFormat="1" applyFont="1" applyFill="1" applyBorder="1" applyAlignment="1">
      <alignment vertical="center" wrapText="1"/>
    </xf>
    <xf numFmtId="10" fontId="39" fillId="61" borderId="34" xfId="2" applyNumberFormat="1" applyFont="1" applyFill="1" applyBorder="1" applyAlignment="1">
      <alignment horizontal="center" vertical="center" wrapText="1"/>
    </xf>
    <xf numFmtId="10" fontId="39" fillId="61" borderId="49" xfId="2" applyNumberFormat="1" applyFont="1" applyFill="1" applyBorder="1" applyAlignment="1">
      <alignment horizontal="center" vertical="center" wrapText="1"/>
    </xf>
    <xf numFmtId="175" fontId="39" fillId="61" borderId="44" xfId="26" applyNumberFormat="1" applyFont="1" applyFill="1" applyBorder="1" applyAlignment="1">
      <alignment horizontal="center" vertical="center" wrapText="1"/>
    </xf>
    <xf numFmtId="175" fontId="39" fillId="61" borderId="43" xfId="26" applyNumberFormat="1" applyFont="1" applyFill="1" applyBorder="1" applyAlignment="1">
      <alignment horizontal="center" vertical="center" wrapText="1"/>
    </xf>
    <xf numFmtId="175" fontId="39" fillId="61" borderId="47" xfId="2" applyNumberFormat="1" applyFont="1" applyFill="1" applyBorder="1" applyAlignment="1">
      <alignment horizontal="center" vertical="center" wrapText="1"/>
    </xf>
    <xf numFmtId="175" fontId="39" fillId="61" borderId="46" xfId="26" applyNumberFormat="1" applyFont="1" applyFill="1" applyBorder="1" applyAlignment="1">
      <alignment horizontal="center" vertical="center" wrapText="1"/>
    </xf>
    <xf numFmtId="175" fontId="39" fillId="61" borderId="48" xfId="26" applyNumberFormat="1" applyFont="1" applyFill="1" applyBorder="1" applyAlignment="1">
      <alignment horizontal="center" vertical="center" wrapText="1"/>
    </xf>
    <xf numFmtId="175" fontId="39" fillId="61" borderId="65" xfId="2" applyNumberFormat="1" applyFont="1" applyFill="1" applyBorder="1" applyAlignment="1">
      <alignment horizontal="center" vertical="center" wrapText="1"/>
    </xf>
    <xf numFmtId="175" fontId="39" fillId="61" borderId="65" xfId="26" applyNumberFormat="1" applyFont="1" applyFill="1" applyBorder="1" applyAlignment="1">
      <alignment vertical="center" wrapText="1"/>
    </xf>
    <xf numFmtId="10" fontId="39" fillId="61" borderId="65" xfId="2" applyNumberFormat="1" applyFont="1" applyFill="1" applyBorder="1" applyAlignment="1">
      <alignment horizontal="center" vertical="center" wrapText="1"/>
    </xf>
    <xf numFmtId="10" fontId="39" fillId="61" borderId="47" xfId="2" applyNumberFormat="1" applyFont="1" applyFill="1" applyBorder="1" applyAlignment="1">
      <alignment horizontal="center" vertical="center" wrapText="1"/>
    </xf>
    <xf numFmtId="175" fontId="39" fillId="66" borderId="38" xfId="26" applyNumberFormat="1" applyFont="1" applyFill="1" applyBorder="1" applyAlignment="1">
      <alignment horizontal="center" vertical="center" wrapText="1"/>
    </xf>
    <xf numFmtId="175" fontId="39" fillId="66" borderId="31" xfId="26" applyNumberFormat="1" applyFont="1" applyFill="1" applyBorder="1" applyAlignment="1">
      <alignment horizontal="center" vertical="center" wrapText="1"/>
    </xf>
    <xf numFmtId="175" fontId="39" fillId="66" borderId="30" xfId="2" applyNumberFormat="1" applyFont="1" applyFill="1" applyBorder="1" applyAlignment="1">
      <alignment horizontal="center" vertical="center" wrapText="1"/>
    </xf>
    <xf numFmtId="175" fontId="39" fillId="66" borderId="32" xfId="26" applyNumberFormat="1" applyFont="1" applyFill="1" applyBorder="1" applyAlignment="1">
      <alignment horizontal="center" vertical="center" wrapText="1"/>
    </xf>
    <xf numFmtId="175" fontId="39" fillId="66" borderId="33" xfId="26" applyNumberFormat="1" applyFont="1" applyFill="1" applyBorder="1" applyAlignment="1">
      <alignment horizontal="center" vertical="center" wrapText="1"/>
    </xf>
    <xf numFmtId="175" fontId="39" fillId="66" borderId="2" xfId="2" applyNumberFormat="1" applyFont="1" applyFill="1" applyBorder="1" applyAlignment="1">
      <alignment horizontal="center" vertical="center" wrapText="1"/>
    </xf>
    <xf numFmtId="175" fontId="39" fillId="66" borderId="62" xfId="26" applyNumberFormat="1" applyFont="1" applyFill="1" applyBorder="1" applyAlignment="1">
      <alignment horizontal="center" vertical="center" wrapText="1"/>
    </xf>
    <xf numFmtId="175" fontId="39" fillId="66" borderId="2" xfId="26" applyNumberFormat="1" applyFont="1" applyFill="1" applyBorder="1" applyAlignment="1">
      <alignment vertical="center" wrapText="1"/>
    </xf>
    <xf numFmtId="10" fontId="39" fillId="67" borderId="63" xfId="2" applyNumberFormat="1" applyFont="1" applyFill="1" applyBorder="1" applyAlignment="1">
      <alignment horizontal="center" vertical="center" wrapText="1"/>
    </xf>
    <xf numFmtId="175" fontId="39" fillId="67" borderId="32" xfId="26" applyNumberFormat="1" applyFont="1" applyFill="1" applyBorder="1" applyAlignment="1">
      <alignment horizontal="center" vertical="center" wrapText="1"/>
    </xf>
    <xf numFmtId="10" fontId="39" fillId="67" borderId="30" xfId="2" applyNumberFormat="1" applyFont="1" applyFill="1" applyBorder="1" applyAlignment="1">
      <alignment horizontal="center" vertical="center" wrapText="1"/>
    </xf>
    <xf numFmtId="175" fontId="39" fillId="67" borderId="33" xfId="26" applyNumberFormat="1" applyFont="1" applyFill="1" applyBorder="1" applyAlignment="1">
      <alignment horizontal="center" vertical="center" wrapText="1"/>
    </xf>
    <xf numFmtId="10" fontId="39" fillId="64" borderId="30" xfId="2" applyNumberFormat="1" applyFont="1" applyFill="1" applyBorder="1" applyAlignment="1">
      <alignment horizontal="center" vertical="center" wrapText="1"/>
    </xf>
    <xf numFmtId="175" fontId="39" fillId="64" borderId="33" xfId="26" applyNumberFormat="1" applyFont="1" applyFill="1" applyBorder="1" applyAlignment="1">
      <alignment horizontal="center" vertical="center" wrapText="1"/>
    </xf>
    <xf numFmtId="175" fontId="39" fillId="66" borderId="5" xfId="26" applyNumberFormat="1" applyFont="1" applyFill="1" applyBorder="1" applyAlignment="1">
      <alignment horizontal="center" vertical="center" wrapText="1"/>
    </xf>
    <xf numFmtId="175" fontId="39" fillId="66" borderId="1" xfId="26" applyNumberFormat="1" applyFont="1" applyFill="1" applyBorder="1" applyAlignment="1">
      <alignment horizontal="center" vertical="center" wrapText="1"/>
    </xf>
    <xf numFmtId="175" fontId="39" fillId="66" borderId="36" xfId="2" applyNumberFormat="1" applyFont="1" applyFill="1" applyBorder="1" applyAlignment="1">
      <alignment horizontal="center" vertical="center" wrapText="1"/>
    </xf>
    <xf numFmtId="175" fontId="39" fillId="66" borderId="4" xfId="26" applyNumberFormat="1" applyFont="1" applyFill="1" applyBorder="1" applyAlignment="1">
      <alignment horizontal="center" vertical="center" wrapText="1"/>
    </xf>
    <xf numFmtId="175" fontId="39" fillId="66" borderId="37" xfId="26" applyNumberFormat="1" applyFont="1" applyFill="1" applyBorder="1" applyAlignment="1">
      <alignment horizontal="center" vertical="center" wrapText="1"/>
    </xf>
    <xf numFmtId="175" fontId="39" fillId="66" borderId="10" xfId="2" applyNumberFormat="1" applyFont="1" applyFill="1" applyBorder="1" applyAlignment="1">
      <alignment horizontal="center" vertical="center" wrapText="1"/>
    </xf>
    <xf numFmtId="175" fontId="39" fillId="66" borderId="10" xfId="26" applyNumberFormat="1" applyFont="1" applyFill="1" applyBorder="1" applyAlignment="1">
      <alignment vertical="center" wrapText="1"/>
    </xf>
    <xf numFmtId="10" fontId="39" fillId="67" borderId="64" xfId="2" applyNumberFormat="1" applyFont="1" applyFill="1" applyBorder="1" applyAlignment="1">
      <alignment horizontal="center" vertical="center" wrapText="1"/>
    </xf>
    <xf numFmtId="175" fontId="39" fillId="67" borderId="4" xfId="26" applyNumberFormat="1" applyFont="1" applyFill="1" applyBorder="1" applyAlignment="1">
      <alignment horizontal="center" vertical="center" wrapText="1"/>
    </xf>
    <xf numFmtId="10" fontId="39" fillId="67" borderId="36" xfId="2" applyNumberFormat="1" applyFont="1" applyFill="1" applyBorder="1" applyAlignment="1">
      <alignment horizontal="center" vertical="center" wrapText="1"/>
    </xf>
    <xf numFmtId="175" fontId="39" fillId="67" borderId="37" xfId="26" applyNumberFormat="1" applyFont="1" applyFill="1" applyBorder="1" applyAlignment="1">
      <alignment horizontal="center" vertical="center" wrapText="1"/>
    </xf>
    <xf numFmtId="10" fontId="39" fillId="64" borderId="36" xfId="2" applyNumberFormat="1" applyFont="1" applyFill="1" applyBorder="1" applyAlignment="1">
      <alignment horizontal="center" vertical="center" wrapText="1"/>
    </xf>
    <xf numFmtId="175" fontId="39" fillId="64" borderId="37" xfId="26" applyNumberFormat="1" applyFont="1" applyFill="1" applyBorder="1" applyAlignment="1">
      <alignment horizontal="center" vertical="center" wrapText="1"/>
    </xf>
    <xf numFmtId="175" fontId="39" fillId="66" borderId="44" xfId="26" applyNumberFormat="1" applyFont="1" applyFill="1" applyBorder="1" applyAlignment="1">
      <alignment horizontal="center" vertical="center" wrapText="1"/>
    </xf>
    <xf numFmtId="175" fontId="39" fillId="66" borderId="43" xfId="26" applyNumberFormat="1" applyFont="1" applyFill="1" applyBorder="1" applyAlignment="1">
      <alignment horizontal="center" vertical="center" wrapText="1"/>
    </xf>
    <xf numFmtId="175" fontId="39" fillId="66" borderId="47" xfId="2" applyNumberFormat="1" applyFont="1" applyFill="1" applyBorder="1" applyAlignment="1">
      <alignment horizontal="center" vertical="center" wrapText="1"/>
    </xf>
    <xf numFmtId="175" fontId="39" fillId="66" borderId="46" xfId="26" applyNumberFormat="1" applyFont="1" applyFill="1" applyBorder="1" applyAlignment="1">
      <alignment horizontal="center" vertical="center" wrapText="1"/>
    </xf>
    <xf numFmtId="175" fontId="39" fillId="66" borderId="48" xfId="26" applyNumberFormat="1" applyFont="1" applyFill="1" applyBorder="1" applyAlignment="1">
      <alignment horizontal="center" vertical="center" wrapText="1"/>
    </xf>
    <xf numFmtId="10" fontId="39" fillId="67" borderId="65" xfId="2" applyNumberFormat="1" applyFont="1" applyFill="1" applyBorder="1" applyAlignment="1">
      <alignment horizontal="center" vertical="center" wrapText="1"/>
    </xf>
    <xf numFmtId="175" fontId="39" fillId="67" borderId="46" xfId="26" applyNumberFormat="1" applyFont="1" applyFill="1" applyBorder="1" applyAlignment="1">
      <alignment horizontal="center" vertical="center" wrapText="1"/>
    </xf>
    <xf numFmtId="10" fontId="39" fillId="67" borderId="47" xfId="2" applyNumberFormat="1" applyFont="1" applyFill="1" applyBorder="1" applyAlignment="1">
      <alignment horizontal="center" vertical="center" wrapText="1"/>
    </xf>
    <xf numFmtId="175" fontId="39" fillId="67" borderId="48" xfId="26" applyNumberFormat="1" applyFont="1" applyFill="1" applyBorder="1" applyAlignment="1">
      <alignment horizontal="center" vertical="center" wrapText="1"/>
    </xf>
    <xf numFmtId="10" fontId="39" fillId="64" borderId="47" xfId="2" applyNumberFormat="1" applyFont="1" applyFill="1" applyBorder="1" applyAlignment="1">
      <alignment horizontal="center" vertical="center" wrapText="1"/>
    </xf>
    <xf numFmtId="175" fontId="39" fillId="64" borderId="48" xfId="26" applyNumberFormat="1" applyFont="1" applyFill="1" applyBorder="1" applyAlignment="1">
      <alignment horizontal="center" vertical="center" wrapText="1"/>
    </xf>
    <xf numFmtId="175" fontId="39" fillId="68" borderId="38" xfId="26" applyNumberFormat="1" applyFont="1" applyFill="1" applyBorder="1" applyAlignment="1">
      <alignment horizontal="center" vertical="center" wrapText="1"/>
    </xf>
    <xf numFmtId="175" fontId="39" fillId="68" borderId="31" xfId="26" applyNumberFormat="1" applyFont="1" applyFill="1" applyBorder="1" applyAlignment="1">
      <alignment horizontal="center" vertical="center" wrapText="1"/>
    </xf>
    <xf numFmtId="175" fontId="39" fillId="68" borderId="30" xfId="2" applyNumberFormat="1" applyFont="1" applyFill="1" applyBorder="1" applyAlignment="1">
      <alignment horizontal="center" vertical="center" wrapText="1"/>
    </xf>
    <xf numFmtId="175" fontId="39" fillId="68" borderId="32" xfId="26" applyNumberFormat="1" applyFont="1" applyFill="1" applyBorder="1" applyAlignment="1">
      <alignment horizontal="center" vertical="center" wrapText="1"/>
    </xf>
    <xf numFmtId="175" fontId="39" fillId="68" borderId="33" xfId="26" applyNumberFormat="1" applyFont="1" applyFill="1" applyBorder="1" applyAlignment="1">
      <alignment horizontal="center" vertical="center" wrapText="1"/>
    </xf>
    <xf numFmtId="175" fontId="39" fillId="68" borderId="63" xfId="2" applyNumberFormat="1" applyFont="1" applyFill="1" applyBorder="1" applyAlignment="1">
      <alignment horizontal="center" vertical="center" wrapText="1"/>
    </xf>
    <xf numFmtId="175" fontId="39" fillId="68" borderId="63" xfId="26" applyNumberFormat="1" applyFont="1" applyFill="1" applyBorder="1" applyAlignment="1">
      <alignment vertical="center" wrapText="1"/>
    </xf>
    <xf numFmtId="10" fontId="39" fillId="68" borderId="63" xfId="2" applyNumberFormat="1" applyFont="1" applyFill="1" applyBorder="1" applyAlignment="1">
      <alignment horizontal="center" vertical="center" wrapText="1"/>
    </xf>
    <xf numFmtId="10" fontId="39" fillId="68" borderId="30" xfId="2" applyNumberFormat="1" applyFont="1" applyFill="1" applyBorder="1" applyAlignment="1">
      <alignment horizontal="center" vertical="center" wrapText="1"/>
    </xf>
    <xf numFmtId="175" fontId="39" fillId="68" borderId="5" xfId="26" applyNumberFormat="1" applyFont="1" applyFill="1" applyBorder="1" applyAlignment="1">
      <alignment horizontal="center" vertical="center" wrapText="1"/>
    </xf>
    <xf numFmtId="175" fontId="39" fillId="68" borderId="1" xfId="26" applyNumberFormat="1" applyFont="1" applyFill="1" applyBorder="1" applyAlignment="1">
      <alignment horizontal="center" vertical="center" wrapText="1"/>
    </xf>
    <xf numFmtId="175" fontId="39" fillId="68" borderId="36" xfId="2" applyNumberFormat="1" applyFont="1" applyFill="1" applyBorder="1" applyAlignment="1">
      <alignment horizontal="center" vertical="center" wrapText="1"/>
    </xf>
    <xf numFmtId="175" fontId="39" fillId="68" borderId="4" xfId="26" applyNumberFormat="1" applyFont="1" applyFill="1" applyBorder="1" applyAlignment="1">
      <alignment horizontal="center" vertical="center" wrapText="1"/>
    </xf>
    <xf numFmtId="175" fontId="39" fillId="68" borderId="37" xfId="26" applyNumberFormat="1" applyFont="1" applyFill="1" applyBorder="1" applyAlignment="1">
      <alignment horizontal="center" vertical="center" wrapText="1"/>
    </xf>
    <xf numFmtId="175" fontId="39" fillId="68" borderId="64" xfId="2" applyNumberFormat="1" applyFont="1" applyFill="1" applyBorder="1" applyAlignment="1">
      <alignment horizontal="center" vertical="center" wrapText="1"/>
    </xf>
    <xf numFmtId="175" fontId="39" fillId="68" borderId="64" xfId="26" applyNumberFormat="1" applyFont="1" applyFill="1" applyBorder="1" applyAlignment="1">
      <alignment vertical="center" wrapText="1"/>
    </xf>
    <xf numFmtId="10" fontId="39" fillId="68" borderId="64" xfId="2" applyNumberFormat="1" applyFont="1" applyFill="1" applyBorder="1" applyAlignment="1">
      <alignment horizontal="center" vertical="center" wrapText="1"/>
    </xf>
    <xf numFmtId="10" fontId="39" fillId="68" borderId="36" xfId="2" applyNumberFormat="1" applyFont="1" applyFill="1" applyBorder="1" applyAlignment="1">
      <alignment horizontal="center" vertical="center" wrapText="1"/>
    </xf>
    <xf numFmtId="0" fontId="39" fillId="0" borderId="0" xfId="0" applyFont="1" applyAlignment="1">
      <alignment horizontal="center" vertical="center"/>
    </xf>
    <xf numFmtId="9" fontId="39" fillId="0" borderId="0" xfId="0" applyNumberFormat="1" applyFont="1" applyAlignment="1">
      <alignment horizontal="center" vertical="center"/>
    </xf>
    <xf numFmtId="0" fontId="39" fillId="2" borderId="8" xfId="0" applyFont="1" applyFill="1" applyBorder="1" applyAlignment="1">
      <alignment horizontal="center" vertical="center" wrapText="1"/>
    </xf>
    <xf numFmtId="0" fontId="39" fillId="2" borderId="0" xfId="0" applyFont="1" applyFill="1" applyAlignment="1">
      <alignment horizontal="center" vertical="center" wrapText="1"/>
    </xf>
    <xf numFmtId="0" fontId="39" fillId="2" borderId="2" xfId="0" applyFont="1" applyFill="1" applyBorder="1" applyAlignment="1">
      <alignment horizontal="center" vertical="center"/>
    </xf>
    <xf numFmtId="0" fontId="78" fillId="2" borderId="0" xfId="0" applyFont="1" applyFill="1" applyProtection="1">
      <protection hidden="1"/>
    </xf>
    <xf numFmtId="9" fontId="95" fillId="2" borderId="0" xfId="2" applyFont="1" applyFill="1" applyProtection="1">
      <protection hidden="1"/>
    </xf>
    <xf numFmtId="9" fontId="96" fillId="2" borderId="0" xfId="2" applyFont="1" applyFill="1" applyAlignment="1" applyProtection="1">
      <alignment vertical="center"/>
      <protection hidden="1"/>
    </xf>
    <xf numFmtId="0" fontId="95" fillId="2" borderId="0" xfId="0" applyFont="1" applyFill="1" applyAlignment="1" applyProtection="1">
      <alignment vertical="center"/>
      <protection hidden="1"/>
    </xf>
    <xf numFmtId="9" fontId="95" fillId="2" borderId="0" xfId="2" applyFont="1" applyFill="1" applyAlignment="1" applyProtection="1">
      <alignment vertical="center"/>
      <protection hidden="1"/>
    </xf>
    <xf numFmtId="0" fontId="97" fillId="2" borderId="0" xfId="0" applyFont="1" applyFill="1" applyAlignment="1" applyProtection="1">
      <alignment vertical="center"/>
      <protection hidden="1"/>
    </xf>
    <xf numFmtId="0" fontId="95" fillId="2" borderId="0" xfId="0" applyFont="1" applyFill="1" applyAlignment="1">
      <alignment vertical="center"/>
    </xf>
    <xf numFmtId="9" fontId="95" fillId="2" borderId="0" xfId="2" applyFont="1" applyFill="1" applyAlignment="1">
      <alignment vertical="center"/>
    </xf>
    <xf numFmtId="0" fontId="95" fillId="23" borderId="9" xfId="0" applyFont="1" applyFill="1" applyBorder="1" applyAlignment="1">
      <alignment horizontal="center" vertical="center" wrapText="1"/>
    </xf>
    <xf numFmtId="0" fontId="95" fillId="10" borderId="6" xfId="0" applyFont="1" applyFill="1" applyBorder="1" applyAlignment="1">
      <alignment horizontal="center" vertical="center" wrapText="1"/>
    </xf>
    <xf numFmtId="0" fontId="95" fillId="23" borderId="6" xfId="0" applyFont="1" applyFill="1" applyBorder="1" applyAlignment="1">
      <alignment horizontal="center" vertical="center" wrapText="1"/>
    </xf>
    <xf numFmtId="0" fontId="95" fillId="25" borderId="6" xfId="0" applyFont="1" applyFill="1" applyBorder="1" applyAlignment="1">
      <alignment horizontal="center" vertical="center" wrapText="1"/>
    </xf>
    <xf numFmtId="0" fontId="95" fillId="24" borderId="6" xfId="0" applyFont="1" applyFill="1" applyBorder="1" applyAlignment="1">
      <alignment horizontal="center" vertical="center" wrapText="1"/>
    </xf>
    <xf numFmtId="0" fontId="95" fillId="16" borderId="6" xfId="0" applyFont="1" applyFill="1" applyBorder="1" applyAlignment="1">
      <alignment horizontal="center" vertical="center" wrapText="1"/>
    </xf>
    <xf numFmtId="0" fontId="95" fillId="22" borderId="6" xfId="0" applyFont="1" applyFill="1" applyBorder="1" applyAlignment="1">
      <alignment horizontal="center" vertical="center" wrapText="1"/>
    </xf>
    <xf numFmtId="0" fontId="95" fillId="3" borderId="6" xfId="0" applyFont="1" applyFill="1" applyBorder="1" applyAlignment="1">
      <alignment horizontal="center" vertical="center" wrapText="1"/>
    </xf>
    <xf numFmtId="0" fontId="39" fillId="21" borderId="0" xfId="0" applyFont="1" applyFill="1" applyAlignment="1">
      <alignment vertical="center"/>
    </xf>
    <xf numFmtId="0" fontId="95" fillId="0" borderId="0" xfId="0" applyFont="1" applyAlignment="1">
      <alignment vertical="center"/>
    </xf>
    <xf numFmtId="9" fontId="95" fillId="0" borderId="0" xfId="2" applyFont="1" applyAlignment="1">
      <alignment vertical="center"/>
    </xf>
    <xf numFmtId="175" fontId="39" fillId="68" borderId="9" xfId="26" applyNumberFormat="1" applyFont="1" applyFill="1" applyBorder="1" applyAlignment="1">
      <alignment horizontal="center" vertical="center" wrapText="1"/>
    </xf>
    <xf numFmtId="175" fontId="39" fillId="68" borderId="6" xfId="26" applyNumberFormat="1" applyFont="1" applyFill="1" applyBorder="1" applyAlignment="1">
      <alignment horizontal="center" vertical="center" wrapText="1"/>
    </xf>
    <xf numFmtId="175" fontId="39" fillId="68" borderId="50" xfId="2" applyNumberFormat="1" applyFont="1" applyFill="1" applyBorder="1" applyAlignment="1">
      <alignment horizontal="center" vertical="center" wrapText="1"/>
    </xf>
    <xf numFmtId="175" fontId="39" fillId="68" borderId="7" xfId="26" applyNumberFormat="1" applyFont="1" applyFill="1" applyBorder="1" applyAlignment="1">
      <alignment horizontal="center" vertical="center" wrapText="1"/>
    </xf>
    <xf numFmtId="175" fontId="39" fillId="68" borderId="52" xfId="26" applyNumberFormat="1" applyFont="1" applyFill="1" applyBorder="1" applyAlignment="1">
      <alignment horizontal="center" vertical="center" wrapText="1"/>
    </xf>
    <xf numFmtId="175" fontId="39" fillId="68" borderId="82" xfId="2" applyNumberFormat="1" applyFont="1" applyFill="1" applyBorder="1" applyAlignment="1">
      <alignment horizontal="center" vertical="center" wrapText="1"/>
    </xf>
    <xf numFmtId="175" fontId="39" fillId="68" borderId="82" xfId="26" applyNumberFormat="1" applyFont="1" applyFill="1" applyBorder="1" applyAlignment="1">
      <alignment vertical="center" wrapText="1"/>
    </xf>
    <xf numFmtId="10" fontId="39" fillId="68" borderId="82" xfId="2" applyNumberFormat="1" applyFont="1" applyFill="1" applyBorder="1" applyAlignment="1">
      <alignment horizontal="center" vertical="center" wrapText="1"/>
    </xf>
    <xf numFmtId="10" fontId="39" fillId="68" borderId="50" xfId="2" applyNumberFormat="1" applyFont="1" applyFill="1" applyBorder="1" applyAlignment="1">
      <alignment horizontal="center" vertical="center" wrapText="1"/>
    </xf>
    <xf numFmtId="175" fontId="39" fillId="70" borderId="38" xfId="2" applyNumberFormat="1" applyFont="1" applyFill="1" applyBorder="1" applyAlignment="1">
      <alignment horizontal="center" vertical="center" wrapText="1"/>
    </xf>
    <xf numFmtId="175" fontId="39" fillId="70" borderId="31" xfId="2" applyNumberFormat="1" applyFont="1" applyFill="1" applyBorder="1" applyAlignment="1">
      <alignment horizontal="center" vertical="center" wrapText="1"/>
    </xf>
    <xf numFmtId="175" fontId="39" fillId="70" borderId="32" xfId="26" applyNumberFormat="1" applyFont="1" applyFill="1" applyBorder="1" applyAlignment="1">
      <alignment horizontal="center" vertical="center" wrapText="1"/>
    </xf>
    <xf numFmtId="175" fontId="39" fillId="70" borderId="30" xfId="2" applyNumberFormat="1" applyFont="1" applyFill="1" applyBorder="1" applyAlignment="1">
      <alignment horizontal="center" vertical="center" wrapText="1"/>
    </xf>
    <xf numFmtId="175" fontId="39" fillId="70" borderId="33" xfId="26" applyNumberFormat="1" applyFont="1" applyFill="1" applyBorder="1" applyAlignment="1">
      <alignment horizontal="center" vertical="center" wrapText="1"/>
    </xf>
    <xf numFmtId="175" fontId="39" fillId="70" borderId="44" xfId="2" applyNumberFormat="1" applyFont="1" applyFill="1" applyBorder="1" applyAlignment="1">
      <alignment horizontal="center" vertical="center" wrapText="1"/>
    </xf>
    <xf numFmtId="175" fontId="39" fillId="70" borderId="43" xfId="2" applyNumberFormat="1" applyFont="1" applyFill="1" applyBorder="1" applyAlignment="1">
      <alignment horizontal="center" vertical="center" wrapText="1"/>
    </xf>
    <xf numFmtId="175" fontId="39" fillId="70" borderId="77" xfId="2" applyNumberFormat="1" applyFont="1" applyFill="1" applyBorder="1" applyAlignment="1">
      <alignment horizontal="center" vertical="center" wrapText="1"/>
    </xf>
    <xf numFmtId="175" fontId="39" fillId="70" borderId="77" xfId="26" applyNumberFormat="1" applyFont="1" applyFill="1" applyBorder="1" applyAlignment="1">
      <alignment vertical="center" wrapText="1"/>
    </xf>
    <xf numFmtId="10" fontId="39" fillId="70" borderId="30" xfId="2" applyNumberFormat="1" applyFont="1" applyFill="1" applyBorder="1" applyAlignment="1">
      <alignment horizontal="center" vertical="center" wrapText="1"/>
    </xf>
    <xf numFmtId="175" fontId="39" fillId="72" borderId="38" xfId="26" applyNumberFormat="1" applyFont="1" applyFill="1" applyBorder="1" applyAlignment="1">
      <alignment horizontal="center" vertical="center" wrapText="1"/>
    </xf>
    <xf numFmtId="175" fontId="39" fillId="72" borderId="31" xfId="26" applyNumberFormat="1" applyFont="1" applyFill="1" applyBorder="1" applyAlignment="1">
      <alignment horizontal="center" vertical="center" wrapText="1"/>
    </xf>
    <xf numFmtId="9" fontId="10" fillId="72" borderId="36" xfId="26" applyFont="1" applyFill="1" applyBorder="1" applyAlignment="1">
      <alignment horizontal="left" vertical="center" wrapText="1"/>
    </xf>
    <xf numFmtId="175" fontId="39" fillId="72" borderId="5" xfId="26" applyNumberFormat="1" applyFont="1" applyFill="1" applyBorder="1" applyAlignment="1">
      <alignment horizontal="center" vertical="center" wrapText="1"/>
    </xf>
    <xf numFmtId="175" fontId="39" fillId="72" borderId="1" xfId="26" applyNumberFormat="1" applyFont="1" applyFill="1" applyBorder="1" applyAlignment="1">
      <alignment horizontal="center" vertical="center" wrapText="1"/>
    </xf>
    <xf numFmtId="9" fontId="10" fillId="72" borderId="47" xfId="26" applyFont="1" applyFill="1" applyBorder="1" applyAlignment="1">
      <alignment horizontal="left" vertical="center" wrapText="1"/>
    </xf>
    <xf numFmtId="175" fontId="39" fillId="72" borderId="44" xfId="26" applyNumberFormat="1" applyFont="1" applyFill="1" applyBorder="1" applyAlignment="1">
      <alignment horizontal="center" vertical="center" wrapText="1"/>
    </xf>
    <xf numFmtId="175" fontId="39" fillId="72" borderId="43" xfId="26" applyNumberFormat="1" applyFont="1" applyFill="1" applyBorder="1" applyAlignment="1">
      <alignment horizontal="center" vertical="center" wrapText="1"/>
    </xf>
    <xf numFmtId="175" fontId="39" fillId="73" borderId="38" xfId="26" applyNumberFormat="1" applyFont="1" applyFill="1" applyBorder="1" applyAlignment="1">
      <alignment horizontal="center" vertical="center" wrapText="1"/>
    </xf>
    <xf numFmtId="175" fontId="39" fillId="73" borderId="31" xfId="26" applyNumberFormat="1" applyFont="1" applyFill="1" applyBorder="1" applyAlignment="1">
      <alignment horizontal="center" vertical="center" wrapText="1"/>
    </xf>
    <xf numFmtId="175" fontId="39" fillId="73" borderId="5" xfId="26" applyNumberFormat="1" applyFont="1" applyFill="1" applyBorder="1" applyAlignment="1">
      <alignment horizontal="center" vertical="center" wrapText="1"/>
    </xf>
    <xf numFmtId="175" fontId="39" fillId="73" borderId="1" xfId="26" applyNumberFormat="1" applyFont="1" applyFill="1" applyBorder="1" applyAlignment="1">
      <alignment horizontal="center" vertical="center" wrapText="1"/>
    </xf>
    <xf numFmtId="175" fontId="39" fillId="75" borderId="38" xfId="26" applyNumberFormat="1" applyFont="1" applyFill="1" applyBorder="1" applyAlignment="1">
      <alignment horizontal="center" vertical="center" wrapText="1"/>
    </xf>
    <xf numFmtId="175" fontId="39" fillId="75" borderId="31" xfId="26" applyNumberFormat="1" applyFont="1" applyFill="1" applyBorder="1" applyAlignment="1">
      <alignment horizontal="center" vertical="center" wrapText="1"/>
    </xf>
    <xf numFmtId="175" fontId="39" fillId="75" borderId="44" xfId="26" applyNumberFormat="1" applyFont="1" applyFill="1" applyBorder="1" applyAlignment="1">
      <alignment horizontal="center" vertical="center" wrapText="1"/>
    </xf>
    <xf numFmtId="175" fontId="39" fillId="75" borderId="43" xfId="26" applyNumberFormat="1" applyFont="1" applyFill="1" applyBorder="1" applyAlignment="1">
      <alignment horizontal="center" vertical="center" wrapText="1"/>
    </xf>
    <xf numFmtId="9" fontId="10" fillId="73" borderId="36" xfId="26" applyFont="1" applyFill="1" applyBorder="1" applyAlignment="1">
      <alignment horizontal="left" vertical="center" wrapText="1"/>
    </xf>
    <xf numFmtId="9" fontId="10" fillId="73" borderId="47" xfId="26" applyFont="1" applyFill="1" applyBorder="1" applyAlignment="1">
      <alignment horizontal="left" vertical="center" wrapText="1"/>
    </xf>
    <xf numFmtId="175" fontId="39" fillId="73" borderId="44" xfId="26" applyNumberFormat="1" applyFont="1" applyFill="1" applyBorder="1" applyAlignment="1">
      <alignment horizontal="center" vertical="center" wrapText="1"/>
    </xf>
    <xf numFmtId="175" fontId="39" fillId="73" borderId="43" xfId="26" applyNumberFormat="1" applyFont="1" applyFill="1" applyBorder="1" applyAlignment="1">
      <alignment horizontal="center" vertical="center" wrapText="1"/>
    </xf>
    <xf numFmtId="175" fontId="39" fillId="70" borderId="50" xfId="2" applyNumberFormat="1" applyFont="1" applyFill="1" applyBorder="1" applyAlignment="1">
      <alignment horizontal="center" vertical="center" wrapText="1"/>
    </xf>
    <xf numFmtId="175" fontId="39" fillId="70" borderId="7" xfId="26" applyNumberFormat="1" applyFont="1" applyFill="1" applyBorder="1" applyAlignment="1">
      <alignment horizontal="center" vertical="center" wrapText="1"/>
    </xf>
    <xf numFmtId="175" fontId="39" fillId="70" borderId="6" xfId="2" applyNumberFormat="1" applyFont="1" applyFill="1" applyBorder="1" applyAlignment="1">
      <alignment horizontal="center" vertical="center" wrapText="1"/>
    </xf>
    <xf numFmtId="175" fontId="39" fillId="70" borderId="9" xfId="2" applyNumberFormat="1" applyFont="1" applyFill="1" applyBorder="1" applyAlignment="1">
      <alignment horizontal="center" vertical="center" wrapText="1"/>
    </xf>
    <xf numFmtId="175" fontId="39" fillId="70" borderId="52" xfId="26" applyNumberFormat="1" applyFont="1" applyFill="1" applyBorder="1" applyAlignment="1">
      <alignment horizontal="center" vertical="center" wrapText="1"/>
    </xf>
    <xf numFmtId="175" fontId="39" fillId="70" borderId="8" xfId="2" applyNumberFormat="1" applyFont="1" applyFill="1" applyBorder="1" applyAlignment="1">
      <alignment horizontal="center" vertical="center" wrapText="1"/>
    </xf>
    <xf numFmtId="175" fontId="39" fillId="70" borderId="8" xfId="26" applyNumberFormat="1" applyFont="1" applyFill="1" applyBorder="1" applyAlignment="1">
      <alignment vertical="center" wrapText="1"/>
    </xf>
    <xf numFmtId="0" fontId="39" fillId="0" borderId="1" xfId="0" applyFont="1" applyBorder="1" applyAlignment="1">
      <alignment vertical="center"/>
    </xf>
    <xf numFmtId="0" fontId="39" fillId="0" borderId="3" xfId="0" applyFont="1" applyBorder="1" applyAlignment="1">
      <alignment vertical="center"/>
    </xf>
    <xf numFmtId="0" fontId="39" fillId="72" borderId="30" xfId="0" applyFont="1" applyFill="1" applyBorder="1" applyAlignment="1">
      <alignment vertical="center"/>
    </xf>
    <xf numFmtId="0" fontId="39" fillId="72" borderId="33" xfId="0" applyFont="1" applyFill="1" applyBorder="1" applyAlignment="1">
      <alignment vertical="center"/>
    </xf>
    <xf numFmtId="0" fontId="39" fillId="72" borderId="36" xfId="0" applyFont="1" applyFill="1" applyBorder="1" applyAlignment="1">
      <alignment vertical="center"/>
    </xf>
    <xf numFmtId="0" fontId="39" fillId="72" borderId="37" xfId="0" applyFont="1" applyFill="1" applyBorder="1" applyAlignment="1">
      <alignment vertical="center"/>
    </xf>
    <xf numFmtId="0" fontId="39" fillId="72" borderId="47" xfId="0" applyFont="1" applyFill="1" applyBorder="1" applyAlignment="1">
      <alignment vertical="center"/>
    </xf>
    <xf numFmtId="0" fontId="39" fillId="72" borderId="48" xfId="0" applyFont="1" applyFill="1" applyBorder="1" applyAlignment="1">
      <alignment vertical="center"/>
    </xf>
    <xf numFmtId="0" fontId="39" fillId="73" borderId="30" xfId="0" applyFont="1" applyFill="1" applyBorder="1" applyAlignment="1">
      <alignment vertical="center"/>
    </xf>
    <xf numFmtId="0" fontId="39" fillId="73" borderId="33" xfId="0" applyFont="1" applyFill="1" applyBorder="1" applyAlignment="1">
      <alignment vertical="center"/>
    </xf>
    <xf numFmtId="0" fontId="39" fillId="73" borderId="36" xfId="0" applyFont="1" applyFill="1" applyBorder="1" applyAlignment="1">
      <alignment vertical="center"/>
    </xf>
    <xf numFmtId="0" fontId="39" fillId="73" borderId="37" xfId="0" applyFont="1" applyFill="1" applyBorder="1" applyAlignment="1">
      <alignment vertical="center"/>
    </xf>
    <xf numFmtId="0" fontId="39" fillId="73" borderId="47" xfId="0" applyFont="1" applyFill="1" applyBorder="1" applyAlignment="1">
      <alignment vertical="center"/>
    </xf>
    <xf numFmtId="0" fontId="39" fillId="73" borderId="48" xfId="0" applyFont="1" applyFill="1" applyBorder="1" applyAlignment="1">
      <alignment vertical="center"/>
    </xf>
    <xf numFmtId="0" fontId="39" fillId="75" borderId="49" xfId="0" applyFont="1" applyFill="1" applyBorder="1" applyAlignment="1">
      <alignment vertical="center"/>
    </xf>
    <xf numFmtId="0" fontId="39" fillId="75" borderId="62" xfId="0" applyFont="1" applyFill="1" applyBorder="1" applyAlignment="1">
      <alignment vertical="center"/>
    </xf>
    <xf numFmtId="0" fontId="39" fillId="75" borderId="47" xfId="0" applyFont="1" applyFill="1" applyBorder="1" applyAlignment="1">
      <alignment vertical="center"/>
    </xf>
    <xf numFmtId="0" fontId="39" fillId="75" borderId="48" xfId="0" applyFont="1" applyFill="1" applyBorder="1" applyAlignment="1">
      <alignment vertical="center"/>
    </xf>
    <xf numFmtId="0" fontId="39" fillId="0" borderId="1" xfId="0" applyFont="1" applyBorder="1" applyAlignment="1">
      <alignment horizontal="center" vertical="center"/>
    </xf>
    <xf numFmtId="0" fontId="39" fillId="75" borderId="30" xfId="0" applyFont="1" applyFill="1" applyBorder="1" applyAlignment="1">
      <alignment vertical="center"/>
    </xf>
    <xf numFmtId="0" fontId="39" fillId="72" borderId="32" xfId="0" applyFont="1" applyFill="1" applyBorder="1" applyAlignment="1">
      <alignment vertical="center"/>
    </xf>
    <xf numFmtId="0" fontId="39" fillId="72" borderId="4" xfId="0" applyFont="1" applyFill="1" applyBorder="1" applyAlignment="1">
      <alignment vertical="center"/>
    </xf>
    <xf numFmtId="0" fontId="39" fillId="72" borderId="46" xfId="0" applyFont="1" applyFill="1" applyBorder="1" applyAlignment="1">
      <alignment vertical="center"/>
    </xf>
    <xf numFmtId="0" fontId="39" fillId="73" borderId="32" xfId="0" applyFont="1" applyFill="1" applyBorder="1" applyAlignment="1">
      <alignment vertical="center"/>
    </xf>
    <xf numFmtId="0" fontId="39" fillId="73" borderId="4" xfId="0" applyFont="1" applyFill="1" applyBorder="1" applyAlignment="1">
      <alignment vertical="center"/>
    </xf>
    <xf numFmtId="0" fontId="39" fillId="73" borderId="46" xfId="0" applyFont="1" applyFill="1" applyBorder="1" applyAlignment="1">
      <alignment vertical="center"/>
    </xf>
    <xf numFmtId="0" fontId="39" fillId="75" borderId="32" xfId="0" applyFont="1" applyFill="1" applyBorder="1" applyAlignment="1">
      <alignment vertical="center"/>
    </xf>
    <xf numFmtId="0" fontId="39" fillId="75" borderId="46" xfId="0" applyFont="1" applyFill="1" applyBorder="1" applyAlignment="1">
      <alignment vertical="center"/>
    </xf>
    <xf numFmtId="0" fontId="39" fillId="74" borderId="49" xfId="0" applyFont="1" applyFill="1" applyBorder="1" applyAlignment="1">
      <alignment vertical="center"/>
    </xf>
    <xf numFmtId="0" fontId="39" fillId="74" borderId="62" xfId="0" applyFont="1" applyFill="1" applyBorder="1" applyAlignment="1">
      <alignment vertical="center"/>
    </xf>
    <xf numFmtId="0" fontId="39" fillId="74" borderId="47" xfId="0" applyFont="1" applyFill="1" applyBorder="1" applyAlignment="1">
      <alignment vertical="center"/>
    </xf>
    <xf numFmtId="0" fontId="39" fillId="74" borderId="48" xfId="0" applyFont="1" applyFill="1" applyBorder="1" applyAlignment="1">
      <alignment vertical="center"/>
    </xf>
    <xf numFmtId="0" fontId="39" fillId="74" borderId="30" xfId="0" applyFont="1" applyFill="1" applyBorder="1" applyAlignment="1">
      <alignment vertical="center"/>
    </xf>
    <xf numFmtId="0" fontId="39" fillId="74" borderId="33" xfId="0" applyFont="1" applyFill="1" applyBorder="1" applyAlignment="1">
      <alignment vertical="center"/>
    </xf>
    <xf numFmtId="0" fontId="39" fillId="72" borderId="50" xfId="0" applyFont="1" applyFill="1" applyBorder="1" applyAlignment="1">
      <alignment vertical="center"/>
    </xf>
    <xf numFmtId="0" fontId="39" fillId="72" borderId="52" xfId="0" applyFont="1" applyFill="1" applyBorder="1" applyAlignment="1">
      <alignment vertical="center"/>
    </xf>
    <xf numFmtId="0" fontId="39" fillId="20" borderId="81" xfId="0" applyFont="1" applyFill="1" applyBorder="1" applyAlignment="1">
      <alignment horizontal="center" vertical="center" wrapText="1"/>
    </xf>
    <xf numFmtId="0" fontId="39" fillId="20" borderId="83" xfId="0" applyFont="1" applyFill="1" applyBorder="1" applyAlignment="1">
      <alignment horizontal="center" vertical="center" wrapText="1"/>
    </xf>
    <xf numFmtId="0" fontId="39" fillId="20" borderId="83" xfId="0" applyFont="1" applyFill="1" applyBorder="1" applyAlignment="1">
      <alignment horizontal="left" vertical="center" wrapText="1"/>
    </xf>
    <xf numFmtId="0" fontId="39" fillId="20" borderId="83" xfId="0" applyFont="1" applyFill="1" applyBorder="1" applyAlignment="1">
      <alignment vertical="center" wrapText="1"/>
    </xf>
    <xf numFmtId="10" fontId="39" fillId="20" borderId="83" xfId="26" applyNumberFormat="1" applyFont="1" applyFill="1" applyBorder="1" applyAlignment="1">
      <alignment horizontal="center" vertical="center" wrapText="1"/>
    </xf>
    <xf numFmtId="175" fontId="39" fillId="20" borderId="84" xfId="26" applyNumberFormat="1" applyFont="1" applyFill="1" applyBorder="1" applyAlignment="1">
      <alignment horizontal="center" vertical="center" wrapText="1"/>
    </xf>
    <xf numFmtId="175" fontId="39" fillId="20" borderId="83" xfId="26" applyNumberFormat="1" applyFont="1" applyFill="1" applyBorder="1" applyAlignment="1">
      <alignment horizontal="center" vertical="center" wrapText="1"/>
    </xf>
    <xf numFmtId="0" fontId="39" fillId="20" borderId="80" xfId="0" applyFont="1" applyFill="1" applyBorder="1" applyAlignment="1">
      <alignment vertical="center"/>
    </xf>
    <xf numFmtId="175" fontId="39" fillId="76" borderId="38" xfId="26" applyNumberFormat="1" applyFont="1" applyFill="1" applyBorder="1" applyAlignment="1">
      <alignment horizontal="center" vertical="center" wrapText="1"/>
    </xf>
    <xf numFmtId="175" fontId="39" fillId="76" borderId="31" xfId="26" applyNumberFormat="1" applyFont="1" applyFill="1" applyBorder="1" applyAlignment="1">
      <alignment horizontal="center" vertical="center" wrapText="1"/>
    </xf>
    <xf numFmtId="0" fontId="39" fillId="76" borderId="33" xfId="0" applyFont="1" applyFill="1" applyBorder="1" applyAlignment="1">
      <alignment vertical="center"/>
    </xf>
    <xf numFmtId="0" fontId="39" fillId="76" borderId="48" xfId="0" applyFont="1" applyFill="1" applyBorder="1" applyAlignment="1">
      <alignment vertical="center"/>
    </xf>
    <xf numFmtId="175" fontId="39" fillId="77" borderId="38" xfId="26" applyNumberFormat="1" applyFont="1" applyFill="1" applyBorder="1" applyAlignment="1">
      <alignment horizontal="center" vertical="center" wrapText="1"/>
    </xf>
    <xf numFmtId="175" fontId="39" fillId="77" borderId="31" xfId="26" applyNumberFormat="1" applyFont="1" applyFill="1" applyBorder="1" applyAlignment="1">
      <alignment horizontal="center" vertical="center" wrapText="1"/>
    </xf>
    <xf numFmtId="0" fontId="39" fillId="77" borderId="33" xfId="0" applyFont="1" applyFill="1" applyBorder="1" applyAlignment="1">
      <alignment vertical="center"/>
    </xf>
    <xf numFmtId="175" fontId="39" fillId="20" borderId="80" xfId="26" applyNumberFormat="1" applyFont="1" applyFill="1" applyBorder="1" applyAlignment="1">
      <alignment horizontal="center" vertical="center" wrapText="1"/>
    </xf>
    <xf numFmtId="0" fontId="39" fillId="77" borderId="38" xfId="0" applyFont="1" applyFill="1" applyBorder="1" applyAlignment="1">
      <alignment vertical="center"/>
    </xf>
    <xf numFmtId="175" fontId="39" fillId="76" borderId="9" xfId="26" applyNumberFormat="1" applyFont="1" applyFill="1" applyBorder="1" applyAlignment="1">
      <alignment horizontal="center" vertical="center" wrapText="1"/>
    </xf>
    <xf numFmtId="175" fontId="39" fillId="76" borderId="6" xfId="26" applyNumberFormat="1" applyFont="1" applyFill="1" applyBorder="1" applyAlignment="1">
      <alignment horizontal="center" vertical="center" wrapText="1"/>
    </xf>
    <xf numFmtId="0" fontId="0" fillId="20" borderId="86" xfId="0" applyFill="1" applyBorder="1" applyAlignment="1">
      <alignment vertical="center" wrapText="1"/>
    </xf>
    <xf numFmtId="0" fontId="0" fillId="76" borderId="12" xfId="0" applyFill="1" applyBorder="1" applyAlignment="1">
      <alignment vertical="center" wrapText="1"/>
    </xf>
    <xf numFmtId="0" fontId="0" fillId="76" borderId="50" xfId="0" applyFill="1" applyBorder="1" applyAlignment="1">
      <alignment vertical="center" wrapText="1"/>
    </xf>
    <xf numFmtId="0" fontId="39" fillId="70" borderId="30" xfId="0" applyFont="1" applyFill="1" applyBorder="1" applyAlignment="1">
      <alignment horizontal="justify" vertical="center" wrapText="1"/>
    </xf>
    <xf numFmtId="0" fontId="39" fillId="70" borderId="47" xfId="0" applyFont="1" applyFill="1" applyBorder="1" applyAlignment="1">
      <alignment horizontal="justify" vertical="center" wrapText="1"/>
    </xf>
    <xf numFmtId="0" fontId="39" fillId="72" borderId="30" xfId="0" applyFont="1" applyFill="1" applyBorder="1" applyAlignment="1">
      <alignment horizontal="justify" vertical="center" wrapText="1"/>
    </xf>
    <xf numFmtId="0" fontId="39" fillId="73" borderId="30" xfId="0" applyFont="1" applyFill="1" applyBorder="1" applyAlignment="1">
      <alignment horizontal="justify" vertical="center" wrapText="1"/>
    </xf>
    <xf numFmtId="0" fontId="0" fillId="75" borderId="30" xfId="0" applyFill="1" applyBorder="1" applyAlignment="1">
      <alignment vertical="center" wrapText="1"/>
    </xf>
    <xf numFmtId="0" fontId="0" fillId="75" borderId="47" xfId="0" applyFill="1" applyBorder="1" applyAlignment="1">
      <alignment vertical="center" wrapText="1"/>
    </xf>
    <xf numFmtId="0" fontId="39" fillId="20" borderId="84" xfId="0" applyFont="1" applyFill="1" applyBorder="1" applyAlignment="1">
      <alignment vertical="center"/>
    </xf>
    <xf numFmtId="0" fontId="39" fillId="76" borderId="38" xfId="0" applyFont="1" applyFill="1" applyBorder="1" applyAlignment="1">
      <alignment vertical="center"/>
    </xf>
    <xf numFmtId="0" fontId="39" fillId="76" borderId="44" xfId="0" applyFont="1" applyFill="1" applyBorder="1" applyAlignment="1">
      <alignment vertical="center"/>
    </xf>
    <xf numFmtId="0" fontId="39" fillId="20" borderId="81" xfId="0" applyFont="1" applyFill="1" applyBorder="1" applyAlignment="1">
      <alignment vertical="center"/>
    </xf>
    <xf numFmtId="0" fontId="39" fillId="76" borderId="30" xfId="0" applyFont="1" applyFill="1" applyBorder="1" applyAlignment="1">
      <alignment vertical="center"/>
    </xf>
    <xf numFmtId="0" fontId="39" fillId="76" borderId="47" xfId="0" applyFont="1" applyFill="1" applyBorder="1" applyAlignment="1">
      <alignment vertical="center"/>
    </xf>
    <xf numFmtId="0" fontId="39" fillId="77" borderId="30" xfId="0" applyFont="1" applyFill="1" applyBorder="1" applyAlignment="1">
      <alignment vertical="center"/>
    </xf>
    <xf numFmtId="0" fontId="39" fillId="20" borderId="85" xfId="0" applyFont="1" applyFill="1" applyBorder="1" applyAlignment="1">
      <alignment vertical="center"/>
    </xf>
    <xf numFmtId="0" fontId="39" fillId="76" borderId="32" xfId="0" applyFont="1" applyFill="1" applyBorder="1" applyAlignment="1">
      <alignment vertical="center"/>
    </xf>
    <xf numFmtId="0" fontId="39" fillId="76" borderId="46" xfId="0" applyFont="1" applyFill="1" applyBorder="1" applyAlignment="1">
      <alignment vertical="center"/>
    </xf>
    <xf numFmtId="0" fontId="39" fillId="77" borderId="32" xfId="0" applyFont="1" applyFill="1" applyBorder="1" applyAlignment="1">
      <alignment vertical="center"/>
    </xf>
    <xf numFmtId="175" fontId="79" fillId="20" borderId="37" xfId="26" applyNumberFormat="1" applyFont="1" applyFill="1" applyBorder="1" applyAlignment="1">
      <alignment vertical="center" wrapText="1"/>
    </xf>
    <xf numFmtId="0" fontId="0" fillId="77" borderId="30" xfId="0" applyFill="1" applyBorder="1" applyAlignment="1">
      <alignment vertical="center" wrapText="1"/>
    </xf>
    <xf numFmtId="0" fontId="0" fillId="77" borderId="76" xfId="0" applyFill="1" applyBorder="1" applyAlignment="1">
      <alignment vertical="center" wrapText="1"/>
    </xf>
    <xf numFmtId="0" fontId="39" fillId="80" borderId="0" xfId="0" applyFont="1" applyFill="1" applyAlignment="1">
      <alignment vertical="center"/>
    </xf>
    <xf numFmtId="175" fontId="39" fillId="71" borderId="38" xfId="26" applyNumberFormat="1" applyFont="1" applyFill="1" applyBorder="1" applyAlignment="1">
      <alignment horizontal="center" vertical="center" wrapText="1"/>
    </xf>
    <xf numFmtId="175" fontId="39" fillId="71" borderId="31" xfId="26" applyNumberFormat="1" applyFont="1" applyFill="1" applyBorder="1" applyAlignment="1">
      <alignment horizontal="center" vertical="center" wrapText="1"/>
    </xf>
    <xf numFmtId="0" fontId="39" fillId="71" borderId="1" xfId="0" applyFont="1" applyFill="1" applyBorder="1" applyAlignment="1">
      <alignment vertical="center"/>
    </xf>
    <xf numFmtId="175" fontId="39" fillId="71" borderId="5" xfId="26" applyNumberFormat="1" applyFont="1" applyFill="1" applyBorder="1" applyAlignment="1">
      <alignment horizontal="center" vertical="center" wrapText="1"/>
    </xf>
    <xf numFmtId="175" fontId="39" fillId="71" borderId="1" xfId="26" applyNumberFormat="1" applyFont="1" applyFill="1" applyBorder="1" applyAlignment="1">
      <alignment horizontal="center" vertical="center" wrapText="1"/>
    </xf>
    <xf numFmtId="175" fontId="39" fillId="77" borderId="9" xfId="26" applyNumberFormat="1" applyFont="1" applyFill="1" applyBorder="1" applyAlignment="1">
      <alignment horizontal="center" vertical="center" wrapText="1"/>
    </xf>
    <xf numFmtId="175" fontId="39" fillId="77" borderId="6" xfId="26" applyNumberFormat="1" applyFont="1" applyFill="1" applyBorder="1" applyAlignment="1">
      <alignment horizontal="center" vertical="center" wrapText="1"/>
    </xf>
    <xf numFmtId="0" fontId="39" fillId="77" borderId="50" xfId="0" applyFont="1" applyFill="1" applyBorder="1" applyAlignment="1">
      <alignment vertical="center"/>
    </xf>
    <xf numFmtId="0" fontId="39" fillId="77" borderId="9" xfId="0" applyFont="1" applyFill="1" applyBorder="1" applyAlignment="1">
      <alignment vertical="center"/>
    </xf>
    <xf numFmtId="0" fontId="39" fillId="77" borderId="7" xfId="0" applyFont="1" applyFill="1" applyBorder="1" applyAlignment="1">
      <alignment vertical="center"/>
    </xf>
    <xf numFmtId="0" fontId="39" fillId="77" borderId="52" xfId="0" applyFont="1" applyFill="1" applyBorder="1" applyAlignment="1">
      <alignment vertical="center"/>
    </xf>
    <xf numFmtId="175" fontId="79" fillId="20" borderId="52" xfId="26" applyNumberFormat="1" applyFont="1" applyFill="1" applyBorder="1" applyAlignment="1">
      <alignment vertical="center" wrapText="1"/>
    </xf>
    <xf numFmtId="0" fontId="0" fillId="79" borderId="30" xfId="0" applyFill="1" applyBorder="1" applyAlignment="1">
      <alignment vertical="center" wrapText="1"/>
    </xf>
    <xf numFmtId="175" fontId="39" fillId="79" borderId="38" xfId="26" applyNumberFormat="1" applyFont="1" applyFill="1" applyBorder="1" applyAlignment="1">
      <alignment horizontal="center" vertical="center" wrapText="1"/>
    </xf>
    <xf numFmtId="175" fontId="39" fillId="79" borderId="31" xfId="26" applyNumberFormat="1" applyFont="1" applyFill="1" applyBorder="1" applyAlignment="1">
      <alignment horizontal="center" vertical="center" wrapText="1"/>
    </xf>
    <xf numFmtId="0" fontId="39" fillId="79" borderId="31" xfId="0" applyFont="1" applyFill="1" applyBorder="1" applyAlignment="1">
      <alignment vertical="center"/>
    </xf>
    <xf numFmtId="0" fontId="39" fillId="79" borderId="33" xfId="0" applyFont="1" applyFill="1" applyBorder="1" applyAlignment="1">
      <alignment vertical="center"/>
    </xf>
    <xf numFmtId="0" fontId="0" fillId="79" borderId="47" xfId="0" applyFill="1" applyBorder="1" applyAlignment="1">
      <alignment vertical="center" wrapText="1"/>
    </xf>
    <xf numFmtId="175" fontId="39" fillId="79" borderId="44" xfId="26" applyNumberFormat="1" applyFont="1" applyFill="1" applyBorder="1" applyAlignment="1">
      <alignment horizontal="center" vertical="center" wrapText="1"/>
    </xf>
    <xf numFmtId="175" fontId="39" fillId="79" borderId="43" xfId="26" applyNumberFormat="1" applyFont="1" applyFill="1" applyBorder="1" applyAlignment="1">
      <alignment horizontal="center" vertical="center" wrapText="1"/>
    </xf>
    <xf numFmtId="0" fontId="39" fillId="79" borderId="43" xfId="0" applyFont="1" applyFill="1" applyBorder="1" applyAlignment="1">
      <alignment vertical="center"/>
    </xf>
    <xf numFmtId="0" fontId="39" fillId="79" borderId="48" xfId="0" applyFont="1" applyFill="1" applyBorder="1" applyAlignment="1">
      <alignment vertical="center"/>
    </xf>
    <xf numFmtId="0" fontId="0" fillId="80" borderId="81" xfId="0" applyFill="1" applyBorder="1" applyAlignment="1">
      <alignment vertical="center" wrapText="1"/>
    </xf>
    <xf numFmtId="175" fontId="39" fillId="80" borderId="84" xfId="26" applyNumberFormat="1" applyFont="1" applyFill="1" applyBorder="1" applyAlignment="1">
      <alignment horizontal="center" vertical="center" wrapText="1"/>
    </xf>
    <xf numFmtId="175" fontId="39" fillId="80" borderId="83" xfId="26" applyNumberFormat="1" applyFont="1" applyFill="1" applyBorder="1" applyAlignment="1">
      <alignment horizontal="center" vertical="center" wrapText="1"/>
    </xf>
    <xf numFmtId="0" fontId="39" fillId="80" borderId="83" xfId="0" applyFont="1" applyFill="1" applyBorder="1" applyAlignment="1">
      <alignment vertical="center"/>
    </xf>
    <xf numFmtId="0" fontId="39" fillId="80" borderId="80" xfId="0" applyFont="1" applyFill="1" applyBorder="1" applyAlignment="1">
      <alignment vertical="center"/>
    </xf>
    <xf numFmtId="0" fontId="0" fillId="81" borderId="81" xfId="0" applyFill="1" applyBorder="1" applyAlignment="1">
      <alignment vertical="center" wrapText="1"/>
    </xf>
    <xf numFmtId="175" fontId="39" fillId="81" borderId="84" xfId="26" applyNumberFormat="1" applyFont="1" applyFill="1" applyBorder="1" applyAlignment="1">
      <alignment horizontal="center" vertical="center" wrapText="1"/>
    </xf>
    <xf numFmtId="175" fontId="39" fillId="81" borderId="83" xfId="26" applyNumberFormat="1" applyFont="1" applyFill="1" applyBorder="1" applyAlignment="1">
      <alignment horizontal="center" vertical="center" wrapText="1"/>
    </xf>
    <xf numFmtId="0" fontId="39" fillId="81" borderId="83" xfId="0" applyFont="1" applyFill="1" applyBorder="1" applyAlignment="1">
      <alignment horizontal="center" vertical="center" wrapText="1"/>
    </xf>
    <xf numFmtId="0" fontId="39" fillId="81" borderId="83" xfId="0" applyFont="1" applyFill="1" applyBorder="1" applyAlignment="1">
      <alignment vertical="center"/>
    </xf>
    <xf numFmtId="0" fontId="39" fillId="81" borderId="80" xfId="0" applyFont="1" applyFill="1" applyBorder="1" applyAlignment="1">
      <alignment vertical="center"/>
    </xf>
    <xf numFmtId="0" fontId="39" fillId="71" borderId="31" xfId="0" applyFont="1" applyFill="1" applyBorder="1" applyAlignment="1">
      <alignment vertical="center"/>
    </xf>
    <xf numFmtId="0" fontId="39" fillId="71" borderId="33" xfId="0" applyFont="1" applyFill="1" applyBorder="1" applyAlignment="1">
      <alignment vertical="center"/>
    </xf>
    <xf numFmtId="0" fontId="39" fillId="71" borderId="37" xfId="0" applyFont="1" applyFill="1" applyBorder="1" applyAlignment="1">
      <alignment vertical="center"/>
    </xf>
    <xf numFmtId="175" fontId="39" fillId="71" borderId="44" xfId="26" applyNumberFormat="1" applyFont="1" applyFill="1" applyBorder="1" applyAlignment="1">
      <alignment horizontal="center" vertical="center" wrapText="1"/>
    </xf>
    <xf numFmtId="175" fontId="39" fillId="71" borderId="43" xfId="26" applyNumberFormat="1" applyFont="1" applyFill="1" applyBorder="1" applyAlignment="1">
      <alignment horizontal="center" vertical="center" wrapText="1"/>
    </xf>
    <xf numFmtId="0" fontId="39" fillId="71" borderId="43" xfId="0" applyFont="1" applyFill="1" applyBorder="1" applyAlignment="1">
      <alignment vertical="center"/>
    </xf>
    <xf numFmtId="0" fontId="39" fillId="71" borderId="48" xfId="0" applyFont="1" applyFill="1" applyBorder="1" applyAlignment="1">
      <alignment vertical="center"/>
    </xf>
    <xf numFmtId="0" fontId="39" fillId="81" borderId="81" xfId="0" applyFont="1" applyFill="1" applyBorder="1" applyAlignment="1">
      <alignment horizontal="center" vertical="center" wrapText="1"/>
    </xf>
    <xf numFmtId="0" fontId="39" fillId="81" borderId="83" xfId="0" applyFont="1" applyFill="1" applyBorder="1" applyAlignment="1">
      <alignment horizontal="left" vertical="center" wrapText="1"/>
    </xf>
    <xf numFmtId="0" fontId="39" fillId="81" borderId="83" xfId="0" applyFont="1" applyFill="1" applyBorder="1" applyAlignment="1">
      <alignment vertical="center" wrapText="1"/>
    </xf>
    <xf numFmtId="10" fontId="39" fillId="81" borderId="83" xfId="26" applyNumberFormat="1" applyFont="1" applyFill="1" applyBorder="1" applyAlignment="1">
      <alignment horizontal="center" vertical="center" wrapText="1"/>
    </xf>
    <xf numFmtId="0" fontId="39" fillId="80" borderId="81" xfId="0" applyFont="1" applyFill="1" applyBorder="1" applyAlignment="1">
      <alignment horizontal="center" vertical="center" wrapText="1"/>
    </xf>
    <xf numFmtId="0" fontId="39" fillId="80" borderId="83" xfId="0" applyFont="1" applyFill="1" applyBorder="1" applyAlignment="1">
      <alignment horizontal="left" vertical="center" wrapText="1"/>
    </xf>
    <xf numFmtId="0" fontId="39" fillId="80" borderId="83" xfId="0" applyFont="1" applyFill="1" applyBorder="1" applyAlignment="1">
      <alignment horizontal="center" vertical="center" wrapText="1"/>
    </xf>
    <xf numFmtId="0" fontId="39" fillId="80" borderId="83" xfId="0" applyFont="1" applyFill="1" applyBorder="1" applyAlignment="1">
      <alignment vertical="center" wrapText="1"/>
    </xf>
    <xf numFmtId="10" fontId="39" fillId="80" borderId="83" xfId="26" applyNumberFormat="1" applyFont="1" applyFill="1" applyBorder="1" applyAlignment="1">
      <alignment horizontal="center" vertical="center" wrapText="1"/>
    </xf>
    <xf numFmtId="9" fontId="95" fillId="4" borderId="75" xfId="2" applyFont="1" applyFill="1" applyBorder="1" applyAlignment="1">
      <alignment horizontal="center" vertical="center"/>
    </xf>
    <xf numFmtId="0" fontId="0" fillId="71" borderId="30" xfId="0" applyFill="1" applyBorder="1" applyAlignment="1">
      <alignment vertical="center" wrapText="1"/>
    </xf>
    <xf numFmtId="0" fontId="0" fillId="71" borderId="36" xfId="0" applyFill="1" applyBorder="1" applyAlignment="1">
      <alignment vertical="center" wrapText="1"/>
    </xf>
    <xf numFmtId="0" fontId="0" fillId="71" borderId="47" xfId="0" applyFill="1" applyBorder="1" applyAlignment="1">
      <alignment vertical="center" wrapText="1"/>
    </xf>
    <xf numFmtId="175" fontId="39" fillId="81" borderId="80" xfId="26" applyNumberFormat="1" applyFont="1" applyFill="1" applyBorder="1" applyAlignment="1">
      <alignment horizontal="center" vertical="center" wrapText="1"/>
    </xf>
    <xf numFmtId="175" fontId="39" fillId="80" borderId="80" xfId="26" applyNumberFormat="1" applyFont="1" applyFill="1" applyBorder="1" applyAlignment="1">
      <alignment horizontal="center" vertical="center" wrapText="1"/>
    </xf>
    <xf numFmtId="0" fontId="39" fillId="79" borderId="38" xfId="0" applyFont="1" applyFill="1" applyBorder="1" applyAlignment="1">
      <alignment vertical="center"/>
    </xf>
    <xf numFmtId="0" fontId="39" fillId="79" borderId="44" xfId="0" applyFont="1" applyFill="1" applyBorder="1" applyAlignment="1">
      <alignment vertical="center"/>
    </xf>
    <xf numFmtId="0" fontId="39" fillId="80" borderId="84" xfId="0" applyFont="1" applyFill="1" applyBorder="1" applyAlignment="1">
      <alignment vertical="center"/>
    </xf>
    <xf numFmtId="0" fontId="39" fillId="81" borderId="84" xfId="0" applyFont="1" applyFill="1" applyBorder="1" applyAlignment="1">
      <alignment vertical="center"/>
    </xf>
    <xf numFmtId="0" fontId="39" fillId="71" borderId="38" xfId="0" applyFont="1" applyFill="1" applyBorder="1" applyAlignment="1">
      <alignment vertical="center"/>
    </xf>
    <xf numFmtId="0" fontId="39" fillId="71" borderId="5" xfId="0" applyFont="1" applyFill="1" applyBorder="1" applyAlignment="1">
      <alignment vertical="center"/>
    </xf>
    <xf numFmtId="0" fontId="39" fillId="71" borderId="44" xfId="0" applyFont="1" applyFill="1" applyBorder="1" applyAlignment="1">
      <alignment vertical="center"/>
    </xf>
    <xf numFmtId="0" fontId="39" fillId="79" borderId="30" xfId="0" applyFont="1" applyFill="1" applyBorder="1" applyAlignment="1">
      <alignment vertical="center"/>
    </xf>
    <xf numFmtId="0" fontId="39" fillId="79" borderId="47" xfId="0" applyFont="1" applyFill="1" applyBorder="1" applyAlignment="1">
      <alignment vertical="center"/>
    </xf>
    <xf numFmtId="0" fontId="39" fillId="80" borderId="81" xfId="0" applyFont="1" applyFill="1" applyBorder="1" applyAlignment="1">
      <alignment vertical="center"/>
    </xf>
    <xf numFmtId="0" fontId="39" fillId="81" borderId="81" xfId="0" applyFont="1" applyFill="1" applyBorder="1" applyAlignment="1">
      <alignment vertical="center"/>
    </xf>
    <xf numFmtId="0" fontId="39" fillId="71" borderId="30" xfId="0" applyFont="1" applyFill="1" applyBorder="1" applyAlignment="1">
      <alignment vertical="center"/>
    </xf>
    <xf numFmtId="0" fontId="39" fillId="71" borderId="36" xfId="0" applyFont="1" applyFill="1" applyBorder="1" applyAlignment="1">
      <alignment vertical="center"/>
    </xf>
    <xf numFmtId="0" fontId="39" fillId="71" borderId="47" xfId="0" applyFont="1" applyFill="1" applyBorder="1" applyAlignment="1">
      <alignment vertical="center"/>
    </xf>
    <xf numFmtId="0" fontId="39" fillId="80" borderId="85" xfId="0" applyFont="1" applyFill="1" applyBorder="1" applyAlignment="1">
      <alignment vertical="center"/>
    </xf>
    <xf numFmtId="0" fontId="39" fillId="81" borderId="85" xfId="0" applyFont="1" applyFill="1" applyBorder="1" applyAlignment="1">
      <alignment vertical="center"/>
    </xf>
    <xf numFmtId="0" fontId="39" fillId="2" borderId="0" xfId="0" applyFont="1" applyFill="1" applyAlignment="1" applyProtection="1">
      <alignment horizontal="left"/>
      <protection hidden="1"/>
    </xf>
    <xf numFmtId="0" fontId="39" fillId="2" borderId="0" xfId="0" applyFont="1" applyFill="1" applyAlignment="1">
      <alignment horizontal="left" vertical="center"/>
    </xf>
    <xf numFmtId="0" fontId="39" fillId="0" borderId="0" xfId="0" applyFont="1" applyAlignment="1">
      <alignment horizontal="left" vertical="center"/>
    </xf>
    <xf numFmtId="0" fontId="39" fillId="2" borderId="0" xfId="0" applyFont="1" applyFill="1" applyAlignment="1" applyProtection="1">
      <alignment horizontal="center"/>
      <protection hidden="1"/>
    </xf>
    <xf numFmtId="0" fontId="44" fillId="2" borderId="0" xfId="0" applyFont="1" applyFill="1" applyAlignment="1" applyProtection="1">
      <alignment horizontal="center" vertical="center"/>
      <protection hidden="1"/>
    </xf>
    <xf numFmtId="173" fontId="39" fillId="2" borderId="0" xfId="0" applyNumberFormat="1" applyFont="1" applyFill="1" applyAlignment="1">
      <alignment horizontal="center" vertical="center"/>
    </xf>
    <xf numFmtId="14" fontId="39" fillId="20" borderId="85" xfId="7" applyNumberFormat="1" applyFont="1" applyFill="1" applyBorder="1" applyAlignment="1">
      <alignment horizontal="center" vertical="center" wrapText="1"/>
    </xf>
    <xf numFmtId="14" fontId="39" fillId="80" borderId="85" xfId="7" applyNumberFormat="1" applyFont="1" applyFill="1" applyBorder="1" applyAlignment="1">
      <alignment horizontal="center" vertical="center" wrapText="1"/>
    </xf>
    <xf numFmtId="14" fontId="39" fillId="81" borderId="85" xfId="7" applyNumberFormat="1" applyFont="1" applyFill="1" applyBorder="1" applyAlignment="1">
      <alignment horizontal="center" vertical="center" wrapText="1"/>
    </xf>
    <xf numFmtId="14" fontId="39" fillId="81" borderId="85" xfId="0" applyNumberFormat="1" applyFont="1" applyFill="1" applyBorder="1" applyAlignment="1">
      <alignment horizontal="center" vertical="center" wrapText="1"/>
    </xf>
    <xf numFmtId="173" fontId="39" fillId="0" borderId="0" xfId="0" applyNumberFormat="1" applyFont="1" applyAlignment="1">
      <alignment horizontal="center" vertical="center"/>
    </xf>
    <xf numFmtId="0" fontId="39" fillId="65" borderId="67" xfId="0" applyFont="1" applyFill="1" applyBorder="1" applyAlignment="1">
      <alignment horizontal="left" vertical="center" wrapText="1"/>
    </xf>
    <xf numFmtId="9" fontId="95" fillId="65" borderId="33" xfId="26" applyFont="1" applyFill="1" applyBorder="1" applyAlignment="1">
      <alignment horizontal="center" vertical="center" wrapText="1"/>
    </xf>
    <xf numFmtId="0" fontId="39" fillId="65" borderId="50" xfId="0" applyFont="1" applyFill="1" applyBorder="1" applyAlignment="1">
      <alignment horizontal="left" vertical="center" wrapText="1"/>
    </xf>
    <xf numFmtId="9" fontId="95" fillId="65" borderId="37" xfId="26" applyFont="1" applyFill="1" applyBorder="1" applyAlignment="1">
      <alignment horizontal="center" vertical="center" wrapText="1"/>
    </xf>
    <xf numFmtId="0" fontId="39" fillId="65" borderId="47" xfId="0" applyFont="1" applyFill="1" applyBorder="1" applyAlignment="1">
      <alignment horizontal="left" vertical="center" wrapText="1"/>
    </xf>
    <xf numFmtId="9" fontId="95" fillId="65" borderId="48" xfId="26" applyFont="1" applyFill="1" applyBorder="1" applyAlignment="1">
      <alignment horizontal="center" vertical="center" wrapText="1"/>
    </xf>
    <xf numFmtId="0" fontId="0" fillId="61" borderId="30" xfId="0" applyFill="1" applyBorder="1" applyAlignment="1">
      <alignment vertical="center" wrapText="1"/>
    </xf>
    <xf numFmtId="9" fontId="95" fillId="61" borderId="33" xfId="26" applyFont="1" applyFill="1" applyBorder="1" applyAlignment="1">
      <alignment horizontal="center" vertical="center" wrapText="1"/>
    </xf>
    <xf numFmtId="0" fontId="0" fillId="61" borderId="36" xfId="0" applyFill="1" applyBorder="1" applyAlignment="1">
      <alignment vertical="center" wrapText="1"/>
    </xf>
    <xf numFmtId="9" fontId="95" fillId="61" borderId="62" xfId="26" applyFont="1" applyFill="1" applyBorder="1" applyAlignment="1">
      <alignment horizontal="center" vertical="center" wrapText="1"/>
    </xf>
    <xf numFmtId="0" fontId="0" fillId="61" borderId="47" xfId="0" applyFill="1" applyBorder="1" applyAlignment="1">
      <alignment vertical="center" wrapText="1"/>
    </xf>
    <xf numFmtId="9" fontId="95" fillId="61" borderId="48" xfId="26" applyFont="1" applyFill="1" applyBorder="1" applyAlignment="1">
      <alignment horizontal="center" vertical="center" wrapText="1"/>
    </xf>
    <xf numFmtId="0" fontId="0" fillId="66" borderId="30" xfId="0" applyFill="1" applyBorder="1" applyAlignment="1">
      <alignment vertical="center" wrapText="1"/>
    </xf>
    <xf numFmtId="9" fontId="95" fillId="66" borderId="33" xfId="26" applyFont="1" applyFill="1" applyBorder="1" applyAlignment="1">
      <alignment horizontal="center" vertical="center" wrapText="1"/>
    </xf>
    <xf numFmtId="0" fontId="0" fillId="66" borderId="36" xfId="0" applyFill="1" applyBorder="1" applyAlignment="1">
      <alignment vertical="center" wrapText="1"/>
    </xf>
    <xf numFmtId="9" fontId="95" fillId="66" borderId="37" xfId="26" applyFont="1" applyFill="1" applyBorder="1" applyAlignment="1">
      <alignment horizontal="center" vertical="center" wrapText="1"/>
    </xf>
    <xf numFmtId="0" fontId="0" fillId="66" borderId="47" xfId="0" applyFill="1" applyBorder="1" applyAlignment="1">
      <alignment vertical="center" wrapText="1"/>
    </xf>
    <xf numFmtId="9" fontId="95" fillId="66" borderId="48" xfId="26" applyFont="1" applyFill="1" applyBorder="1" applyAlignment="1">
      <alignment horizontal="center" vertical="center" wrapText="1"/>
    </xf>
    <xf numFmtId="0" fontId="0" fillId="68" borderId="30" xfId="0" applyFill="1" applyBorder="1" applyAlignment="1">
      <alignment vertical="center" wrapText="1"/>
    </xf>
    <xf numFmtId="9" fontId="95" fillId="68" borderId="33" xfId="26" applyFont="1" applyFill="1" applyBorder="1" applyAlignment="1">
      <alignment horizontal="center" vertical="center" wrapText="1"/>
    </xf>
    <xf numFmtId="0" fontId="0" fillId="68" borderId="36" xfId="0" applyFill="1" applyBorder="1" applyAlignment="1">
      <alignment vertical="center" wrapText="1"/>
    </xf>
    <xf numFmtId="9" fontId="95" fillId="68" borderId="37" xfId="26" applyFont="1" applyFill="1" applyBorder="1" applyAlignment="1">
      <alignment horizontal="center" vertical="center" wrapText="1"/>
    </xf>
    <xf numFmtId="0" fontId="39" fillId="68" borderId="50" xfId="0" applyFont="1" applyFill="1" applyBorder="1" applyAlignment="1">
      <alignment horizontal="justify" vertical="center" wrapText="1"/>
    </xf>
    <xf numFmtId="9" fontId="95" fillId="68" borderId="52" xfId="26" applyFont="1" applyFill="1" applyBorder="1" applyAlignment="1">
      <alignment horizontal="center" vertical="center" wrapText="1"/>
    </xf>
    <xf numFmtId="9" fontId="95" fillId="70" borderId="33" xfId="26" applyFont="1" applyFill="1" applyBorder="1" applyAlignment="1">
      <alignment horizontal="center" vertical="center" wrapText="1"/>
    </xf>
    <xf numFmtId="9" fontId="95" fillId="70" borderId="48" xfId="26" applyFont="1" applyFill="1" applyBorder="1" applyAlignment="1">
      <alignment horizontal="center" vertical="center" wrapText="1"/>
    </xf>
    <xf numFmtId="9" fontId="95" fillId="72" borderId="33" xfId="26" applyFont="1" applyFill="1" applyBorder="1" applyAlignment="1">
      <alignment horizontal="center" vertical="center" wrapText="1"/>
    </xf>
    <xf numFmtId="9" fontId="95" fillId="72" borderId="37" xfId="26" applyFont="1" applyFill="1" applyBorder="1" applyAlignment="1">
      <alignment horizontal="center" vertical="center" wrapText="1"/>
    </xf>
    <xf numFmtId="9" fontId="95" fillId="72" borderId="48" xfId="26" applyFont="1" applyFill="1" applyBorder="1" applyAlignment="1">
      <alignment horizontal="center" vertical="center" wrapText="1"/>
    </xf>
    <xf numFmtId="9" fontId="95" fillId="73" borderId="33" xfId="26" applyFont="1" applyFill="1" applyBorder="1" applyAlignment="1">
      <alignment horizontal="center" vertical="center" wrapText="1"/>
    </xf>
    <xf numFmtId="9" fontId="95" fillId="73" borderId="37" xfId="26" applyFont="1" applyFill="1" applyBorder="1" applyAlignment="1">
      <alignment horizontal="center" vertical="center" wrapText="1"/>
    </xf>
    <xf numFmtId="9" fontId="95" fillId="73" borderId="48" xfId="26" applyFont="1" applyFill="1" applyBorder="1" applyAlignment="1">
      <alignment horizontal="center" vertical="center" wrapText="1"/>
    </xf>
    <xf numFmtId="9" fontId="95" fillId="75" borderId="33" xfId="26" applyFont="1" applyFill="1" applyBorder="1" applyAlignment="1">
      <alignment horizontal="center" vertical="center" wrapText="1"/>
    </xf>
    <xf numFmtId="9" fontId="95" fillId="75" borderId="48" xfId="26" applyFont="1" applyFill="1" applyBorder="1" applyAlignment="1">
      <alignment horizontal="center" vertical="center" wrapText="1"/>
    </xf>
    <xf numFmtId="9" fontId="95" fillId="20" borderId="80" xfId="26" applyFont="1" applyFill="1" applyBorder="1" applyAlignment="1">
      <alignment horizontal="center" vertical="center" wrapText="1"/>
    </xf>
    <xf numFmtId="9" fontId="95" fillId="76" borderId="33" xfId="26" applyFont="1" applyFill="1" applyBorder="1" applyAlignment="1">
      <alignment horizontal="center" vertical="center" wrapText="1"/>
    </xf>
    <xf numFmtId="9" fontId="95" fillId="76" borderId="52" xfId="26" applyFont="1" applyFill="1" applyBorder="1" applyAlignment="1">
      <alignment horizontal="center" vertical="center" wrapText="1"/>
    </xf>
    <xf numFmtId="9" fontId="95" fillId="77" borderId="33" xfId="26" applyFont="1" applyFill="1" applyBorder="1" applyAlignment="1">
      <alignment horizontal="center" vertical="center" wrapText="1"/>
    </xf>
    <xf numFmtId="9" fontId="95" fillId="77" borderId="52" xfId="26" applyFont="1" applyFill="1" applyBorder="1" applyAlignment="1">
      <alignment horizontal="center" vertical="center" wrapText="1"/>
    </xf>
    <xf numFmtId="9" fontId="95" fillId="79" borderId="33" xfId="26" applyFont="1" applyFill="1" applyBorder="1" applyAlignment="1">
      <alignment horizontal="center" vertical="center" wrapText="1"/>
    </xf>
    <xf numFmtId="9" fontId="95" fillId="79" borderId="48" xfId="26" applyFont="1" applyFill="1" applyBorder="1" applyAlignment="1">
      <alignment horizontal="center" vertical="center" wrapText="1"/>
    </xf>
    <xf numFmtId="9" fontId="95" fillId="80" borderId="80" xfId="26" applyFont="1" applyFill="1" applyBorder="1" applyAlignment="1">
      <alignment horizontal="center" vertical="center" wrapText="1"/>
    </xf>
    <xf numFmtId="9" fontId="95" fillId="81" borderId="80" xfId="26" applyFont="1" applyFill="1" applyBorder="1" applyAlignment="1">
      <alignment horizontal="center" vertical="center" wrapText="1"/>
    </xf>
    <xf numFmtId="9" fontId="95" fillId="71" borderId="33" xfId="26" applyFont="1" applyFill="1" applyBorder="1" applyAlignment="1">
      <alignment horizontal="center" vertical="center" wrapText="1"/>
    </xf>
    <xf numFmtId="9" fontId="95" fillId="71" borderId="37" xfId="26" applyFont="1" applyFill="1" applyBorder="1" applyAlignment="1">
      <alignment horizontal="center" vertical="center" wrapText="1"/>
    </xf>
    <xf numFmtId="9" fontId="95" fillId="71" borderId="48" xfId="26" applyFont="1" applyFill="1" applyBorder="1" applyAlignment="1">
      <alignment horizontal="center" vertical="center" wrapText="1"/>
    </xf>
    <xf numFmtId="9" fontId="39" fillId="80" borderId="83" xfId="0" applyNumberFormat="1" applyFont="1" applyFill="1" applyBorder="1" applyAlignment="1">
      <alignment horizontal="center" vertical="center" wrapText="1"/>
    </xf>
    <xf numFmtId="175" fontId="39" fillId="81" borderId="83" xfId="0" applyNumberFormat="1" applyFont="1" applyFill="1" applyBorder="1" applyAlignment="1">
      <alignment horizontal="center" vertical="center" wrapText="1"/>
    </xf>
    <xf numFmtId="175" fontId="39" fillId="81" borderId="80" xfId="0" applyNumberFormat="1" applyFont="1" applyFill="1" applyBorder="1" applyAlignment="1">
      <alignment horizontal="center" vertical="center" wrapText="1"/>
    </xf>
    <xf numFmtId="10" fontId="95" fillId="4" borderId="0" xfId="0" applyNumberFormat="1" applyFont="1" applyFill="1" applyAlignment="1">
      <alignment horizontal="center" vertical="center"/>
    </xf>
    <xf numFmtId="0" fontId="39" fillId="0" borderId="3" xfId="0" applyFont="1" applyBorder="1" applyAlignment="1">
      <alignment horizontal="center" vertical="center"/>
    </xf>
    <xf numFmtId="175" fontId="79" fillId="20" borderId="62" xfId="26" applyNumberFormat="1" applyFont="1" applyFill="1" applyBorder="1" applyAlignment="1">
      <alignment vertical="center" wrapText="1"/>
    </xf>
    <xf numFmtId="10" fontId="39" fillId="65" borderId="89" xfId="2" applyNumberFormat="1" applyFont="1" applyFill="1" applyBorder="1" applyAlignment="1">
      <alignment horizontal="center" vertical="center" wrapText="1"/>
    </xf>
    <xf numFmtId="175" fontId="39" fillId="65" borderId="91" xfId="26" applyNumberFormat="1" applyFont="1" applyFill="1" applyBorder="1" applyAlignment="1">
      <alignment horizontal="center" vertical="center" wrapText="1"/>
    </xf>
    <xf numFmtId="10" fontId="39" fillId="65" borderId="92" xfId="2" applyNumberFormat="1" applyFont="1" applyFill="1" applyBorder="1" applyAlignment="1">
      <alignment horizontal="center" vertical="center" wrapText="1"/>
    </xf>
    <xf numFmtId="175" fontId="39" fillId="65" borderId="93" xfId="26" applyNumberFormat="1" applyFont="1" applyFill="1" applyBorder="1" applyAlignment="1">
      <alignment horizontal="center" vertical="center" wrapText="1"/>
    </xf>
    <xf numFmtId="10" fontId="39" fillId="65" borderId="94" xfId="2" applyNumberFormat="1" applyFont="1" applyFill="1" applyBorder="1" applyAlignment="1">
      <alignment horizontal="center" vertical="center" wrapText="1"/>
    </xf>
    <xf numFmtId="175" fontId="39" fillId="65" borderId="96" xfId="26" applyNumberFormat="1" applyFont="1" applyFill="1" applyBorder="1" applyAlignment="1">
      <alignment horizontal="center" vertical="center" wrapText="1"/>
    </xf>
    <xf numFmtId="10" fontId="39" fillId="61" borderId="89" xfId="2" applyNumberFormat="1" applyFont="1" applyFill="1" applyBorder="1" applyAlignment="1">
      <alignment horizontal="center" vertical="center" wrapText="1"/>
    </xf>
    <xf numFmtId="175" fontId="39" fillId="61" borderId="91" xfId="26" applyNumberFormat="1" applyFont="1" applyFill="1" applyBorder="1" applyAlignment="1">
      <alignment horizontal="center" vertical="center" wrapText="1"/>
    </xf>
    <xf numFmtId="10" fontId="39" fillId="61" borderId="92" xfId="2" applyNumberFormat="1" applyFont="1" applyFill="1" applyBorder="1" applyAlignment="1">
      <alignment horizontal="center" vertical="center" wrapText="1"/>
    </xf>
    <xf numFmtId="175" fontId="39" fillId="61" borderId="93" xfId="26" applyNumberFormat="1" applyFont="1" applyFill="1" applyBorder="1" applyAlignment="1">
      <alignment horizontal="center" vertical="center" wrapText="1"/>
    </xf>
    <xf numFmtId="10" fontId="39" fillId="61" borderId="94" xfId="2" applyNumberFormat="1" applyFont="1" applyFill="1" applyBorder="1" applyAlignment="1">
      <alignment horizontal="center" vertical="center" wrapText="1"/>
    </xf>
    <xf numFmtId="175" fontId="39" fillId="61" borderId="96" xfId="26" applyNumberFormat="1" applyFont="1" applyFill="1" applyBorder="1" applyAlignment="1">
      <alignment horizontal="center" vertical="center" wrapText="1"/>
    </xf>
    <xf numFmtId="10" fontId="39" fillId="67" borderId="89" xfId="2" applyNumberFormat="1" applyFont="1" applyFill="1" applyBorder="1" applyAlignment="1">
      <alignment horizontal="center" vertical="center" wrapText="1"/>
    </xf>
    <xf numFmtId="10" fontId="39" fillId="67" borderId="91" xfId="2" applyNumberFormat="1" applyFont="1" applyFill="1" applyBorder="1" applyAlignment="1">
      <alignment horizontal="center" vertical="center" wrapText="1"/>
    </xf>
    <xf numFmtId="10" fontId="39" fillId="67" borderId="92" xfId="2" applyNumberFormat="1" applyFont="1" applyFill="1" applyBorder="1" applyAlignment="1">
      <alignment horizontal="center" vertical="center" wrapText="1"/>
    </xf>
    <xf numFmtId="10" fontId="39" fillId="67" borderId="93" xfId="2" applyNumberFormat="1" applyFont="1" applyFill="1" applyBorder="1" applyAlignment="1">
      <alignment horizontal="center" vertical="center" wrapText="1"/>
    </xf>
    <xf numFmtId="10" fontId="39" fillId="67" borderId="94" xfId="2" applyNumberFormat="1" applyFont="1" applyFill="1" applyBorder="1" applyAlignment="1">
      <alignment horizontal="center" vertical="center" wrapText="1"/>
    </xf>
    <xf numFmtId="10" fontId="39" fillId="67" borderId="96" xfId="2" applyNumberFormat="1" applyFont="1" applyFill="1" applyBorder="1" applyAlignment="1">
      <alignment horizontal="center" vertical="center" wrapText="1"/>
    </xf>
    <xf numFmtId="10" fontId="39" fillId="68" borderId="89" xfId="2" applyNumberFormat="1" applyFont="1" applyFill="1" applyBorder="1" applyAlignment="1">
      <alignment horizontal="center" vertical="center" wrapText="1"/>
    </xf>
    <xf numFmtId="175" fontId="39" fillId="68" borderId="91" xfId="26" applyNumberFormat="1" applyFont="1" applyFill="1" applyBorder="1" applyAlignment="1">
      <alignment horizontal="center" vertical="center" wrapText="1"/>
    </xf>
    <xf numFmtId="10" fontId="39" fillId="68" borderId="92" xfId="2" applyNumberFormat="1" applyFont="1" applyFill="1" applyBorder="1" applyAlignment="1">
      <alignment horizontal="center" vertical="center" wrapText="1"/>
    </xf>
    <xf numFmtId="175" fontId="39" fillId="68" borderId="93" xfId="26" applyNumberFormat="1" applyFont="1" applyFill="1" applyBorder="1" applyAlignment="1">
      <alignment horizontal="center" vertical="center" wrapText="1"/>
    </xf>
    <xf numFmtId="10" fontId="39" fillId="68" borderId="94" xfId="2" applyNumberFormat="1" applyFont="1" applyFill="1" applyBorder="1" applyAlignment="1">
      <alignment horizontal="center" vertical="center" wrapText="1"/>
    </xf>
    <xf numFmtId="175" fontId="39" fillId="68" borderId="96" xfId="26" applyNumberFormat="1" applyFont="1" applyFill="1" applyBorder="1" applyAlignment="1">
      <alignment horizontal="center" vertical="center" wrapText="1"/>
    </xf>
    <xf numFmtId="175" fontId="79" fillId="69" borderId="91" xfId="26" applyNumberFormat="1" applyFont="1" applyFill="1" applyBorder="1" applyAlignment="1">
      <alignment vertical="center" wrapText="1"/>
    </xf>
    <xf numFmtId="175" fontId="79" fillId="69" borderId="93" xfId="26" applyNumberFormat="1" applyFont="1" applyFill="1" applyBorder="1" applyAlignment="1">
      <alignment vertical="center" wrapText="1"/>
    </xf>
    <xf numFmtId="175" fontId="79" fillId="69" borderId="96" xfId="26" applyNumberFormat="1" applyFont="1" applyFill="1" applyBorder="1" applyAlignment="1">
      <alignment vertical="center" wrapText="1"/>
    </xf>
    <xf numFmtId="0" fontId="39" fillId="72" borderId="49" xfId="0" applyFont="1" applyFill="1" applyBorder="1" applyAlignment="1">
      <alignment vertical="center"/>
    </xf>
    <xf numFmtId="175" fontId="39" fillId="67" borderId="91" xfId="26" applyNumberFormat="1" applyFont="1" applyFill="1" applyBorder="1" applyAlignment="1">
      <alignment horizontal="center" vertical="center" wrapText="1"/>
    </xf>
    <xf numFmtId="175" fontId="39" fillId="67" borderId="93" xfId="26" applyNumberFormat="1" applyFont="1" applyFill="1" applyBorder="1" applyAlignment="1">
      <alignment horizontal="center" vertical="center" wrapText="1"/>
    </xf>
    <xf numFmtId="175" fontId="39" fillId="67" borderId="96" xfId="26" applyNumberFormat="1" applyFont="1" applyFill="1" applyBorder="1" applyAlignment="1">
      <alignment horizontal="center" vertical="center" wrapText="1"/>
    </xf>
    <xf numFmtId="175" fontId="39" fillId="70" borderId="100" xfId="2" applyNumberFormat="1" applyFont="1" applyFill="1" applyBorder="1" applyAlignment="1">
      <alignment horizontal="center" vertical="center" wrapText="1"/>
    </xf>
    <xf numFmtId="0" fontId="95" fillId="24" borderId="7" xfId="0" applyFont="1" applyFill="1" applyBorder="1" applyAlignment="1">
      <alignment horizontal="center" vertical="center" wrapText="1"/>
    </xf>
    <xf numFmtId="0" fontId="95" fillId="10" borderId="112" xfId="0" applyFont="1" applyFill="1" applyBorder="1" applyAlignment="1">
      <alignment horizontal="center" vertical="center" wrapText="1"/>
    </xf>
    <xf numFmtId="0" fontId="95" fillId="23" borderId="112" xfId="0" applyFont="1" applyFill="1" applyBorder="1" applyAlignment="1">
      <alignment horizontal="center" vertical="center" wrapText="1"/>
    </xf>
    <xf numFmtId="0" fontId="95" fillId="25" borderId="112" xfId="0" applyFont="1" applyFill="1" applyBorder="1" applyAlignment="1">
      <alignment horizontal="center" vertical="center" wrapText="1"/>
    </xf>
    <xf numFmtId="0" fontId="95" fillId="24" borderId="113" xfId="0" applyFont="1" applyFill="1" applyBorder="1" applyAlignment="1">
      <alignment horizontal="center" vertical="center" wrapText="1"/>
    </xf>
    <xf numFmtId="0" fontId="95" fillId="16" borderId="9" xfId="0" applyFont="1" applyFill="1" applyBorder="1" applyAlignment="1">
      <alignment horizontal="center" vertical="center" wrapText="1"/>
    </xf>
    <xf numFmtId="0" fontId="95" fillId="16" borderId="122" xfId="0" applyFont="1" applyFill="1" applyBorder="1" applyAlignment="1">
      <alignment horizontal="center" vertical="center" wrapText="1"/>
    </xf>
    <xf numFmtId="0" fontId="95" fillId="3" borderId="123" xfId="0" applyFont="1" applyFill="1" applyBorder="1" applyAlignment="1">
      <alignment horizontal="center" vertical="center" wrapText="1"/>
    </xf>
    <xf numFmtId="0" fontId="39" fillId="0" borderId="115" xfId="0" applyFont="1" applyBorder="1" applyAlignment="1">
      <alignment vertical="center"/>
    </xf>
    <xf numFmtId="0" fontId="39" fillId="0" borderId="127" xfId="0" applyFont="1" applyBorder="1" applyAlignment="1">
      <alignment vertical="center"/>
    </xf>
    <xf numFmtId="175" fontId="39" fillId="26" borderId="87" xfId="26" applyNumberFormat="1" applyFont="1" applyFill="1" applyBorder="1" applyAlignment="1">
      <alignment horizontal="center" vertical="center" wrapText="1"/>
    </xf>
    <xf numFmtId="175" fontId="39" fillId="26" borderId="89" xfId="26" applyNumberFormat="1" applyFont="1" applyFill="1" applyBorder="1" applyAlignment="1">
      <alignment horizontal="center" vertical="center" wrapText="1"/>
    </xf>
    <xf numFmtId="175" fontId="39" fillId="26" borderId="90" xfId="26" applyNumberFormat="1" applyFont="1" applyFill="1" applyBorder="1" applyAlignment="1">
      <alignment horizontal="center" vertical="center" wrapText="1"/>
    </xf>
    <xf numFmtId="0" fontId="95" fillId="16" borderId="130" xfId="0" applyFont="1" applyFill="1" applyBorder="1" applyAlignment="1">
      <alignment horizontal="center" vertical="center" wrapText="1"/>
    </xf>
    <xf numFmtId="175" fontId="39" fillId="26" borderId="92" xfId="26" applyNumberFormat="1" applyFont="1" applyFill="1" applyBorder="1" applyAlignment="1">
      <alignment horizontal="center" vertical="center" wrapText="1"/>
    </xf>
    <xf numFmtId="0" fontId="95" fillId="16" borderId="131" xfId="0" applyFont="1" applyFill="1" applyBorder="1" applyAlignment="1">
      <alignment horizontal="center" vertical="center" wrapText="1"/>
    </xf>
    <xf numFmtId="175" fontId="39" fillId="26" borderId="94" xfId="26" applyNumberFormat="1" applyFont="1" applyFill="1" applyBorder="1" applyAlignment="1">
      <alignment horizontal="center" vertical="center" wrapText="1"/>
    </xf>
    <xf numFmtId="175" fontId="39" fillId="26" borderId="95" xfId="26" applyNumberFormat="1" applyFont="1" applyFill="1" applyBorder="1" applyAlignment="1">
      <alignment horizontal="center" vertical="center" wrapText="1"/>
    </xf>
    <xf numFmtId="0" fontId="95" fillId="16" borderId="132" xfId="0" applyFont="1" applyFill="1" applyBorder="1" applyAlignment="1">
      <alignment horizontal="center" vertical="center" wrapText="1"/>
    </xf>
    <xf numFmtId="0" fontId="95" fillId="16" borderId="133" xfId="0" applyFont="1" applyFill="1" applyBorder="1" applyAlignment="1">
      <alignment horizontal="center" vertical="center" wrapText="1"/>
    </xf>
    <xf numFmtId="0" fontId="95" fillId="16" borderId="134" xfId="0" applyFont="1" applyFill="1" applyBorder="1" applyAlignment="1">
      <alignment horizontal="center" vertical="center" wrapText="1"/>
    </xf>
    <xf numFmtId="175" fontId="39" fillId="26" borderId="97" xfId="26" applyNumberFormat="1" applyFont="1" applyFill="1" applyBorder="1" applyAlignment="1">
      <alignment horizontal="center" vertical="center" wrapText="1"/>
    </xf>
    <xf numFmtId="175" fontId="39" fillId="26" borderId="98" xfId="26" applyNumberFormat="1" applyFont="1" applyFill="1" applyBorder="1" applyAlignment="1">
      <alignment horizontal="center" vertical="center" wrapText="1"/>
    </xf>
    <xf numFmtId="175" fontId="39" fillId="26" borderId="99" xfId="26" applyNumberFormat="1" applyFont="1" applyFill="1" applyBorder="1" applyAlignment="1">
      <alignment horizontal="center" vertical="center" wrapText="1"/>
    </xf>
    <xf numFmtId="0" fontId="39" fillId="0" borderId="116" xfId="0" applyFont="1" applyBorder="1" applyAlignment="1">
      <alignment vertical="center"/>
    </xf>
    <xf numFmtId="0" fontId="39" fillId="0" borderId="128" xfId="0" applyFont="1" applyBorder="1" applyAlignment="1">
      <alignment vertical="center"/>
    </xf>
    <xf numFmtId="0" fontId="39" fillId="0" borderId="129" xfId="0" applyFont="1" applyBorder="1" applyAlignment="1">
      <alignment vertical="center"/>
    </xf>
    <xf numFmtId="0" fontId="95" fillId="16" borderId="135" xfId="0" applyFont="1" applyFill="1" applyBorder="1" applyAlignment="1">
      <alignment horizontal="center" vertical="center" wrapText="1"/>
    </xf>
    <xf numFmtId="0" fontId="95" fillId="16" borderId="142" xfId="0" applyFont="1" applyFill="1" applyBorder="1" applyAlignment="1">
      <alignment horizontal="center" vertical="center" wrapText="1"/>
    </xf>
    <xf numFmtId="10" fontId="39" fillId="70" borderId="117" xfId="2" applyNumberFormat="1" applyFont="1" applyFill="1" applyBorder="1" applyAlignment="1">
      <alignment horizontal="center" vertical="center" wrapText="1"/>
    </xf>
    <xf numFmtId="175" fontId="39" fillId="70" borderId="119" xfId="26" applyNumberFormat="1" applyFont="1" applyFill="1" applyBorder="1" applyAlignment="1">
      <alignment horizontal="center" vertical="center" wrapText="1"/>
    </xf>
    <xf numFmtId="175" fontId="39" fillId="70" borderId="118" xfId="2" applyNumberFormat="1" applyFont="1" applyFill="1" applyBorder="1" applyAlignment="1">
      <alignment horizontal="center" vertical="center" wrapText="1"/>
    </xf>
    <xf numFmtId="175" fontId="39" fillId="70" borderId="138" xfId="2" applyNumberFormat="1" applyFont="1" applyFill="1" applyBorder="1" applyAlignment="1">
      <alignment horizontal="center" vertical="center" wrapText="1"/>
    </xf>
    <xf numFmtId="175" fontId="39" fillId="70" borderId="144" xfId="2" applyNumberFormat="1" applyFont="1" applyFill="1" applyBorder="1" applyAlignment="1">
      <alignment horizontal="center" vertical="center" wrapText="1"/>
    </xf>
    <xf numFmtId="175" fontId="39" fillId="70" borderId="101" xfId="2" applyNumberFormat="1" applyFont="1" applyFill="1" applyBorder="1" applyAlignment="1">
      <alignment horizontal="center" vertical="center" wrapText="1"/>
    </xf>
    <xf numFmtId="175" fontId="39" fillId="70" borderId="117" xfId="2" applyNumberFormat="1" applyFont="1" applyFill="1" applyBorder="1" applyAlignment="1">
      <alignment horizontal="center" vertical="center" wrapText="1"/>
    </xf>
    <xf numFmtId="0" fontId="39" fillId="72" borderId="62" xfId="0" applyFont="1" applyFill="1" applyBorder="1" applyAlignment="1">
      <alignment vertical="center"/>
    </xf>
    <xf numFmtId="10" fontId="39" fillId="70" borderId="146" xfId="2" applyNumberFormat="1" applyFont="1" applyFill="1" applyBorder="1" applyAlignment="1">
      <alignment horizontal="center" vertical="center" wrapText="1"/>
    </xf>
    <xf numFmtId="175" fontId="39" fillId="70" borderId="147" xfId="26" applyNumberFormat="1" applyFont="1" applyFill="1" applyBorder="1" applyAlignment="1">
      <alignment horizontal="center" vertical="center" wrapText="1"/>
    </xf>
    <xf numFmtId="175" fontId="39" fillId="70" borderId="148" xfId="2" applyNumberFormat="1" applyFont="1" applyFill="1" applyBorder="1" applyAlignment="1">
      <alignment horizontal="center" vertical="center" wrapText="1"/>
    </xf>
    <xf numFmtId="175" fontId="39" fillId="70" borderId="149" xfId="26" applyNumberFormat="1" applyFont="1" applyFill="1" applyBorder="1" applyAlignment="1">
      <alignment horizontal="center" vertical="center" wrapText="1"/>
    </xf>
    <xf numFmtId="175" fontId="39" fillId="26" borderId="150" xfId="26" applyNumberFormat="1" applyFont="1" applyFill="1" applyBorder="1" applyAlignment="1">
      <alignment horizontal="center" vertical="center" wrapText="1"/>
    </xf>
    <xf numFmtId="175" fontId="39" fillId="26" borderId="151" xfId="26" applyNumberFormat="1" applyFont="1" applyFill="1" applyBorder="1" applyAlignment="1">
      <alignment horizontal="center" vertical="center" wrapText="1"/>
    </xf>
    <xf numFmtId="0" fontId="95" fillId="16" borderId="152" xfId="0" applyFont="1" applyFill="1" applyBorder="1" applyAlignment="1">
      <alignment horizontal="center" vertical="center" wrapText="1"/>
    </xf>
    <xf numFmtId="0" fontId="95" fillId="16" borderId="118" xfId="0" applyFont="1" applyFill="1" applyBorder="1" applyAlignment="1">
      <alignment horizontal="center" vertical="center" wrapText="1"/>
    </xf>
    <xf numFmtId="175" fontId="39" fillId="26" borderId="154" xfId="26" applyNumberFormat="1" applyFont="1" applyFill="1" applyBorder="1" applyAlignment="1">
      <alignment horizontal="center" vertical="center" wrapText="1"/>
    </xf>
    <xf numFmtId="175" fontId="39" fillId="26" borderId="155" xfId="26" applyNumberFormat="1" applyFont="1" applyFill="1" applyBorder="1" applyAlignment="1">
      <alignment horizontal="center" vertical="center" wrapText="1"/>
    </xf>
    <xf numFmtId="0" fontId="95" fillId="16" borderId="144" xfId="0" applyFont="1" applyFill="1" applyBorder="1" applyAlignment="1">
      <alignment horizontal="center" vertical="center" wrapText="1"/>
    </xf>
    <xf numFmtId="175" fontId="39" fillId="26" borderId="91" xfId="26" applyNumberFormat="1" applyFont="1" applyFill="1" applyBorder="1" applyAlignment="1">
      <alignment horizontal="center" vertical="center" wrapText="1"/>
    </xf>
    <xf numFmtId="175" fontId="39" fillId="26" borderId="96" xfId="26" applyNumberFormat="1" applyFont="1" applyFill="1" applyBorder="1" applyAlignment="1">
      <alignment horizontal="center" vertical="center" wrapText="1"/>
    </xf>
    <xf numFmtId="175" fontId="39" fillId="2" borderId="0" xfId="2" applyNumberFormat="1" applyFont="1" applyFill="1" applyAlignment="1">
      <alignment horizontal="center" vertical="center"/>
    </xf>
    <xf numFmtId="175" fontId="39" fillId="2" borderId="0" xfId="2" applyNumberFormat="1" applyFont="1" applyFill="1" applyAlignment="1" applyProtection="1">
      <alignment horizontal="center"/>
      <protection hidden="1"/>
    </xf>
    <xf numFmtId="175" fontId="0" fillId="2" borderId="0" xfId="2" applyNumberFormat="1" applyFont="1" applyFill="1" applyAlignment="1" applyProtection="1">
      <alignment horizontal="center" vertical="center"/>
      <protection hidden="1"/>
    </xf>
    <xf numFmtId="175" fontId="95" fillId="10" borderId="6" xfId="2" applyNumberFormat="1" applyFont="1" applyFill="1" applyBorder="1" applyAlignment="1">
      <alignment horizontal="center" vertical="center" wrapText="1"/>
    </xf>
    <xf numFmtId="175" fontId="39" fillId="65" borderId="31" xfId="2" applyNumberFormat="1" applyFont="1" applyFill="1" applyBorder="1" applyAlignment="1">
      <alignment horizontal="center" vertical="center" wrapText="1"/>
    </xf>
    <xf numFmtId="175" fontId="39" fillId="65" borderId="1" xfId="2" applyNumberFormat="1" applyFont="1" applyFill="1" applyBorder="1" applyAlignment="1">
      <alignment horizontal="center" vertical="center" wrapText="1"/>
    </xf>
    <xf numFmtId="175" fontId="39" fillId="65" borderId="43" xfId="2" applyNumberFormat="1" applyFont="1" applyFill="1" applyBorder="1" applyAlignment="1">
      <alignment horizontal="center" vertical="center" wrapText="1"/>
    </xf>
    <xf numFmtId="175" fontId="39" fillId="61" borderId="31" xfId="2" applyNumberFormat="1" applyFont="1" applyFill="1" applyBorder="1" applyAlignment="1">
      <alignment horizontal="center" vertical="center" wrapText="1"/>
    </xf>
    <xf numFmtId="175" fontId="39" fillId="61" borderId="3" xfId="2" applyNumberFormat="1" applyFont="1" applyFill="1" applyBorder="1" applyAlignment="1">
      <alignment horizontal="center" vertical="center" wrapText="1"/>
    </xf>
    <xf numFmtId="175" fontId="39" fillId="61" borderId="43" xfId="2" applyNumberFormat="1" applyFont="1" applyFill="1" applyBorder="1" applyAlignment="1">
      <alignment horizontal="center" vertical="center" wrapText="1"/>
    </xf>
    <xf numFmtId="175" fontId="39" fillId="66" borderId="31" xfId="2" applyNumberFormat="1" applyFont="1" applyFill="1" applyBorder="1" applyAlignment="1">
      <alignment horizontal="center" vertical="center" wrapText="1"/>
    </xf>
    <xf numFmtId="175" fontId="39" fillId="66" borderId="1" xfId="2" applyNumberFormat="1" applyFont="1" applyFill="1" applyBorder="1" applyAlignment="1">
      <alignment horizontal="center" vertical="center" wrapText="1"/>
    </xf>
    <xf numFmtId="175" fontId="39" fillId="66" borderId="43" xfId="2" applyNumberFormat="1" applyFont="1" applyFill="1" applyBorder="1" applyAlignment="1">
      <alignment horizontal="center" vertical="center" wrapText="1"/>
    </xf>
    <xf numFmtId="175" fontId="39" fillId="68" borderId="31" xfId="2" applyNumberFormat="1" applyFont="1" applyFill="1" applyBorder="1" applyAlignment="1">
      <alignment horizontal="center" vertical="center" wrapText="1"/>
    </xf>
    <xf numFmtId="175" fontId="39" fillId="68" borderId="1" xfId="2" applyNumberFormat="1" applyFont="1" applyFill="1" applyBorder="1" applyAlignment="1">
      <alignment horizontal="center" vertical="center" wrapText="1"/>
    </xf>
    <xf numFmtId="175" fontId="39" fillId="68" borderId="6" xfId="2" applyNumberFormat="1" applyFont="1" applyFill="1" applyBorder="1" applyAlignment="1">
      <alignment horizontal="center" vertical="center" wrapText="1"/>
    </xf>
    <xf numFmtId="175" fontId="39" fillId="72" borderId="31" xfId="2" applyNumberFormat="1" applyFont="1" applyFill="1" applyBorder="1" applyAlignment="1">
      <alignment horizontal="center" vertical="center"/>
    </xf>
    <xf numFmtId="175" fontId="39" fillId="72" borderId="1" xfId="2" applyNumberFormat="1" applyFont="1" applyFill="1" applyBorder="1" applyAlignment="1">
      <alignment horizontal="center" vertical="center"/>
    </xf>
    <xf numFmtId="175" fontId="39" fillId="72" borderId="43" xfId="2" applyNumberFormat="1" applyFont="1" applyFill="1" applyBorder="1" applyAlignment="1">
      <alignment horizontal="center" vertical="center"/>
    </xf>
    <xf numFmtId="175" fontId="39" fillId="73" borderId="31" xfId="2" applyNumberFormat="1" applyFont="1" applyFill="1" applyBorder="1" applyAlignment="1">
      <alignment horizontal="center" vertical="center"/>
    </xf>
    <xf numFmtId="175" fontId="39" fillId="73" borderId="1" xfId="2" applyNumberFormat="1" applyFont="1" applyFill="1" applyBorder="1" applyAlignment="1">
      <alignment horizontal="center" vertical="center"/>
    </xf>
    <xf numFmtId="175" fontId="39" fillId="73" borderId="43" xfId="2" applyNumberFormat="1" applyFont="1" applyFill="1" applyBorder="1" applyAlignment="1">
      <alignment horizontal="center" vertical="center"/>
    </xf>
    <xf numFmtId="175" fontId="39" fillId="75" borderId="3" xfId="2" applyNumberFormat="1" applyFont="1" applyFill="1" applyBorder="1" applyAlignment="1">
      <alignment horizontal="center" vertical="center"/>
    </xf>
    <xf numFmtId="175" fontId="39" fillId="75" borderId="43" xfId="2" applyNumberFormat="1" applyFont="1" applyFill="1" applyBorder="1" applyAlignment="1">
      <alignment horizontal="center" vertical="center"/>
    </xf>
    <xf numFmtId="175" fontId="39" fillId="20" borderId="83" xfId="2" applyNumberFormat="1" applyFont="1" applyFill="1" applyBorder="1" applyAlignment="1">
      <alignment horizontal="center" vertical="center"/>
    </xf>
    <xf numFmtId="175" fontId="39" fillId="76" borderId="31" xfId="2" applyNumberFormat="1" applyFont="1" applyFill="1" applyBorder="1" applyAlignment="1">
      <alignment horizontal="center" vertical="center"/>
    </xf>
    <xf numFmtId="175" fontId="39" fillId="76" borderId="43" xfId="2" applyNumberFormat="1" applyFont="1" applyFill="1" applyBorder="1" applyAlignment="1">
      <alignment horizontal="center" vertical="center"/>
    </xf>
    <xf numFmtId="175" fontId="39" fillId="77" borderId="31" xfId="2" applyNumberFormat="1" applyFont="1" applyFill="1" applyBorder="1" applyAlignment="1">
      <alignment horizontal="center" vertical="center"/>
    </xf>
    <xf numFmtId="175" fontId="39" fillId="77" borderId="6" xfId="2" applyNumberFormat="1" applyFont="1" applyFill="1" applyBorder="1" applyAlignment="1">
      <alignment horizontal="center" vertical="center"/>
    </xf>
    <xf numFmtId="175" fontId="39" fillId="79" borderId="31" xfId="2" applyNumberFormat="1" applyFont="1" applyFill="1" applyBorder="1" applyAlignment="1">
      <alignment horizontal="center" vertical="center"/>
    </xf>
    <xf numFmtId="175" fontId="39" fillId="79" borderId="43" xfId="2" applyNumberFormat="1" applyFont="1" applyFill="1" applyBorder="1" applyAlignment="1">
      <alignment horizontal="center" vertical="center"/>
    </xf>
    <xf numFmtId="175" fontId="39" fillId="80" borderId="83" xfId="2" applyNumberFormat="1" applyFont="1" applyFill="1" applyBorder="1" applyAlignment="1">
      <alignment horizontal="center" vertical="center"/>
    </xf>
    <xf numFmtId="175" fontId="39" fillId="81" borderId="83" xfId="2" applyNumberFormat="1" applyFont="1" applyFill="1" applyBorder="1" applyAlignment="1">
      <alignment horizontal="center" vertical="center"/>
    </xf>
    <xf numFmtId="175" fontId="39" fillId="71" borderId="31" xfId="2" applyNumberFormat="1" applyFont="1" applyFill="1" applyBorder="1" applyAlignment="1">
      <alignment horizontal="center" vertical="center"/>
    </xf>
    <xf numFmtId="175" fontId="39" fillId="71" borderId="1" xfId="2" applyNumberFormat="1" applyFont="1" applyFill="1" applyBorder="1" applyAlignment="1">
      <alignment horizontal="center" vertical="center"/>
    </xf>
    <xf numFmtId="175" fontId="39" fillId="71" borderId="43" xfId="2" applyNumberFormat="1" applyFont="1" applyFill="1" applyBorder="1" applyAlignment="1">
      <alignment horizontal="center" vertical="center"/>
    </xf>
    <xf numFmtId="175" fontId="39" fillId="0" borderId="3" xfId="2" applyNumberFormat="1" applyFont="1" applyBorder="1" applyAlignment="1">
      <alignment horizontal="center" vertical="center"/>
    </xf>
    <xf numFmtId="175" fontId="39" fillId="0" borderId="1" xfId="2" applyNumberFormat="1" applyFont="1" applyBorder="1" applyAlignment="1">
      <alignment horizontal="center" vertical="center"/>
    </xf>
    <xf numFmtId="175" fontId="39" fillId="0" borderId="0" xfId="2" applyNumberFormat="1" applyFont="1" applyAlignment="1">
      <alignment horizontal="center" vertical="center"/>
    </xf>
    <xf numFmtId="175" fontId="95" fillId="23" borderId="9" xfId="2" applyNumberFormat="1" applyFont="1" applyFill="1" applyBorder="1" applyAlignment="1">
      <alignment horizontal="center" vertical="center" wrapText="1"/>
    </xf>
    <xf numFmtId="175" fontId="39" fillId="72" borderId="30" xfId="2" applyNumberFormat="1" applyFont="1" applyFill="1" applyBorder="1" applyAlignment="1">
      <alignment horizontal="center" vertical="center"/>
    </xf>
    <xf numFmtId="175" fontId="39" fillId="72" borderId="36" xfId="2" applyNumberFormat="1" applyFont="1" applyFill="1" applyBorder="1" applyAlignment="1">
      <alignment horizontal="center" vertical="center"/>
    </xf>
    <xf numFmtId="175" fontId="39" fillId="72" borderId="47" xfId="2" applyNumberFormat="1" applyFont="1" applyFill="1" applyBorder="1" applyAlignment="1">
      <alignment horizontal="center" vertical="center"/>
    </xf>
    <xf numFmtId="175" fontId="39" fillId="73" borderId="30" xfId="2" applyNumberFormat="1" applyFont="1" applyFill="1" applyBorder="1" applyAlignment="1">
      <alignment horizontal="center" vertical="center"/>
    </xf>
    <xf numFmtId="175" fontId="39" fillId="73" borderId="36" xfId="2" applyNumberFormat="1" applyFont="1" applyFill="1" applyBorder="1" applyAlignment="1">
      <alignment horizontal="center" vertical="center"/>
    </xf>
    <xf numFmtId="175" fontId="39" fillId="73" borderId="47" xfId="2" applyNumberFormat="1" applyFont="1" applyFill="1" applyBorder="1" applyAlignment="1">
      <alignment horizontal="center" vertical="center"/>
    </xf>
    <xf numFmtId="175" fontId="39" fillId="75" borderId="49" xfId="2" applyNumberFormat="1" applyFont="1" applyFill="1" applyBorder="1" applyAlignment="1">
      <alignment horizontal="center" vertical="center"/>
    </xf>
    <xf numFmtId="175" fontId="39" fillId="75" borderId="47" xfId="2" applyNumberFormat="1" applyFont="1" applyFill="1" applyBorder="1" applyAlignment="1">
      <alignment horizontal="center" vertical="center"/>
    </xf>
    <xf numFmtId="175" fontId="39" fillId="75" borderId="30" xfId="2" applyNumberFormat="1" applyFont="1" applyFill="1" applyBorder="1" applyAlignment="1">
      <alignment horizontal="center" vertical="center"/>
    </xf>
    <xf numFmtId="175" fontId="39" fillId="20" borderId="84" xfId="2" applyNumberFormat="1" applyFont="1" applyFill="1" applyBorder="1" applyAlignment="1">
      <alignment horizontal="center" vertical="center"/>
    </xf>
    <xf numFmtId="175" fontId="39" fillId="76" borderId="38" xfId="2" applyNumberFormat="1" applyFont="1" applyFill="1" applyBorder="1" applyAlignment="1">
      <alignment horizontal="center" vertical="center"/>
    </xf>
    <xf numFmtId="175" fontId="39" fillId="76" borderId="44" xfId="2" applyNumberFormat="1" applyFont="1" applyFill="1" applyBorder="1" applyAlignment="1">
      <alignment horizontal="center" vertical="center"/>
    </xf>
    <xf numFmtId="175" fontId="39" fillId="77" borderId="38" xfId="2" applyNumberFormat="1" applyFont="1" applyFill="1" applyBorder="1" applyAlignment="1">
      <alignment horizontal="center" vertical="center"/>
    </xf>
    <xf numFmtId="175" fontId="39" fillId="77" borderId="9" xfId="2" applyNumberFormat="1" applyFont="1" applyFill="1" applyBorder="1" applyAlignment="1">
      <alignment horizontal="center" vertical="center"/>
    </xf>
    <xf numFmtId="175" fontId="39" fillId="79" borderId="38" xfId="2" applyNumberFormat="1" applyFont="1" applyFill="1" applyBorder="1" applyAlignment="1">
      <alignment horizontal="center" vertical="center"/>
    </xf>
    <xf numFmtId="175" fontId="39" fillId="79" borderId="44" xfId="2" applyNumberFormat="1" applyFont="1" applyFill="1" applyBorder="1" applyAlignment="1">
      <alignment horizontal="center" vertical="center"/>
    </xf>
    <xf numFmtId="175" fontId="39" fillId="80" borderId="84" xfId="2" applyNumberFormat="1" applyFont="1" applyFill="1" applyBorder="1" applyAlignment="1">
      <alignment horizontal="center" vertical="center"/>
    </xf>
    <xf numFmtId="175" fontId="39" fillId="81" borderId="84" xfId="2" applyNumberFormat="1" applyFont="1" applyFill="1" applyBorder="1" applyAlignment="1">
      <alignment horizontal="center" vertical="center"/>
    </xf>
    <xf numFmtId="175" fontId="39" fillId="71" borderId="38" xfId="2" applyNumberFormat="1" applyFont="1" applyFill="1" applyBorder="1" applyAlignment="1">
      <alignment horizontal="center" vertical="center"/>
    </xf>
    <xf numFmtId="175" fontId="39" fillId="71" borderId="5" xfId="2" applyNumberFormat="1" applyFont="1" applyFill="1" applyBorder="1" applyAlignment="1">
      <alignment horizontal="center" vertical="center"/>
    </xf>
    <xf numFmtId="175" fontId="39" fillId="71" borderId="44" xfId="2" applyNumberFormat="1" applyFont="1" applyFill="1" applyBorder="1" applyAlignment="1">
      <alignment horizontal="center" vertical="center"/>
    </xf>
    <xf numFmtId="175" fontId="39" fillId="75" borderId="31" xfId="2" applyNumberFormat="1" applyFont="1" applyFill="1" applyBorder="1" applyAlignment="1">
      <alignment horizontal="center" vertical="center"/>
    </xf>
    <xf numFmtId="175" fontId="39" fillId="74" borderId="14" xfId="2" applyNumberFormat="1" applyFont="1" applyFill="1" applyBorder="1" applyAlignment="1">
      <alignment horizontal="center" vertical="center"/>
    </xf>
    <xf numFmtId="175" fontId="39" fillId="74" borderId="44" xfId="2" applyNumberFormat="1" applyFont="1" applyFill="1" applyBorder="1" applyAlignment="1">
      <alignment horizontal="center" vertical="center"/>
    </xf>
    <xf numFmtId="175" fontId="39" fillId="20" borderId="81" xfId="2" applyNumberFormat="1" applyFont="1" applyFill="1" applyBorder="1" applyAlignment="1">
      <alignment horizontal="center" vertical="center"/>
    </xf>
    <xf numFmtId="175" fontId="39" fillId="76" borderId="30" xfId="2" applyNumberFormat="1" applyFont="1" applyFill="1" applyBorder="1" applyAlignment="1">
      <alignment horizontal="center" vertical="center"/>
    </xf>
    <xf numFmtId="175" fontId="39" fillId="76" borderId="47" xfId="2" applyNumberFormat="1" applyFont="1" applyFill="1" applyBorder="1" applyAlignment="1">
      <alignment horizontal="center" vertical="center"/>
    </xf>
    <xf numFmtId="175" fontId="39" fillId="77" borderId="30" xfId="2" applyNumberFormat="1" applyFont="1" applyFill="1" applyBorder="1" applyAlignment="1">
      <alignment horizontal="center" vertical="center"/>
    </xf>
    <xf numFmtId="175" fontId="39" fillId="77" borderId="50" xfId="2" applyNumberFormat="1" applyFont="1" applyFill="1" applyBorder="1" applyAlignment="1">
      <alignment horizontal="center" vertical="center"/>
    </xf>
    <xf numFmtId="175" fontId="39" fillId="79" borderId="30" xfId="2" applyNumberFormat="1" applyFont="1" applyFill="1" applyBorder="1" applyAlignment="1">
      <alignment horizontal="center" vertical="center"/>
    </xf>
    <xf numFmtId="175" fontId="39" fillId="79" borderId="47" xfId="2" applyNumberFormat="1" applyFont="1" applyFill="1" applyBorder="1" applyAlignment="1">
      <alignment horizontal="center" vertical="center"/>
    </xf>
    <xf numFmtId="175" fontId="39" fillId="80" borderId="81" xfId="2" applyNumberFormat="1" applyFont="1" applyFill="1" applyBorder="1" applyAlignment="1">
      <alignment horizontal="center" vertical="center"/>
    </xf>
    <xf numFmtId="175" fontId="39" fillId="81" borderId="81" xfId="2" applyNumberFormat="1" applyFont="1" applyFill="1" applyBorder="1" applyAlignment="1">
      <alignment horizontal="center" vertical="center"/>
    </xf>
    <xf numFmtId="175" fontId="39" fillId="71" borderId="30" xfId="2" applyNumberFormat="1" applyFont="1" applyFill="1" applyBorder="1" applyAlignment="1">
      <alignment horizontal="center" vertical="center"/>
    </xf>
    <xf numFmtId="175" fontId="39" fillId="71" borderId="36" xfId="2" applyNumberFormat="1" applyFont="1" applyFill="1" applyBorder="1" applyAlignment="1">
      <alignment horizontal="center" vertical="center"/>
    </xf>
    <xf numFmtId="175" fontId="39" fillId="71" borderId="47" xfId="2" applyNumberFormat="1" applyFont="1" applyFill="1" applyBorder="1" applyAlignment="1">
      <alignment horizontal="center" vertical="center"/>
    </xf>
    <xf numFmtId="175" fontId="94" fillId="2" borderId="0" xfId="2" applyNumberFormat="1" applyFont="1" applyFill="1" applyAlignment="1">
      <alignment horizontal="center" vertical="center"/>
    </xf>
    <xf numFmtId="175" fontId="39" fillId="74" borderId="3" xfId="2" applyNumberFormat="1" applyFont="1" applyFill="1" applyBorder="1" applyAlignment="1">
      <alignment horizontal="center" vertical="center"/>
    </xf>
    <xf numFmtId="175" fontId="39" fillId="74" borderId="43" xfId="2" applyNumberFormat="1" applyFont="1" applyFill="1" applyBorder="1" applyAlignment="1">
      <alignment horizontal="center" vertical="center"/>
    </xf>
    <xf numFmtId="175" fontId="39" fillId="72" borderId="38" xfId="2" applyNumberFormat="1" applyFont="1" applyFill="1" applyBorder="1" applyAlignment="1">
      <alignment horizontal="center" vertical="center"/>
    </xf>
    <xf numFmtId="175" fontId="39" fillId="72" borderId="5" xfId="2" applyNumberFormat="1" applyFont="1" applyFill="1" applyBorder="1" applyAlignment="1">
      <alignment horizontal="center" vertical="center"/>
    </xf>
    <xf numFmtId="175" fontId="39" fillId="72" borderId="44" xfId="2" applyNumberFormat="1" applyFont="1" applyFill="1" applyBorder="1" applyAlignment="1">
      <alignment horizontal="center" vertical="center"/>
    </xf>
    <xf numFmtId="175" fontId="39" fillId="73" borderId="38" xfId="2" applyNumberFormat="1" applyFont="1" applyFill="1" applyBorder="1" applyAlignment="1">
      <alignment horizontal="center" vertical="center"/>
    </xf>
    <xf numFmtId="175" fontId="39" fillId="73" borderId="5" xfId="2" applyNumberFormat="1" applyFont="1" applyFill="1" applyBorder="1" applyAlignment="1">
      <alignment horizontal="center" vertical="center"/>
    </xf>
    <xf numFmtId="175" fontId="39" fillId="73" borderId="9" xfId="2" applyNumberFormat="1" applyFont="1" applyFill="1" applyBorder="1" applyAlignment="1">
      <alignment horizontal="center" vertical="center"/>
    </xf>
    <xf numFmtId="175" fontId="39" fillId="74" borderId="30" xfId="2" applyNumberFormat="1" applyFont="1" applyFill="1" applyBorder="1" applyAlignment="1">
      <alignment horizontal="center" vertical="center"/>
    </xf>
    <xf numFmtId="175" fontId="39" fillId="74" borderId="47" xfId="2" applyNumberFormat="1" applyFont="1" applyFill="1" applyBorder="1" applyAlignment="1">
      <alignment horizontal="center" vertical="center"/>
    </xf>
    <xf numFmtId="175" fontId="39" fillId="73" borderId="6" xfId="2" applyNumberFormat="1" applyFont="1" applyFill="1" applyBorder="1" applyAlignment="1">
      <alignment horizontal="center" vertical="center"/>
    </xf>
    <xf numFmtId="175" fontId="39" fillId="74" borderId="31" xfId="2" applyNumberFormat="1" applyFont="1" applyFill="1" applyBorder="1" applyAlignment="1">
      <alignment horizontal="center" vertical="center"/>
    </xf>
    <xf numFmtId="175" fontId="39" fillId="66" borderId="49" xfId="2" applyNumberFormat="1" applyFont="1" applyFill="1" applyBorder="1" applyAlignment="1">
      <alignment horizontal="center" vertical="center" wrapText="1"/>
    </xf>
    <xf numFmtId="175" fontId="39" fillId="72" borderId="9" xfId="2" applyNumberFormat="1" applyFont="1" applyFill="1" applyBorder="1" applyAlignment="1">
      <alignment horizontal="center" vertical="center"/>
    </xf>
    <xf numFmtId="175" fontId="39" fillId="73" borderId="44" xfId="2" applyNumberFormat="1" applyFont="1" applyFill="1" applyBorder="1" applyAlignment="1">
      <alignment horizontal="center" vertical="center"/>
    </xf>
    <xf numFmtId="175" fontId="39" fillId="74" borderId="38" xfId="2" applyNumberFormat="1" applyFont="1" applyFill="1" applyBorder="1" applyAlignment="1">
      <alignment horizontal="center" vertical="center"/>
    </xf>
    <xf numFmtId="175" fontId="39" fillId="66" borderId="3" xfId="2" applyNumberFormat="1" applyFont="1" applyFill="1" applyBorder="1" applyAlignment="1">
      <alignment horizontal="center" vertical="center" wrapText="1"/>
    </xf>
    <xf numFmtId="175" fontId="39" fillId="72" borderId="6" xfId="2" applyNumberFormat="1" applyFont="1" applyFill="1" applyBorder="1" applyAlignment="1">
      <alignment horizontal="center" vertical="center"/>
    </xf>
    <xf numFmtId="175" fontId="39" fillId="65" borderId="38" xfId="2" applyNumberFormat="1" applyFont="1" applyFill="1" applyBorder="1" applyAlignment="1">
      <alignment horizontal="center" vertical="center" wrapText="1"/>
    </xf>
    <xf numFmtId="175" fontId="39" fillId="65" borderId="5" xfId="2" applyNumberFormat="1" applyFont="1" applyFill="1" applyBorder="1" applyAlignment="1">
      <alignment horizontal="center" vertical="center" wrapText="1"/>
    </xf>
    <xf numFmtId="175" fontId="39" fillId="65" borderId="44" xfId="2" applyNumberFormat="1" applyFont="1" applyFill="1" applyBorder="1" applyAlignment="1">
      <alignment horizontal="center" vertical="center" wrapText="1"/>
    </xf>
    <xf numFmtId="175" fontId="39" fillId="61" borderId="38" xfId="2" applyNumberFormat="1" applyFont="1" applyFill="1" applyBorder="1" applyAlignment="1">
      <alignment horizontal="center" vertical="center" wrapText="1"/>
    </xf>
    <xf numFmtId="175" fontId="39" fillId="61" borderId="14" xfId="2" applyNumberFormat="1" applyFont="1" applyFill="1" applyBorder="1" applyAlignment="1">
      <alignment horizontal="center" vertical="center" wrapText="1"/>
    </xf>
    <xf numFmtId="175" fontId="39" fillId="61" borderId="44" xfId="2" applyNumberFormat="1" applyFont="1" applyFill="1" applyBorder="1" applyAlignment="1">
      <alignment horizontal="center" vertical="center" wrapText="1"/>
    </xf>
    <xf numFmtId="175" fontId="39" fillId="66" borderId="14" xfId="2" applyNumberFormat="1" applyFont="1" applyFill="1" applyBorder="1" applyAlignment="1">
      <alignment horizontal="center" vertical="center" wrapText="1"/>
    </xf>
    <xf numFmtId="175" fontId="39" fillId="66" borderId="5" xfId="2" applyNumberFormat="1" applyFont="1" applyFill="1" applyBorder="1" applyAlignment="1">
      <alignment horizontal="center" vertical="center" wrapText="1"/>
    </xf>
    <xf numFmtId="175" fontId="39" fillId="68" borderId="38" xfId="2" applyNumberFormat="1" applyFont="1" applyFill="1" applyBorder="1" applyAlignment="1">
      <alignment horizontal="center" vertical="center" wrapText="1"/>
    </xf>
    <xf numFmtId="175" fontId="39" fillId="68" borderId="5" xfId="2" applyNumberFormat="1" applyFont="1" applyFill="1" applyBorder="1" applyAlignment="1">
      <alignment horizontal="center" vertical="center" wrapText="1"/>
    </xf>
    <xf numFmtId="175" fontId="39" fillId="68" borderId="9" xfId="2" applyNumberFormat="1" applyFont="1" applyFill="1" applyBorder="1" applyAlignment="1">
      <alignment horizontal="center" vertical="center" wrapText="1"/>
    </xf>
    <xf numFmtId="175" fontId="39" fillId="67" borderId="30" xfId="2" applyNumberFormat="1" applyFont="1" applyFill="1" applyBorder="1" applyAlignment="1">
      <alignment horizontal="center" vertical="center" wrapText="1"/>
    </xf>
    <xf numFmtId="175" fontId="39" fillId="67" borderId="36" xfId="2" applyNumberFormat="1" applyFont="1" applyFill="1" applyBorder="1" applyAlignment="1">
      <alignment horizontal="center" vertical="center" wrapText="1"/>
    </xf>
    <xf numFmtId="175" fontId="39" fillId="67" borderId="47" xfId="2" applyNumberFormat="1" applyFont="1" applyFill="1" applyBorder="1" applyAlignment="1">
      <alignment horizontal="center" vertical="center" wrapText="1"/>
    </xf>
    <xf numFmtId="175" fontId="39" fillId="67" borderId="31" xfId="2" applyNumberFormat="1" applyFont="1" applyFill="1" applyBorder="1" applyAlignment="1">
      <alignment horizontal="center" vertical="center" wrapText="1"/>
    </xf>
    <xf numFmtId="175" fontId="39" fillId="67" borderId="1" xfId="2" applyNumberFormat="1" applyFont="1" applyFill="1" applyBorder="1" applyAlignment="1">
      <alignment horizontal="center" vertical="center" wrapText="1"/>
    </xf>
    <xf numFmtId="175" fontId="39" fillId="67" borderId="43" xfId="2" applyNumberFormat="1" applyFont="1" applyFill="1" applyBorder="1" applyAlignment="1">
      <alignment horizontal="center" vertical="center" wrapText="1"/>
    </xf>
    <xf numFmtId="175" fontId="39" fillId="64" borderId="30" xfId="2" applyNumberFormat="1" applyFont="1" applyFill="1" applyBorder="1" applyAlignment="1">
      <alignment horizontal="center" vertical="center" wrapText="1"/>
    </xf>
    <xf numFmtId="175" fontId="39" fillId="64" borderId="36" xfId="2" applyNumberFormat="1" applyFont="1" applyFill="1" applyBorder="1" applyAlignment="1">
      <alignment horizontal="center" vertical="center" wrapText="1"/>
    </xf>
    <xf numFmtId="175" fontId="39" fillId="64" borderId="47" xfId="2" applyNumberFormat="1" applyFont="1" applyFill="1" applyBorder="1" applyAlignment="1">
      <alignment horizontal="center" vertical="center" wrapText="1"/>
    </xf>
    <xf numFmtId="175" fontId="39" fillId="64" borderId="31" xfId="2" applyNumberFormat="1" applyFont="1" applyFill="1" applyBorder="1" applyAlignment="1">
      <alignment horizontal="center" vertical="center" wrapText="1"/>
    </xf>
    <xf numFmtId="175" fontId="39" fillId="64" borderId="1" xfId="2" applyNumberFormat="1" applyFont="1" applyFill="1" applyBorder="1" applyAlignment="1">
      <alignment horizontal="center" vertical="center" wrapText="1"/>
    </xf>
    <xf numFmtId="175" fontId="39" fillId="64" borderId="43" xfId="2" applyNumberFormat="1" applyFont="1" applyFill="1" applyBorder="1" applyAlignment="1">
      <alignment horizontal="center" vertical="center" wrapText="1"/>
    </xf>
    <xf numFmtId="175" fontId="39" fillId="70" borderId="122" xfId="2" applyNumberFormat="1" applyFont="1" applyFill="1" applyBorder="1" applyAlignment="1">
      <alignment horizontal="center" vertical="center" wrapText="1"/>
    </xf>
    <xf numFmtId="175" fontId="39" fillId="70" borderId="123" xfId="26" applyNumberFormat="1" applyFont="1" applyFill="1" applyBorder="1" applyAlignment="1">
      <alignment horizontal="center" vertical="center" wrapText="1"/>
    </xf>
    <xf numFmtId="0" fontId="39" fillId="20" borderId="68" xfId="0" applyFont="1" applyFill="1" applyBorder="1" applyAlignment="1">
      <alignment vertical="center"/>
    </xf>
    <xf numFmtId="0" fontId="39" fillId="20" borderId="69" xfId="0" applyFont="1" applyFill="1" applyBorder="1" applyAlignment="1">
      <alignment vertical="center"/>
    </xf>
    <xf numFmtId="0" fontId="39" fillId="20" borderId="79" xfId="0" applyFont="1" applyFill="1" applyBorder="1" applyAlignment="1">
      <alignment vertical="center"/>
    </xf>
    <xf numFmtId="0" fontId="39" fillId="72" borderId="117" xfId="0" applyFont="1" applyFill="1" applyBorder="1" applyAlignment="1">
      <alignment vertical="center"/>
    </xf>
    <xf numFmtId="0" fontId="39" fillId="72" borderId="161" xfId="0" applyFont="1" applyFill="1" applyBorder="1" applyAlignment="1">
      <alignment vertical="center"/>
    </xf>
    <xf numFmtId="0" fontId="39" fillId="72" borderId="120" xfId="0" applyFont="1" applyFill="1" applyBorder="1" applyAlignment="1">
      <alignment vertical="center"/>
    </xf>
    <xf numFmtId="0" fontId="39" fillId="72" borderId="125" xfId="0" applyFont="1" applyFill="1" applyBorder="1" applyAlignment="1">
      <alignment vertical="center"/>
    </xf>
    <xf numFmtId="0" fontId="39" fillId="73" borderId="124" xfId="0" applyFont="1" applyFill="1" applyBorder="1" applyAlignment="1">
      <alignment vertical="center"/>
    </xf>
    <xf numFmtId="0" fontId="39" fillId="73" borderId="120" xfId="0" applyFont="1" applyFill="1" applyBorder="1" applyAlignment="1">
      <alignment vertical="center"/>
    </xf>
    <xf numFmtId="0" fontId="39" fillId="73" borderId="125" xfId="0" applyFont="1" applyFill="1" applyBorder="1" applyAlignment="1">
      <alignment vertical="center"/>
    </xf>
    <xf numFmtId="0" fontId="39" fillId="74" borderId="124" xfId="0" applyFont="1" applyFill="1" applyBorder="1" applyAlignment="1">
      <alignment vertical="center"/>
    </xf>
    <xf numFmtId="0" fontId="39" fillId="74" borderId="100" xfId="0" applyFont="1" applyFill="1" applyBorder="1" applyAlignment="1">
      <alignment vertical="center"/>
    </xf>
    <xf numFmtId="0" fontId="39" fillId="74" borderId="164" xfId="0" applyFont="1" applyFill="1" applyBorder="1" applyAlignment="1">
      <alignment vertical="center"/>
    </xf>
    <xf numFmtId="0" fontId="95" fillId="16" borderId="87" xfId="0" applyFont="1" applyFill="1" applyBorder="1" applyAlignment="1">
      <alignment horizontal="center" vertical="center" wrapText="1"/>
    </xf>
    <xf numFmtId="175" fontId="95" fillId="23" borderId="6" xfId="2" applyNumberFormat="1" applyFont="1" applyFill="1" applyBorder="1" applyAlignment="1">
      <alignment horizontal="center" vertical="center" wrapText="1"/>
    </xf>
    <xf numFmtId="175" fontId="95" fillId="23" borderId="111" xfId="2" applyNumberFormat="1" applyFont="1" applyFill="1" applyBorder="1" applyAlignment="1">
      <alignment horizontal="center" vertical="center" wrapText="1"/>
    </xf>
    <xf numFmtId="175" fontId="39" fillId="65" borderId="97" xfId="2" applyNumberFormat="1" applyFont="1" applyFill="1" applyBorder="1" applyAlignment="1">
      <alignment horizontal="center" vertical="center" wrapText="1"/>
    </xf>
    <xf numFmtId="175" fontId="39" fillId="65" borderId="98" xfId="2" applyNumberFormat="1" applyFont="1" applyFill="1" applyBorder="1" applyAlignment="1">
      <alignment horizontal="center" vertical="center" wrapText="1"/>
    </xf>
    <xf numFmtId="175" fontId="39" fillId="65" borderId="99" xfId="2" applyNumberFormat="1" applyFont="1" applyFill="1" applyBorder="1" applyAlignment="1">
      <alignment horizontal="center" vertical="center" wrapText="1"/>
    </xf>
    <xf numFmtId="175" fontId="39" fillId="61" borderId="97" xfId="2" applyNumberFormat="1" applyFont="1" applyFill="1" applyBorder="1" applyAlignment="1">
      <alignment horizontal="center" vertical="center" wrapText="1"/>
    </xf>
    <xf numFmtId="175" fontId="39" fillId="61" borderId="98" xfId="2" applyNumberFormat="1" applyFont="1" applyFill="1" applyBorder="1" applyAlignment="1">
      <alignment horizontal="center" vertical="center" wrapText="1"/>
    </xf>
    <xf numFmtId="175" fontId="39" fillId="61" borderId="99" xfId="2" applyNumberFormat="1" applyFont="1" applyFill="1" applyBorder="1" applyAlignment="1">
      <alignment horizontal="center" vertical="center" wrapText="1"/>
    </xf>
    <xf numFmtId="175" fontId="39" fillId="67" borderId="97" xfId="2" applyNumberFormat="1" applyFont="1" applyFill="1" applyBorder="1" applyAlignment="1">
      <alignment horizontal="center" vertical="center" wrapText="1"/>
    </xf>
    <xf numFmtId="175" fontId="39" fillId="67" borderId="98" xfId="2" applyNumberFormat="1" applyFont="1" applyFill="1" applyBorder="1" applyAlignment="1">
      <alignment horizontal="center" vertical="center" wrapText="1"/>
    </xf>
    <xf numFmtId="175" fontId="39" fillId="67" borderId="99" xfId="2" applyNumberFormat="1" applyFont="1" applyFill="1" applyBorder="1" applyAlignment="1">
      <alignment horizontal="center" vertical="center" wrapText="1"/>
    </xf>
    <xf numFmtId="175" fontId="39" fillId="68" borderId="97" xfId="2" applyNumberFormat="1" applyFont="1" applyFill="1" applyBorder="1" applyAlignment="1">
      <alignment horizontal="center" vertical="center" wrapText="1"/>
    </xf>
    <xf numFmtId="175" fontId="39" fillId="68" borderId="98" xfId="2" applyNumberFormat="1" applyFont="1" applyFill="1" applyBorder="1" applyAlignment="1">
      <alignment horizontal="center" vertical="center" wrapText="1"/>
    </xf>
    <xf numFmtId="175" fontId="39" fillId="68" borderId="99" xfId="2" applyNumberFormat="1" applyFont="1" applyFill="1" applyBorder="1" applyAlignment="1">
      <alignment horizontal="center" vertical="center" wrapText="1"/>
    </xf>
    <xf numFmtId="175" fontId="39" fillId="2" borderId="0" xfId="2" applyNumberFormat="1" applyFont="1" applyFill="1" applyAlignment="1" applyProtection="1">
      <alignment horizontal="center" vertical="center"/>
      <protection hidden="1"/>
    </xf>
    <xf numFmtId="175" fontId="95" fillId="10" borderId="112" xfId="2" applyNumberFormat="1" applyFont="1" applyFill="1" applyBorder="1" applyAlignment="1">
      <alignment horizontal="center" vertical="center" wrapText="1"/>
    </xf>
    <xf numFmtId="175" fontId="39" fillId="65" borderId="90" xfId="2" applyNumberFormat="1" applyFont="1" applyFill="1" applyBorder="1" applyAlignment="1">
      <alignment horizontal="center" vertical="center" wrapText="1"/>
    </xf>
    <xf numFmtId="175" fontId="39" fillId="65" borderId="87" xfId="2" applyNumberFormat="1" applyFont="1" applyFill="1" applyBorder="1" applyAlignment="1">
      <alignment horizontal="center" vertical="center" wrapText="1"/>
    </xf>
    <xf numFmtId="175" fontId="39" fillId="65" borderId="95" xfId="2" applyNumberFormat="1" applyFont="1" applyFill="1" applyBorder="1" applyAlignment="1">
      <alignment horizontal="center" vertical="center" wrapText="1"/>
    </xf>
    <xf numFmtId="175" fontId="39" fillId="61" borderId="90" xfId="2" applyNumberFormat="1" applyFont="1" applyFill="1" applyBorder="1" applyAlignment="1">
      <alignment horizontal="center" vertical="center" wrapText="1"/>
    </xf>
    <xf numFmtId="175" fontId="39" fillId="61" borderId="87" xfId="2" applyNumberFormat="1" applyFont="1" applyFill="1" applyBorder="1" applyAlignment="1">
      <alignment horizontal="center" vertical="center" wrapText="1"/>
    </xf>
    <xf numFmtId="175" fontId="39" fillId="61" borderId="95" xfId="2" applyNumberFormat="1" applyFont="1" applyFill="1" applyBorder="1" applyAlignment="1">
      <alignment horizontal="center" vertical="center" wrapText="1"/>
    </xf>
    <xf numFmtId="175" fontId="39" fillId="67" borderId="90" xfId="2" applyNumberFormat="1" applyFont="1" applyFill="1" applyBorder="1" applyAlignment="1">
      <alignment horizontal="center" vertical="center" wrapText="1"/>
    </xf>
    <xf numFmtId="175" fontId="39" fillId="67" borderId="87" xfId="2" applyNumberFormat="1" applyFont="1" applyFill="1" applyBorder="1" applyAlignment="1">
      <alignment horizontal="center" vertical="center" wrapText="1"/>
    </xf>
    <xf numFmtId="175" fontId="39" fillId="67" borderId="95" xfId="2" applyNumberFormat="1" applyFont="1" applyFill="1" applyBorder="1" applyAlignment="1">
      <alignment horizontal="center" vertical="center" wrapText="1"/>
    </xf>
    <xf numFmtId="175" fontId="39" fillId="68" borderId="90" xfId="2" applyNumberFormat="1" applyFont="1" applyFill="1" applyBorder="1" applyAlignment="1">
      <alignment horizontal="center" vertical="center" wrapText="1"/>
    </xf>
    <xf numFmtId="175" fontId="39" fillId="68" borderId="87" xfId="2" applyNumberFormat="1" applyFont="1" applyFill="1" applyBorder="1" applyAlignment="1">
      <alignment horizontal="center" vertical="center" wrapText="1"/>
    </xf>
    <xf numFmtId="175" fontId="39" fillId="68" borderId="95" xfId="2" applyNumberFormat="1" applyFont="1" applyFill="1" applyBorder="1" applyAlignment="1">
      <alignment horizontal="center" vertical="center" wrapText="1"/>
    </xf>
    <xf numFmtId="175" fontId="39" fillId="75" borderId="50" xfId="2" applyNumberFormat="1" applyFont="1" applyFill="1" applyBorder="1" applyAlignment="1">
      <alignment horizontal="center" vertical="center"/>
    </xf>
    <xf numFmtId="175" fontId="39" fillId="75" borderId="6" xfId="2" applyNumberFormat="1" applyFont="1" applyFill="1" applyBorder="1" applyAlignment="1">
      <alignment horizontal="center" vertical="center"/>
    </xf>
    <xf numFmtId="175" fontId="39" fillId="20" borderId="165" xfId="2" applyNumberFormat="1" applyFont="1" applyFill="1" applyBorder="1" applyAlignment="1">
      <alignment horizontal="center" vertical="center"/>
    </xf>
    <xf numFmtId="175" fontId="39" fillId="20" borderId="166" xfId="2" applyNumberFormat="1" applyFont="1" applyFill="1" applyBorder="1" applyAlignment="1">
      <alignment horizontal="center" vertical="center"/>
    </xf>
    <xf numFmtId="175" fontId="39" fillId="20" borderId="167" xfId="2" applyNumberFormat="1" applyFont="1" applyFill="1" applyBorder="1" applyAlignment="1">
      <alignment horizontal="center" vertical="center"/>
    </xf>
    <xf numFmtId="175" fontId="39" fillId="76" borderId="124" xfId="2" applyNumberFormat="1" applyFont="1" applyFill="1" applyBorder="1" applyAlignment="1">
      <alignment horizontal="center" vertical="center"/>
    </xf>
    <xf numFmtId="175" fontId="39" fillId="76" borderId="125" xfId="2" applyNumberFormat="1" applyFont="1" applyFill="1" applyBorder="1" applyAlignment="1">
      <alignment horizontal="center" vertical="center"/>
    </xf>
    <xf numFmtId="175" fontId="39" fillId="77" borderId="124" xfId="2" applyNumberFormat="1" applyFont="1" applyFill="1" applyBorder="1" applyAlignment="1">
      <alignment horizontal="center" vertical="center"/>
    </xf>
    <xf numFmtId="175" fontId="39" fillId="77" borderId="100" xfId="2" applyNumberFormat="1" applyFont="1" applyFill="1" applyBorder="1" applyAlignment="1">
      <alignment horizontal="center" vertical="center"/>
    </xf>
    <xf numFmtId="175" fontId="39" fillId="77" borderId="144" xfId="2" applyNumberFormat="1" applyFont="1" applyFill="1" applyBorder="1" applyAlignment="1">
      <alignment horizontal="center" vertical="center"/>
    </xf>
    <xf numFmtId="0" fontId="39" fillId="79" borderId="32" xfId="0" applyFont="1" applyFill="1" applyBorder="1" applyAlignment="1">
      <alignment vertical="center"/>
    </xf>
    <xf numFmtId="0" fontId="39" fillId="79" borderId="46" xfId="0" applyFont="1" applyFill="1" applyBorder="1" applyAlignment="1">
      <alignment vertical="center"/>
    </xf>
    <xf numFmtId="0" fontId="39" fillId="71" borderId="32" xfId="0" applyFont="1" applyFill="1" applyBorder="1" applyAlignment="1">
      <alignment vertical="center"/>
    </xf>
    <xf numFmtId="0" fontId="39" fillId="71" borderId="4" xfId="0" applyFont="1" applyFill="1" applyBorder="1" applyAlignment="1">
      <alignment vertical="center"/>
    </xf>
    <xf numFmtId="0" fontId="39" fillId="71" borderId="46" xfId="0" applyFont="1" applyFill="1" applyBorder="1" applyAlignment="1">
      <alignment vertical="center"/>
    </xf>
    <xf numFmtId="175" fontId="39" fillId="79" borderId="117" xfId="2" applyNumberFormat="1" applyFont="1" applyFill="1" applyBorder="1" applyAlignment="1">
      <alignment horizontal="center" vertical="center"/>
    </xf>
    <xf numFmtId="175" fontId="39" fillId="79" borderId="118" xfId="2" applyNumberFormat="1" applyFont="1" applyFill="1" applyBorder="1" applyAlignment="1">
      <alignment horizontal="center" vertical="center"/>
    </xf>
    <xf numFmtId="175" fontId="39" fillId="79" borderId="125" xfId="2" applyNumberFormat="1" applyFont="1" applyFill="1" applyBorder="1" applyAlignment="1">
      <alignment horizontal="center" vertical="center"/>
    </xf>
    <xf numFmtId="175" fontId="39" fillId="80" borderId="170" xfId="2" applyNumberFormat="1" applyFont="1" applyFill="1" applyBorder="1" applyAlignment="1">
      <alignment horizontal="center" vertical="center"/>
    </xf>
    <xf numFmtId="175" fontId="39" fillId="80" borderId="171" xfId="2" applyNumberFormat="1" applyFont="1" applyFill="1" applyBorder="1" applyAlignment="1">
      <alignment horizontal="center" vertical="center"/>
    </xf>
    <xf numFmtId="175" fontId="39" fillId="81" borderId="170" xfId="2" applyNumberFormat="1" applyFont="1" applyFill="1" applyBorder="1" applyAlignment="1">
      <alignment horizontal="center" vertical="center"/>
    </xf>
    <xf numFmtId="175" fontId="39" fillId="81" borderId="171" xfId="2" applyNumberFormat="1" applyFont="1" applyFill="1" applyBorder="1" applyAlignment="1">
      <alignment horizontal="center" vertical="center"/>
    </xf>
    <xf numFmtId="175" fontId="39" fillId="71" borderId="124" xfId="2" applyNumberFormat="1" applyFont="1" applyFill="1" applyBorder="1" applyAlignment="1">
      <alignment horizontal="center" vertical="center"/>
    </xf>
    <xf numFmtId="175" fontId="39" fillId="71" borderId="120" xfId="2" applyNumberFormat="1" applyFont="1" applyFill="1" applyBorder="1" applyAlignment="1">
      <alignment horizontal="center" vertical="center"/>
    </xf>
    <xf numFmtId="175" fontId="39" fillId="71" borderId="125" xfId="2" applyNumberFormat="1" applyFont="1" applyFill="1" applyBorder="1" applyAlignment="1">
      <alignment horizontal="center" vertical="center"/>
    </xf>
    <xf numFmtId="175" fontId="39" fillId="81" borderId="172" xfId="2" applyNumberFormat="1" applyFont="1" applyFill="1" applyBorder="1" applyAlignment="1">
      <alignment horizontal="center" vertical="center"/>
    </xf>
    <xf numFmtId="175" fontId="39" fillId="81" borderId="173" xfId="2" applyNumberFormat="1" applyFont="1" applyFill="1" applyBorder="1" applyAlignment="1">
      <alignment horizontal="center" vertical="center"/>
    </xf>
    <xf numFmtId="175" fontId="39" fillId="81" borderId="174" xfId="2" applyNumberFormat="1" applyFont="1" applyFill="1" applyBorder="1" applyAlignment="1">
      <alignment horizontal="center" vertical="center"/>
    </xf>
    <xf numFmtId="0" fontId="95" fillId="16" borderId="90" xfId="0" applyFont="1" applyFill="1" applyBorder="1" applyAlignment="1">
      <alignment horizontal="center" vertical="center" wrapText="1"/>
    </xf>
    <xf numFmtId="0" fontId="95" fillId="16" borderId="95" xfId="0" applyFont="1" applyFill="1" applyBorder="1" applyAlignment="1">
      <alignment horizontal="center" vertical="center" wrapText="1"/>
    </xf>
    <xf numFmtId="175" fontId="39" fillId="26" borderId="175" xfId="26" applyNumberFormat="1" applyFont="1" applyFill="1" applyBorder="1" applyAlignment="1">
      <alignment horizontal="center" vertical="center" wrapText="1"/>
    </xf>
    <xf numFmtId="0" fontId="95" fillId="16" borderId="155" xfId="0" applyFont="1" applyFill="1" applyBorder="1" applyAlignment="1">
      <alignment horizontal="center" vertical="center" wrapText="1"/>
    </xf>
    <xf numFmtId="175" fontId="39" fillId="26" borderId="176" xfId="26" applyNumberFormat="1" applyFont="1" applyFill="1" applyBorder="1" applyAlignment="1">
      <alignment horizontal="center" vertical="center" wrapText="1"/>
    </xf>
    <xf numFmtId="0" fontId="9" fillId="0" borderId="87" xfId="0" applyFont="1" applyBorder="1" applyAlignment="1">
      <alignment vertical="center" wrapText="1"/>
    </xf>
    <xf numFmtId="0" fontId="12" fillId="0" borderId="87" xfId="0" applyFont="1" applyBorder="1" applyAlignment="1">
      <alignment vertical="top" wrapText="1"/>
    </xf>
    <xf numFmtId="10" fontId="12" fillId="0" borderId="87" xfId="0" applyNumberFormat="1" applyFont="1" applyBorder="1" applyAlignment="1">
      <alignment vertical="top" wrapText="1"/>
    </xf>
    <xf numFmtId="0" fontId="0" fillId="0" borderId="87" xfId="0" applyBorder="1" applyAlignment="1">
      <alignment horizontal="center" vertical="center" wrapText="1"/>
    </xf>
    <xf numFmtId="9" fontId="18" fillId="0" borderId="87" xfId="0" applyNumberFormat="1" applyFont="1" applyBorder="1" applyAlignment="1">
      <alignment horizontal="center" vertical="center" textRotation="90" wrapText="1"/>
    </xf>
    <xf numFmtId="0" fontId="0" fillId="0" borderId="87" xfId="0" applyBorder="1" applyAlignment="1">
      <alignment horizontal="center" vertical="center"/>
    </xf>
    <xf numFmtId="0" fontId="18" fillId="0" borderId="87" xfId="0" applyFont="1" applyBorder="1" applyAlignment="1">
      <alignment horizontal="center" vertical="center" textRotation="90" wrapText="1"/>
    </xf>
    <xf numFmtId="0" fontId="12" fillId="0" borderId="87" xfId="0" applyFont="1" applyBorder="1" applyAlignment="1">
      <alignment vertical="top"/>
    </xf>
    <xf numFmtId="1" fontId="24" fillId="9" borderId="87" xfId="6" applyNumberFormat="1" applyFont="1" applyFill="1" applyBorder="1" applyAlignment="1" applyProtection="1">
      <alignment horizontal="center" vertical="center" wrapText="1"/>
      <protection hidden="1"/>
    </xf>
    <xf numFmtId="1" fontId="24" fillId="2" borderId="87" xfId="6" applyNumberFormat="1" applyFont="1" applyFill="1" applyBorder="1" applyAlignment="1" applyProtection="1">
      <alignment horizontal="center" vertical="center" wrapText="1"/>
      <protection hidden="1"/>
    </xf>
    <xf numFmtId="175" fontId="9" fillId="0" borderId="87" xfId="2" applyNumberFormat="1" applyFont="1" applyFill="1" applyBorder="1" applyAlignment="1">
      <alignment horizontal="center" vertical="center" wrapText="1"/>
    </xf>
    <xf numFmtId="0" fontId="22" fillId="11" borderId="183" xfId="0" applyFont="1" applyFill="1" applyBorder="1" applyAlignment="1">
      <alignment horizontal="center" vertical="center" wrapText="1"/>
    </xf>
    <xf numFmtId="0" fontId="27" fillId="11" borderId="184" xfId="0" applyFont="1" applyFill="1" applyBorder="1" applyAlignment="1">
      <alignment horizontal="center" vertical="center" wrapText="1"/>
    </xf>
    <xf numFmtId="169" fontId="10" fillId="2" borderId="183" xfId="3" applyNumberFormat="1" applyFont="1" applyFill="1" applyBorder="1" applyAlignment="1" applyProtection="1">
      <alignment horizontal="center" vertical="center"/>
      <protection hidden="1"/>
    </xf>
    <xf numFmtId="9" fontId="24" fillId="0" borderId="184" xfId="2" applyFont="1" applyFill="1" applyBorder="1" applyAlignment="1" applyProtection="1">
      <alignment horizontal="right" vertical="center" wrapText="1"/>
      <protection hidden="1"/>
    </xf>
    <xf numFmtId="180" fontId="10" fillId="2" borderId="183" xfId="3" applyNumberFormat="1" applyFont="1" applyFill="1" applyBorder="1" applyAlignment="1" applyProtection="1">
      <alignment horizontal="center" vertical="center"/>
      <protection hidden="1"/>
    </xf>
    <xf numFmtId="0" fontId="9" fillId="17" borderId="7" xfId="0" applyFont="1" applyFill="1" applyBorder="1" applyAlignment="1">
      <alignment vertical="center" wrapText="1"/>
    </xf>
    <xf numFmtId="0" fontId="9" fillId="17" borderId="7" xfId="0" applyFont="1" applyFill="1" applyBorder="1" applyAlignment="1">
      <alignment horizontal="center" vertical="center" wrapText="1"/>
    </xf>
    <xf numFmtId="171" fontId="24" fillId="2" borderId="19" xfId="6" applyNumberFormat="1" applyFont="1" applyFill="1" applyBorder="1" applyAlignment="1" applyProtection="1">
      <alignment vertical="center" wrapText="1"/>
      <protection hidden="1"/>
    </xf>
    <xf numFmtId="171" fontId="24" fillId="9" borderId="19" xfId="6" applyNumberFormat="1" applyFont="1" applyFill="1" applyBorder="1" applyAlignment="1" applyProtection="1">
      <alignment vertical="center" wrapText="1"/>
      <protection hidden="1"/>
    </xf>
    <xf numFmtId="0" fontId="22" fillId="13" borderId="183" xfId="0" applyFont="1" applyFill="1" applyBorder="1" applyAlignment="1">
      <alignment horizontal="center" vertical="center" wrapText="1"/>
    </xf>
    <xf numFmtId="0" fontId="22" fillId="13" borderId="184" xfId="0" applyFont="1" applyFill="1" applyBorder="1" applyAlignment="1">
      <alignment horizontal="center" vertical="center" wrapText="1"/>
    </xf>
    <xf numFmtId="172" fontId="24" fillId="20" borderId="183" xfId="1" applyNumberFormat="1" applyFont="1" applyFill="1" applyBorder="1" applyAlignment="1" applyProtection="1">
      <alignment horizontal="right" vertical="center" wrapText="1"/>
      <protection hidden="1"/>
    </xf>
    <xf numFmtId="172" fontId="42" fillId="4" borderId="191" xfId="5" applyNumberFormat="1" applyFont="1" applyFill="1" applyBorder="1" applyAlignment="1" applyProtection="1">
      <alignment horizontal="right" vertical="center" wrapText="1"/>
      <protection hidden="1"/>
    </xf>
    <xf numFmtId="172" fontId="42" fillId="4" borderId="192" xfId="5" applyNumberFormat="1" applyFont="1" applyFill="1" applyBorder="1" applyAlignment="1" applyProtection="1">
      <alignment horizontal="right" vertical="center" wrapText="1"/>
      <protection hidden="1"/>
    </xf>
    <xf numFmtId="0" fontId="42" fillId="12" borderId="193" xfId="2" applyNumberFormat="1" applyFont="1" applyFill="1" applyBorder="1" applyAlignment="1" applyProtection="1">
      <alignment horizontal="right" vertical="center" wrapText="1"/>
      <protection hidden="1"/>
    </xf>
    <xf numFmtId="0" fontId="15" fillId="14" borderId="22" xfId="0" applyFont="1" applyFill="1" applyBorder="1" applyAlignment="1" applyProtection="1">
      <alignment horizontal="center" vertical="center" wrapText="1"/>
      <protection hidden="1"/>
    </xf>
    <xf numFmtId="10" fontId="47" fillId="2" borderId="20" xfId="0" applyNumberFormat="1" applyFont="1" applyFill="1" applyBorder="1" applyAlignment="1">
      <alignment horizontal="justify" vertical="top" wrapText="1"/>
    </xf>
    <xf numFmtId="172" fontId="24" fillId="0" borderId="183" xfId="1" applyNumberFormat="1" applyFont="1" applyFill="1" applyBorder="1" applyAlignment="1" applyProtection="1">
      <alignment horizontal="right" vertical="center" wrapText="1"/>
      <protection hidden="1"/>
    </xf>
    <xf numFmtId="9" fontId="42" fillId="12" borderId="193" xfId="2" applyFont="1" applyFill="1" applyBorder="1" applyAlignment="1" applyProtection="1">
      <alignment horizontal="right" vertical="center" wrapText="1"/>
      <protection hidden="1"/>
    </xf>
    <xf numFmtId="0" fontId="50" fillId="18" borderId="7" xfId="0" applyFont="1" applyFill="1" applyBorder="1" applyAlignment="1">
      <alignment horizontal="center" vertical="center" wrapText="1"/>
    </xf>
    <xf numFmtId="0" fontId="51" fillId="10" borderId="194" xfId="0" applyFont="1" applyFill="1" applyBorder="1" applyAlignment="1">
      <alignment horizontal="center" vertical="center" wrapText="1"/>
    </xf>
    <xf numFmtId="0" fontId="51" fillId="10" borderId="195" xfId="0" applyFont="1" applyFill="1" applyBorder="1" applyAlignment="1">
      <alignment horizontal="center" vertical="center" wrapText="1"/>
    </xf>
    <xf numFmtId="0" fontId="50" fillId="18" borderId="137" xfId="0" applyFont="1" applyFill="1" applyBorder="1" applyAlignment="1">
      <alignment horizontal="center" vertical="center" wrapText="1"/>
    </xf>
    <xf numFmtId="0" fontId="51" fillId="10" borderId="196" xfId="0" applyFont="1" applyFill="1" applyBorder="1" applyAlignment="1">
      <alignment horizontal="center" vertical="center" wrapText="1"/>
    </xf>
    <xf numFmtId="166" fontId="24" fillId="62" borderId="124" xfId="6" applyNumberFormat="1" applyFont="1" applyFill="1" applyBorder="1" applyAlignment="1" applyProtection="1">
      <alignment vertical="center" wrapText="1"/>
      <protection hidden="1"/>
    </xf>
    <xf numFmtId="166" fontId="24" fillId="62" borderId="120" xfId="6" applyNumberFormat="1" applyFont="1" applyFill="1" applyBorder="1" applyAlignment="1" applyProtection="1">
      <alignment vertical="center" wrapText="1"/>
      <protection hidden="1"/>
    </xf>
    <xf numFmtId="166" fontId="28" fillId="62" borderId="120" xfId="6" applyNumberFormat="1" applyFont="1" applyFill="1" applyBorder="1" applyAlignment="1" applyProtection="1">
      <alignment vertical="center" wrapText="1"/>
      <protection hidden="1"/>
    </xf>
    <xf numFmtId="166" fontId="24" fillId="62" borderId="125" xfId="6" applyNumberFormat="1" applyFont="1" applyFill="1" applyBorder="1" applyAlignment="1" applyProtection="1">
      <alignment vertical="center" wrapText="1"/>
      <protection hidden="1"/>
    </xf>
    <xf numFmtId="166" fontId="24" fillId="61" borderId="124" xfId="6" applyNumberFormat="1" applyFont="1" applyFill="1" applyBorder="1" applyAlignment="1" applyProtection="1">
      <alignment vertical="center" wrapText="1"/>
      <protection hidden="1"/>
    </xf>
    <xf numFmtId="166" fontId="24" fillId="61" borderId="120" xfId="6" applyNumberFormat="1" applyFont="1" applyFill="1" applyBorder="1" applyAlignment="1" applyProtection="1">
      <alignment vertical="center" wrapText="1"/>
      <protection hidden="1"/>
    </xf>
    <xf numFmtId="166" fontId="28" fillId="61" borderId="120" xfId="6" applyNumberFormat="1" applyFont="1" applyFill="1" applyBorder="1" applyAlignment="1" applyProtection="1">
      <alignment vertical="center" wrapText="1"/>
      <protection hidden="1"/>
    </xf>
    <xf numFmtId="166" fontId="24" fillId="61" borderId="125" xfId="6" applyNumberFormat="1" applyFont="1" applyFill="1" applyBorder="1" applyAlignment="1" applyProtection="1">
      <alignment vertical="center" wrapText="1"/>
      <protection hidden="1"/>
    </xf>
    <xf numFmtId="166" fontId="24" fillId="59" borderId="124" xfId="6" applyNumberFormat="1" applyFont="1" applyFill="1" applyBorder="1" applyAlignment="1" applyProtection="1">
      <alignment vertical="center" wrapText="1"/>
      <protection hidden="1"/>
    </xf>
    <xf numFmtId="166" fontId="24" fillId="59" borderId="120" xfId="6" applyNumberFormat="1" applyFont="1" applyFill="1" applyBorder="1" applyAlignment="1" applyProtection="1">
      <alignment vertical="center" wrapText="1"/>
      <protection hidden="1"/>
    </xf>
    <xf numFmtId="166" fontId="28" fillId="59" borderId="120" xfId="6" applyNumberFormat="1" applyFont="1" applyFill="1" applyBorder="1" applyAlignment="1" applyProtection="1">
      <alignment vertical="center" wrapText="1"/>
      <protection hidden="1"/>
    </xf>
    <xf numFmtId="166" fontId="24" fillId="59" borderId="125" xfId="6" applyNumberFormat="1" applyFont="1" applyFill="1" applyBorder="1" applyAlignment="1" applyProtection="1">
      <alignment vertical="center" wrapText="1"/>
      <protection hidden="1"/>
    </xf>
    <xf numFmtId="166" fontId="24" fillId="58" borderId="124" xfId="6" applyNumberFormat="1" applyFont="1" applyFill="1" applyBorder="1" applyAlignment="1" applyProtection="1">
      <alignment vertical="center" wrapText="1"/>
      <protection hidden="1"/>
    </xf>
    <xf numFmtId="166" fontId="24" fillId="58" borderId="120" xfId="6" applyNumberFormat="1" applyFont="1" applyFill="1" applyBorder="1" applyAlignment="1" applyProtection="1">
      <alignment vertical="center" wrapText="1"/>
      <protection hidden="1"/>
    </xf>
    <xf numFmtId="166" fontId="24" fillId="58" borderId="125" xfId="6" applyNumberFormat="1" applyFont="1" applyFill="1" applyBorder="1" applyAlignment="1" applyProtection="1">
      <alignment vertical="center" wrapText="1"/>
      <protection hidden="1"/>
    </xf>
    <xf numFmtId="166" fontId="24" fillId="60" borderId="124" xfId="6" applyNumberFormat="1" applyFont="1" applyFill="1" applyBorder="1" applyAlignment="1" applyProtection="1">
      <alignment vertical="center" wrapText="1"/>
      <protection hidden="1"/>
    </xf>
    <xf numFmtId="166" fontId="24" fillId="60" borderId="120" xfId="6" applyNumberFormat="1" applyFont="1" applyFill="1" applyBorder="1" applyAlignment="1" applyProtection="1">
      <alignment vertical="center" wrapText="1"/>
      <protection hidden="1"/>
    </xf>
    <xf numFmtId="176" fontId="24" fillId="60" borderId="120" xfId="6" applyNumberFormat="1" applyFont="1" applyFill="1" applyBorder="1" applyAlignment="1" applyProtection="1">
      <alignment vertical="center" wrapText="1"/>
      <protection hidden="1"/>
    </xf>
    <xf numFmtId="166" fontId="24" fillId="60" borderId="125" xfId="6" applyNumberFormat="1" applyFont="1" applyFill="1" applyBorder="1" applyAlignment="1" applyProtection="1">
      <alignment vertical="center" wrapText="1"/>
      <protection hidden="1"/>
    </xf>
    <xf numFmtId="166" fontId="24" fillId="0" borderId="197" xfId="6" applyNumberFormat="1" applyFont="1" applyBorder="1" applyAlignment="1" applyProtection="1">
      <alignment vertical="center" wrapText="1"/>
      <protection hidden="1"/>
    </xf>
    <xf numFmtId="166" fontId="24" fillId="0" borderId="183" xfId="6" applyNumberFormat="1" applyFont="1" applyBorder="1" applyAlignment="1" applyProtection="1">
      <alignment vertical="center" wrapText="1"/>
      <protection hidden="1"/>
    </xf>
    <xf numFmtId="166" fontId="24" fillId="0" borderId="199" xfId="6" applyNumberFormat="1" applyFont="1" applyBorder="1" applyAlignment="1" applyProtection="1">
      <alignment vertical="center" wrapText="1"/>
      <protection hidden="1"/>
    </xf>
    <xf numFmtId="168" fontId="32" fillId="2" borderId="100" xfId="5" applyNumberFormat="1" applyFont="1" applyFill="1" applyBorder="1" applyAlignment="1" applyProtection="1">
      <alignment vertical="center"/>
      <protection hidden="1"/>
    </xf>
    <xf numFmtId="0" fontId="22" fillId="3" borderId="144" xfId="0" applyFont="1" applyFill="1" applyBorder="1" applyAlignment="1">
      <alignment horizontal="center" vertical="center" wrapText="1"/>
    </xf>
    <xf numFmtId="169" fontId="22" fillId="3" borderId="144" xfId="3" applyNumberFormat="1" applyFont="1" applyFill="1" applyBorder="1" applyAlignment="1">
      <alignment vertical="center" wrapText="1"/>
    </xf>
    <xf numFmtId="169" fontId="22" fillId="3" borderId="101" xfId="3" applyNumberFormat="1" applyFont="1" applyFill="1" applyBorder="1" applyAlignment="1">
      <alignment horizontal="center" vertical="center" wrapText="1"/>
    </xf>
    <xf numFmtId="169" fontId="27" fillId="62" borderId="32" xfId="3" applyNumberFormat="1" applyFont="1" applyFill="1" applyBorder="1" applyAlignment="1">
      <alignment horizontal="center" vertical="center"/>
    </xf>
    <xf numFmtId="169" fontId="27" fillId="62" borderId="4" xfId="3" applyNumberFormat="1" applyFont="1" applyFill="1" applyBorder="1" applyAlignment="1">
      <alignment horizontal="center" vertical="center"/>
    </xf>
    <xf numFmtId="169" fontId="27" fillId="62" borderId="46" xfId="3" applyNumberFormat="1" applyFont="1" applyFill="1" applyBorder="1" applyAlignment="1">
      <alignment horizontal="center" vertical="center"/>
    </xf>
    <xf numFmtId="169" fontId="27" fillId="61" borderId="32" xfId="3" applyNumberFormat="1" applyFont="1" applyFill="1" applyBorder="1" applyAlignment="1">
      <alignment horizontal="center" vertical="center"/>
    </xf>
    <xf numFmtId="169" fontId="27" fillId="61" borderId="4" xfId="3" applyNumberFormat="1" applyFont="1" applyFill="1" applyBorder="1" applyAlignment="1">
      <alignment horizontal="center" vertical="center"/>
    </xf>
    <xf numFmtId="169" fontId="27" fillId="61" borderId="46" xfId="3" applyNumberFormat="1" applyFont="1" applyFill="1" applyBorder="1" applyAlignment="1">
      <alignment horizontal="center" vertical="center"/>
    </xf>
    <xf numFmtId="169" fontId="27" fillId="59" borderId="32" xfId="3" applyNumberFormat="1" applyFont="1" applyFill="1" applyBorder="1" applyAlignment="1">
      <alignment horizontal="center" vertical="center"/>
    </xf>
    <xf numFmtId="169" fontId="27" fillId="59" borderId="4" xfId="3" applyNumberFormat="1" applyFont="1" applyFill="1" applyBorder="1" applyAlignment="1">
      <alignment horizontal="center" vertical="center"/>
    </xf>
    <xf numFmtId="169" fontId="27" fillId="59" borderId="46" xfId="3" applyNumberFormat="1" applyFont="1" applyFill="1" applyBorder="1" applyAlignment="1">
      <alignment horizontal="center" vertical="center"/>
    </xf>
    <xf numFmtId="169" fontId="27" fillId="58" borderId="32" xfId="3" applyNumberFormat="1" applyFont="1" applyFill="1" applyBorder="1" applyAlignment="1">
      <alignment horizontal="center" vertical="center"/>
    </xf>
    <xf numFmtId="169" fontId="27" fillId="58" borderId="4" xfId="3" applyNumberFormat="1" applyFont="1" applyFill="1" applyBorder="1" applyAlignment="1">
      <alignment horizontal="center" vertical="center"/>
    </xf>
    <xf numFmtId="169" fontId="27" fillId="58" borderId="46" xfId="3" applyNumberFormat="1" applyFont="1" applyFill="1" applyBorder="1" applyAlignment="1">
      <alignment horizontal="center" vertical="center"/>
    </xf>
    <xf numFmtId="180" fontId="27" fillId="60" borderId="77" xfId="3" applyNumberFormat="1" applyFont="1" applyFill="1" applyBorder="1" applyAlignment="1">
      <alignment horizontal="center" vertical="center"/>
    </xf>
    <xf numFmtId="180" fontId="27" fillId="60" borderId="10" xfId="3" applyNumberFormat="1" applyFont="1" applyFill="1" applyBorder="1" applyAlignment="1">
      <alignment horizontal="center" vertical="center"/>
    </xf>
    <xf numFmtId="169" fontId="27" fillId="60" borderId="78" xfId="3" applyNumberFormat="1" applyFont="1" applyFill="1" applyBorder="1" applyAlignment="1">
      <alignment horizontal="center" vertical="center"/>
    </xf>
    <xf numFmtId="169" fontId="27" fillId="0" borderId="66" xfId="3" applyNumberFormat="1" applyFont="1" applyFill="1" applyBorder="1" applyAlignment="1">
      <alignment horizontal="center" vertical="center"/>
    </xf>
    <xf numFmtId="169" fontId="27" fillId="0" borderId="25" xfId="3" applyNumberFormat="1" applyFont="1" applyFill="1" applyBorder="1" applyAlignment="1">
      <alignment horizontal="center" vertical="center"/>
    </xf>
    <xf numFmtId="169" fontId="27" fillId="0" borderId="28" xfId="3" applyNumberFormat="1" applyFont="1" applyFill="1" applyBorder="1" applyAlignment="1">
      <alignment horizontal="center" vertical="center"/>
    </xf>
    <xf numFmtId="166" fontId="32" fillId="2" borderId="4" xfId="5" applyFont="1" applyFill="1" applyBorder="1" applyAlignment="1" applyProtection="1">
      <alignment horizontal="center" vertical="center"/>
      <protection hidden="1"/>
    </xf>
    <xf numFmtId="0" fontId="50" fillId="18" borderId="136" xfId="0" applyFont="1" applyFill="1" applyBorder="1" applyAlignment="1">
      <alignment horizontal="center" vertical="center" wrapText="1"/>
    </xf>
    <xf numFmtId="172" fontId="32" fillId="62" borderId="38" xfId="5" applyNumberFormat="1" applyFont="1" applyFill="1" applyBorder="1" applyAlignment="1" applyProtection="1">
      <alignment horizontal="center" vertical="center" wrapText="1"/>
      <protection hidden="1"/>
    </xf>
    <xf numFmtId="172" fontId="31" fillId="62" borderId="5" xfId="5" applyNumberFormat="1" applyFont="1" applyFill="1" applyBorder="1" applyAlignment="1" applyProtection="1">
      <alignment horizontal="center" vertical="center" wrapText="1"/>
      <protection hidden="1"/>
    </xf>
    <xf numFmtId="172" fontId="32" fillId="59" borderId="38" xfId="5" applyNumberFormat="1" applyFont="1" applyFill="1" applyBorder="1" applyAlignment="1" applyProtection="1">
      <alignment horizontal="center" vertical="center" wrapText="1"/>
      <protection hidden="1"/>
    </xf>
    <xf numFmtId="172" fontId="31" fillId="59" borderId="5" xfId="5" applyNumberFormat="1" applyFont="1" applyFill="1" applyBorder="1" applyAlignment="1" applyProtection="1">
      <alignment horizontal="center" vertical="center" wrapText="1"/>
      <protection hidden="1"/>
    </xf>
    <xf numFmtId="172" fontId="31" fillId="59" borderId="44" xfId="5" applyNumberFormat="1" applyFont="1" applyFill="1" applyBorder="1" applyAlignment="1" applyProtection="1">
      <alignment horizontal="center" vertical="center" wrapText="1"/>
      <protection hidden="1"/>
    </xf>
    <xf numFmtId="172" fontId="32" fillId="58" borderId="38" xfId="5" applyNumberFormat="1" applyFont="1" applyFill="1" applyBorder="1" applyAlignment="1" applyProtection="1">
      <alignment horizontal="center" vertical="center" wrapText="1"/>
      <protection hidden="1"/>
    </xf>
    <xf numFmtId="172" fontId="31" fillId="58" borderId="5" xfId="5" applyNumberFormat="1" applyFont="1" applyFill="1" applyBorder="1" applyAlignment="1" applyProtection="1">
      <alignment horizontal="center" vertical="center" wrapText="1"/>
      <protection hidden="1"/>
    </xf>
    <xf numFmtId="172" fontId="31" fillId="58" borderId="44" xfId="5" applyNumberFormat="1" applyFont="1" applyFill="1" applyBorder="1" applyAlignment="1" applyProtection="1">
      <alignment horizontal="center" vertical="center" wrapText="1"/>
      <protection hidden="1"/>
    </xf>
    <xf numFmtId="172" fontId="32" fillId="60" borderId="38" xfId="5" applyNumberFormat="1" applyFont="1" applyFill="1" applyBorder="1" applyAlignment="1" applyProtection="1">
      <alignment horizontal="center" vertical="center" wrapText="1"/>
      <protection hidden="1"/>
    </xf>
    <xf numFmtId="172" fontId="31" fillId="60" borderId="5" xfId="5" applyNumberFormat="1" applyFont="1" applyFill="1" applyBorder="1" applyAlignment="1" applyProtection="1">
      <alignment horizontal="center" vertical="center" wrapText="1"/>
      <protection hidden="1"/>
    </xf>
    <xf numFmtId="172" fontId="31" fillId="60" borderId="44" xfId="5" applyNumberFormat="1" applyFont="1" applyFill="1" applyBorder="1" applyAlignment="1" applyProtection="1">
      <alignment horizontal="center" vertical="center" wrapText="1"/>
      <protection hidden="1"/>
    </xf>
    <xf numFmtId="172" fontId="31" fillId="0" borderId="24" xfId="5" applyNumberFormat="1" applyFont="1" applyFill="1" applyBorder="1" applyAlignment="1" applyProtection="1">
      <alignment horizontal="center" vertical="center" wrapText="1"/>
      <protection hidden="1"/>
    </xf>
    <xf numFmtId="172" fontId="31" fillId="0" borderId="20" xfId="5" applyNumberFormat="1" applyFont="1" applyFill="1" applyBorder="1" applyAlignment="1" applyProtection="1">
      <alignment horizontal="center" vertical="center" wrapText="1"/>
      <protection hidden="1"/>
    </xf>
    <xf numFmtId="172" fontId="31" fillId="0" borderId="22" xfId="5" applyNumberFormat="1" applyFont="1" applyFill="1" applyBorder="1" applyAlignment="1" applyProtection="1">
      <alignment horizontal="center" vertical="center" wrapText="1"/>
      <protection hidden="1"/>
    </xf>
    <xf numFmtId="0" fontId="22" fillId="3" borderId="142" xfId="0" applyFont="1" applyFill="1" applyBorder="1" applyAlignment="1">
      <alignment horizontal="center" vertical="center" wrapText="1"/>
    </xf>
    <xf numFmtId="0" fontId="50" fillId="18" borderId="114" xfId="0" applyFont="1" applyFill="1" applyBorder="1" applyAlignment="1">
      <alignment horizontal="center" vertical="center" wrapText="1"/>
    </xf>
    <xf numFmtId="168" fontId="32" fillId="2" borderId="148" xfId="5" applyNumberFormat="1" applyFont="1" applyFill="1" applyBorder="1" applyAlignment="1" applyProtection="1">
      <alignment vertical="center"/>
      <protection hidden="1"/>
    </xf>
    <xf numFmtId="168" fontId="32" fillId="2" borderId="101" xfId="5" applyNumberFormat="1" applyFont="1" applyFill="1" applyBorder="1" applyAlignment="1" applyProtection="1">
      <alignment horizontal="left" vertical="center"/>
      <protection hidden="1"/>
    </xf>
    <xf numFmtId="1" fontId="24" fillId="2" borderId="151" xfId="6" applyNumberFormat="1" applyFont="1" applyFill="1" applyBorder="1" applyAlignment="1" applyProtection="1">
      <alignment horizontal="center" vertical="center" wrapText="1"/>
      <protection hidden="1"/>
    </xf>
    <xf numFmtId="1" fontId="24" fillId="2" borderId="103" xfId="6" applyNumberFormat="1" applyFont="1" applyFill="1" applyBorder="1" applyAlignment="1" applyProtection="1">
      <alignment horizontal="center" vertical="center" wrapText="1"/>
      <protection hidden="1"/>
    </xf>
    <xf numFmtId="1" fontId="24" fillId="2" borderId="88" xfId="6" applyNumberFormat="1" applyFont="1" applyFill="1" applyBorder="1" applyAlignment="1" applyProtection="1">
      <alignment horizontal="center" vertical="center" wrapText="1"/>
      <protection hidden="1"/>
    </xf>
    <xf numFmtId="9" fontId="95" fillId="16" borderId="135" xfId="2" applyFont="1" applyFill="1" applyBorder="1" applyAlignment="1">
      <alignment horizontal="center" vertical="center" wrapText="1"/>
    </xf>
    <xf numFmtId="9" fontId="95" fillId="16" borderId="5" xfId="2" applyFont="1" applyFill="1" applyBorder="1" applyAlignment="1">
      <alignment horizontal="center" vertical="center" wrapText="1"/>
    </xf>
    <xf numFmtId="9" fontId="95" fillId="16" borderId="142" xfId="2" applyFont="1" applyFill="1" applyBorder="1" applyAlignment="1">
      <alignment horizontal="center" vertical="center" wrapText="1"/>
    </xf>
    <xf numFmtId="9" fontId="95" fillId="16" borderId="9" xfId="2" applyFont="1" applyFill="1" applyBorder="1" applyAlignment="1">
      <alignment horizontal="center" vertical="center" wrapText="1"/>
    </xf>
    <xf numFmtId="9" fontId="95" fillId="16" borderId="90" xfId="2" applyFont="1" applyFill="1" applyBorder="1" applyAlignment="1">
      <alignment horizontal="center" vertical="center" wrapText="1"/>
    </xf>
    <xf numFmtId="9" fontId="95" fillId="16" borderId="87" xfId="2" applyFont="1" applyFill="1" applyBorder="1" applyAlignment="1">
      <alignment horizontal="center" vertical="center" wrapText="1"/>
    </xf>
    <xf numFmtId="9" fontId="95" fillId="16" borderId="95" xfId="2" applyFont="1" applyFill="1" applyBorder="1" applyAlignment="1">
      <alignment horizontal="center" vertical="center" wrapText="1"/>
    </xf>
    <xf numFmtId="9" fontId="95" fillId="16" borderId="155" xfId="2" applyFont="1" applyFill="1" applyBorder="1" applyAlignment="1">
      <alignment horizontal="center" vertical="center" wrapText="1"/>
    </xf>
    <xf numFmtId="9" fontId="95" fillId="16" borderId="157" xfId="2" applyFont="1" applyFill="1" applyBorder="1" applyAlignment="1">
      <alignment horizontal="center" vertical="center" wrapText="1"/>
    </xf>
    <xf numFmtId="9" fontId="95" fillId="16" borderId="158" xfId="2" applyFont="1" applyFill="1" applyBorder="1" applyAlignment="1">
      <alignment horizontal="center" vertical="center" wrapText="1"/>
    </xf>
    <xf numFmtId="175" fontId="39" fillId="61" borderId="204" xfId="2" applyNumberFormat="1" applyFont="1" applyFill="1" applyBorder="1" applyAlignment="1">
      <alignment horizontal="center" vertical="center" wrapText="1"/>
    </xf>
    <xf numFmtId="175" fontId="39" fillId="61" borderId="205" xfId="2" applyNumberFormat="1" applyFont="1" applyFill="1" applyBorder="1" applyAlignment="1">
      <alignment horizontal="center" vertical="center" wrapText="1"/>
    </xf>
    <xf numFmtId="175" fontId="39" fillId="61" borderId="206" xfId="2" applyNumberFormat="1" applyFont="1" applyFill="1" applyBorder="1" applyAlignment="1">
      <alignment horizontal="center" vertical="center" wrapText="1"/>
    </xf>
    <xf numFmtId="175" fontId="39" fillId="80" borderId="80" xfId="2" applyNumberFormat="1" applyFont="1" applyFill="1" applyBorder="1" applyAlignment="1">
      <alignment horizontal="center" vertical="center"/>
    </xf>
    <xf numFmtId="175" fontId="39" fillId="81" borderId="80" xfId="2" applyNumberFormat="1" applyFont="1" applyFill="1" applyBorder="1" applyAlignment="1">
      <alignment horizontal="center" vertical="center"/>
    </xf>
    <xf numFmtId="0" fontId="17" fillId="6" borderId="0" xfId="0" applyFont="1" applyFill="1" applyAlignment="1">
      <alignment horizontal="left" vertical="center" wrapText="1"/>
    </xf>
    <xf numFmtId="0" fontId="62" fillId="5" borderId="0" xfId="0" applyFont="1" applyFill="1" applyAlignment="1">
      <alignment horizontal="center" vertical="center" wrapText="1"/>
    </xf>
    <xf numFmtId="0" fontId="13" fillId="6" borderId="0" xfId="0" applyFont="1" applyFill="1" applyAlignment="1">
      <alignment horizontal="center" vertical="center" wrapText="1"/>
    </xf>
    <xf numFmtId="0" fontId="36" fillId="6" borderId="0" xfId="0" applyFont="1" applyFill="1" applyAlignment="1">
      <alignment horizontal="center" vertical="center" wrapText="1"/>
    </xf>
    <xf numFmtId="0" fontId="0" fillId="2" borderId="1" xfId="0" applyFill="1" applyBorder="1" applyAlignment="1">
      <alignment horizontal="center"/>
    </xf>
    <xf numFmtId="0" fontId="0" fillId="2" borderId="7" xfId="0" applyFill="1" applyBorder="1" applyAlignment="1">
      <alignment horizontal="center"/>
    </xf>
    <xf numFmtId="0" fontId="0" fillId="2" borderId="9" xfId="0" applyFill="1" applyBorder="1" applyAlignment="1">
      <alignment horizontal="center"/>
    </xf>
    <xf numFmtId="0" fontId="0" fillId="2" borderId="16" xfId="0" applyFill="1" applyBorder="1" applyAlignment="1">
      <alignment horizontal="center"/>
    </xf>
    <xf numFmtId="0" fontId="0" fillId="2" borderId="17" xfId="0" applyFill="1" applyBorder="1" applyAlignment="1">
      <alignment horizontal="center"/>
    </xf>
    <xf numFmtId="0" fontId="0" fillId="2" borderId="15" xfId="0" applyFill="1" applyBorder="1" applyAlignment="1">
      <alignment horizontal="center"/>
    </xf>
    <xf numFmtId="0" fontId="0" fillId="2" borderId="14" xfId="0" applyFill="1" applyBorder="1" applyAlignment="1">
      <alignment horizontal="center"/>
    </xf>
    <xf numFmtId="0" fontId="25" fillId="2" borderId="1" xfId="0" applyFont="1" applyFill="1" applyBorder="1" applyAlignment="1">
      <alignment horizontal="center" vertical="center"/>
    </xf>
    <xf numFmtId="0" fontId="25" fillId="2" borderId="4" xfId="0" applyFont="1" applyFill="1" applyBorder="1" applyAlignment="1">
      <alignment horizontal="center" vertical="center"/>
    </xf>
    <xf numFmtId="0" fontId="25" fillId="2" borderId="10" xfId="0" applyFont="1" applyFill="1" applyBorder="1" applyAlignment="1">
      <alignment horizontal="center" vertical="center"/>
    </xf>
    <xf numFmtId="0" fontId="7" fillId="2" borderId="21" xfId="0" applyFont="1" applyFill="1" applyBorder="1" applyAlignment="1">
      <alignment horizontal="left" vertical="center"/>
    </xf>
    <xf numFmtId="0" fontId="7" fillId="2" borderId="22" xfId="0" applyFont="1" applyFill="1" applyBorder="1" applyAlignment="1">
      <alignment horizontal="left" vertical="center"/>
    </xf>
    <xf numFmtId="0" fontId="7" fillId="2" borderId="23" xfId="0" applyFont="1" applyFill="1" applyBorder="1" applyAlignment="1">
      <alignment horizontal="left" vertical="center"/>
    </xf>
    <xf numFmtId="0" fontId="7" fillId="2" borderId="24" xfId="0" applyFont="1" applyFill="1" applyBorder="1" applyAlignment="1">
      <alignment horizontal="left" vertical="center"/>
    </xf>
    <xf numFmtId="0" fontId="10" fillId="2" borderId="18" xfId="0" applyFont="1" applyFill="1" applyBorder="1" applyAlignment="1" applyProtection="1">
      <alignment horizontal="center" vertical="center"/>
      <protection hidden="1"/>
    </xf>
    <xf numFmtId="0" fontId="7" fillId="2" borderId="19" xfId="0" applyFont="1" applyFill="1" applyBorder="1" applyAlignment="1">
      <alignment horizontal="left" vertical="center"/>
    </xf>
    <xf numFmtId="0" fontId="7" fillId="2" borderId="20" xfId="0" applyFont="1" applyFill="1" applyBorder="1" applyAlignment="1">
      <alignment horizontal="left" vertical="center"/>
    </xf>
    <xf numFmtId="0" fontId="3" fillId="0" borderId="18" xfId="0" applyFont="1" applyBorder="1" applyAlignment="1">
      <alignment horizontal="left" vertical="center" wrapText="1"/>
    </xf>
    <xf numFmtId="0" fontId="7" fillId="2" borderId="19"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9" fillId="2" borderId="19" xfId="0" applyFont="1" applyFill="1" applyBorder="1" applyAlignment="1" applyProtection="1">
      <alignment horizontal="left" vertical="center" wrapText="1"/>
      <protection hidden="1"/>
    </xf>
    <xf numFmtId="0" fontId="9" fillId="2" borderId="25" xfId="0" applyFont="1" applyFill="1" applyBorder="1" applyAlignment="1" applyProtection="1">
      <alignment horizontal="left" vertical="center" wrapText="1"/>
      <protection hidden="1"/>
    </xf>
    <xf numFmtId="0" fontId="9" fillId="2" borderId="20" xfId="0" applyFont="1" applyFill="1" applyBorder="1" applyAlignment="1" applyProtection="1">
      <alignment horizontal="left" vertical="center" wrapText="1"/>
      <protection hidden="1"/>
    </xf>
    <xf numFmtId="0" fontId="3" fillId="4" borderId="18" xfId="0" applyFont="1" applyFill="1" applyBorder="1" applyAlignment="1">
      <alignment horizontal="left" vertical="center" wrapText="1"/>
    </xf>
    <xf numFmtId="0" fontId="3" fillId="0" borderId="19" xfId="0" applyFont="1" applyBorder="1" applyAlignment="1">
      <alignment horizontal="left" vertical="center" wrapText="1"/>
    </xf>
    <xf numFmtId="0" fontId="3" fillId="0" borderId="25" xfId="0" applyFont="1" applyBorder="1" applyAlignment="1">
      <alignment horizontal="left" vertical="center" wrapText="1"/>
    </xf>
    <xf numFmtId="0" fontId="3" fillId="0" borderId="20" xfId="0" applyFont="1" applyBorder="1" applyAlignment="1">
      <alignment horizontal="left" vertical="center" wrapText="1"/>
    </xf>
    <xf numFmtId="172" fontId="32" fillId="62" borderId="31" xfId="5" applyNumberFormat="1" applyFont="1" applyFill="1" applyBorder="1" applyAlignment="1" applyProtection="1">
      <alignment vertical="center" wrapText="1"/>
      <protection hidden="1"/>
    </xf>
    <xf numFmtId="172" fontId="32" fillId="62" borderId="1" xfId="5" applyNumberFormat="1" applyFont="1" applyFill="1" applyBorder="1" applyAlignment="1" applyProtection="1">
      <alignment vertical="center" wrapText="1"/>
      <protection hidden="1"/>
    </xf>
    <xf numFmtId="0" fontId="31" fillId="63" borderId="63" xfId="0" applyFont="1" applyFill="1" applyBorder="1" applyAlignment="1" applyProtection="1">
      <alignment horizontal="center" vertical="center" wrapText="1"/>
      <protection hidden="1"/>
    </xf>
    <xf numFmtId="0" fontId="31" fillId="63" borderId="64" xfId="0" applyFont="1" applyFill="1" applyBorder="1" applyAlignment="1" applyProtection="1">
      <alignment horizontal="center" vertical="center" wrapText="1"/>
      <protection hidden="1"/>
    </xf>
    <xf numFmtId="0" fontId="31" fillId="63" borderId="65" xfId="0" applyFont="1" applyFill="1" applyBorder="1" applyAlignment="1" applyProtection="1">
      <alignment horizontal="center" vertical="center" wrapText="1"/>
      <protection hidden="1"/>
    </xf>
    <xf numFmtId="0" fontId="24" fillId="59" borderId="31" xfId="6" applyFont="1" applyFill="1" applyBorder="1" applyAlignment="1" applyProtection="1">
      <alignment vertical="center" wrapText="1"/>
      <protection hidden="1"/>
    </xf>
    <xf numFmtId="0" fontId="24" fillId="59" borderId="1" xfId="6" applyFont="1" applyFill="1" applyBorder="1" applyAlignment="1" applyProtection="1">
      <alignment vertical="center" wrapText="1"/>
      <protection hidden="1"/>
    </xf>
    <xf numFmtId="0" fontId="24" fillId="59" borderId="43" xfId="6" applyFont="1" applyFill="1" applyBorder="1" applyAlignment="1" applyProtection="1">
      <alignment vertical="center" wrapText="1"/>
      <protection hidden="1"/>
    </xf>
    <xf numFmtId="0" fontId="24" fillId="61" borderId="31" xfId="6" applyFont="1" applyFill="1" applyBorder="1" applyAlignment="1" applyProtection="1">
      <alignment vertical="center" wrapText="1"/>
      <protection hidden="1"/>
    </xf>
    <xf numFmtId="0" fontId="24" fillId="61" borderId="1" xfId="6" applyFont="1" applyFill="1" applyBorder="1" applyAlignment="1" applyProtection="1">
      <alignment vertical="center" wrapText="1"/>
      <protection hidden="1"/>
    </xf>
    <xf numFmtId="0" fontId="24" fillId="61" borderId="43" xfId="6" applyFont="1" applyFill="1" applyBorder="1" applyAlignment="1" applyProtection="1">
      <alignment vertical="center" wrapText="1"/>
      <protection hidden="1"/>
    </xf>
    <xf numFmtId="172" fontId="32" fillId="61" borderId="43" xfId="5" applyNumberFormat="1" applyFont="1" applyFill="1" applyBorder="1" applyAlignment="1" applyProtection="1">
      <alignment vertical="center" wrapText="1"/>
      <protection hidden="1"/>
    </xf>
    <xf numFmtId="0" fontId="31" fillId="59" borderId="30" xfId="0" applyFont="1" applyFill="1" applyBorder="1" applyAlignment="1" applyProtection="1">
      <alignment horizontal="center" vertical="center"/>
      <protection hidden="1"/>
    </xf>
    <xf numFmtId="0" fontId="31" fillId="59" borderId="36" xfId="0" applyFont="1" applyFill="1" applyBorder="1" applyAlignment="1" applyProtection="1">
      <alignment horizontal="center" vertical="center"/>
      <protection hidden="1"/>
    </xf>
    <xf numFmtId="0" fontId="31" fillId="59" borderId="47" xfId="0" applyFont="1" applyFill="1" applyBorder="1" applyAlignment="1" applyProtection="1">
      <alignment horizontal="center" vertical="center"/>
      <protection hidden="1"/>
    </xf>
    <xf numFmtId="0" fontId="24" fillId="59" borderId="31" xfId="6" applyFont="1" applyFill="1" applyBorder="1" applyAlignment="1" applyProtection="1">
      <alignment horizontal="center" vertical="center" wrapText="1"/>
      <protection hidden="1"/>
    </xf>
    <xf numFmtId="0" fontId="24" fillId="59" borderId="1" xfId="6" applyFont="1" applyFill="1" applyBorder="1" applyAlignment="1" applyProtection="1">
      <alignment horizontal="center" vertical="center" wrapText="1"/>
      <protection hidden="1"/>
    </xf>
    <xf numFmtId="0" fontId="24" fillId="59" borderId="43" xfId="6" applyFont="1" applyFill="1" applyBorder="1" applyAlignment="1" applyProtection="1">
      <alignment horizontal="center" vertical="center" wrapText="1"/>
      <protection hidden="1"/>
    </xf>
    <xf numFmtId="168" fontId="23" fillId="59" borderId="200" xfId="6" applyNumberFormat="1" applyFont="1" applyFill="1" applyBorder="1" applyAlignment="1" applyProtection="1">
      <alignment vertical="center" wrapText="1"/>
      <protection hidden="1"/>
    </xf>
    <xf numFmtId="168" fontId="23" fillId="59" borderId="201" xfId="6" applyNumberFormat="1" applyFont="1" applyFill="1" applyBorder="1" applyAlignment="1" applyProtection="1">
      <alignment vertical="center" wrapText="1"/>
      <protection hidden="1"/>
    </xf>
    <xf numFmtId="168" fontId="23" fillId="59" borderId="202" xfId="6" applyNumberFormat="1" applyFont="1" applyFill="1" applyBorder="1" applyAlignment="1" applyProtection="1">
      <alignment vertical="center" wrapText="1"/>
      <protection hidden="1"/>
    </xf>
    <xf numFmtId="168" fontId="23" fillId="59" borderId="163" xfId="6" applyNumberFormat="1" applyFont="1" applyFill="1" applyBorder="1" applyAlignment="1" applyProtection="1">
      <alignment vertical="center" wrapText="1"/>
      <protection hidden="1"/>
    </xf>
    <xf numFmtId="168" fontId="23" fillId="59" borderId="121" xfId="6" applyNumberFormat="1" applyFont="1" applyFill="1" applyBorder="1" applyAlignment="1" applyProtection="1">
      <alignment vertical="center" wrapText="1"/>
      <protection hidden="1"/>
    </xf>
    <xf numFmtId="168" fontId="23" fillId="59" borderId="162" xfId="6" applyNumberFormat="1" applyFont="1" applyFill="1" applyBorder="1" applyAlignment="1" applyProtection="1">
      <alignment vertical="center" wrapText="1"/>
      <protection hidden="1"/>
    </xf>
    <xf numFmtId="172" fontId="32" fillId="59" borderId="31" xfId="5" applyNumberFormat="1" applyFont="1" applyFill="1" applyBorder="1" applyAlignment="1" applyProtection="1">
      <alignment vertical="center" wrapText="1"/>
      <protection hidden="1"/>
    </xf>
    <xf numFmtId="172" fontId="32" fillId="59" borderId="1" xfId="5" applyNumberFormat="1" applyFont="1" applyFill="1" applyBorder="1" applyAlignment="1" applyProtection="1">
      <alignment vertical="center" wrapText="1"/>
      <protection hidden="1"/>
    </xf>
    <xf numFmtId="172" fontId="32" fillId="59" borderId="43" xfId="5" applyNumberFormat="1" applyFont="1" applyFill="1" applyBorder="1" applyAlignment="1" applyProtection="1">
      <alignment vertical="center" wrapText="1"/>
      <protection hidden="1"/>
    </xf>
    <xf numFmtId="0" fontId="31" fillId="61" borderId="30" xfId="0" applyFont="1" applyFill="1" applyBorder="1" applyAlignment="1" applyProtection="1">
      <alignment horizontal="center" vertical="center"/>
      <protection hidden="1"/>
    </xf>
    <xf numFmtId="0" fontId="31" fillId="61" borderId="36" xfId="0" applyFont="1" applyFill="1" applyBorder="1" applyAlignment="1" applyProtection="1">
      <alignment horizontal="center" vertical="center"/>
      <protection hidden="1"/>
    </xf>
    <xf numFmtId="0" fontId="31" fillId="61" borderId="47" xfId="0" applyFont="1" applyFill="1" applyBorder="1" applyAlignment="1" applyProtection="1">
      <alignment horizontal="center" vertical="center"/>
      <protection hidden="1"/>
    </xf>
    <xf numFmtId="0" fontId="24" fillId="61" borderId="31" xfId="6" applyFont="1" applyFill="1" applyBorder="1" applyAlignment="1" applyProtection="1">
      <alignment horizontal="center" vertical="center" wrapText="1"/>
      <protection hidden="1"/>
    </xf>
    <xf numFmtId="0" fontId="24" fillId="61" borderId="1" xfId="6" applyFont="1" applyFill="1" applyBorder="1" applyAlignment="1" applyProtection="1">
      <alignment horizontal="center" vertical="center" wrapText="1"/>
      <protection hidden="1"/>
    </xf>
    <xf numFmtId="0" fontId="24" fillId="61" borderId="43" xfId="6" applyFont="1" applyFill="1" applyBorder="1" applyAlignment="1" applyProtection="1">
      <alignment horizontal="center" vertical="center" wrapText="1"/>
      <protection hidden="1"/>
    </xf>
    <xf numFmtId="168" fontId="23" fillId="61" borderId="200" xfId="6" applyNumberFormat="1" applyFont="1" applyFill="1" applyBorder="1" applyAlignment="1" applyProtection="1">
      <alignment vertical="center" wrapText="1"/>
      <protection hidden="1"/>
    </xf>
    <xf numFmtId="168" fontId="23" fillId="61" borderId="201" xfId="6" applyNumberFormat="1" applyFont="1" applyFill="1" applyBorder="1" applyAlignment="1" applyProtection="1">
      <alignment vertical="center" wrapText="1"/>
      <protection hidden="1"/>
    </xf>
    <xf numFmtId="168" fontId="23" fillId="61" borderId="202" xfId="6" applyNumberFormat="1" applyFont="1" applyFill="1" applyBorder="1" applyAlignment="1" applyProtection="1">
      <alignment vertical="center" wrapText="1"/>
      <protection hidden="1"/>
    </xf>
    <xf numFmtId="168" fontId="23" fillId="62" borderId="163" xfId="6" applyNumberFormat="1" applyFont="1" applyFill="1" applyBorder="1" applyAlignment="1" applyProtection="1">
      <alignment horizontal="center" vertical="center" wrapText="1"/>
      <protection hidden="1"/>
    </xf>
    <xf numFmtId="168" fontId="23" fillId="62" borderId="121" xfId="6" applyNumberFormat="1" applyFont="1" applyFill="1" applyBorder="1" applyAlignment="1" applyProtection="1">
      <alignment horizontal="center" vertical="center" wrapText="1"/>
      <protection hidden="1"/>
    </xf>
    <xf numFmtId="168" fontId="23" fillId="62" borderId="162" xfId="6" applyNumberFormat="1" applyFont="1" applyFill="1" applyBorder="1" applyAlignment="1" applyProtection="1">
      <alignment horizontal="center" vertical="center" wrapText="1"/>
      <protection hidden="1"/>
    </xf>
    <xf numFmtId="0" fontId="31" fillId="58" borderId="30" xfId="0" applyFont="1" applyFill="1" applyBorder="1" applyAlignment="1" applyProtection="1">
      <alignment horizontal="center" vertical="center"/>
      <protection hidden="1"/>
    </xf>
    <xf numFmtId="0" fontId="31" fillId="58" borderId="36" xfId="0" applyFont="1" applyFill="1" applyBorder="1" applyAlignment="1" applyProtection="1">
      <alignment horizontal="center" vertical="center"/>
      <protection hidden="1"/>
    </xf>
    <xf numFmtId="0" fontId="31" fillId="58" borderId="47" xfId="0" applyFont="1" applyFill="1" applyBorder="1" applyAlignment="1" applyProtection="1">
      <alignment horizontal="center" vertical="center"/>
      <protection hidden="1"/>
    </xf>
    <xf numFmtId="0" fontId="24" fillId="58" borderId="31" xfId="6" applyFont="1" applyFill="1" applyBorder="1" applyAlignment="1" applyProtection="1">
      <alignment vertical="center" wrapText="1"/>
      <protection hidden="1"/>
    </xf>
    <xf numFmtId="0" fontId="24" fillId="58" borderId="1" xfId="6" applyFont="1" applyFill="1" applyBorder="1" applyAlignment="1" applyProtection="1">
      <alignment vertical="center" wrapText="1"/>
      <protection hidden="1"/>
    </xf>
    <xf numFmtId="0" fontId="24" fillId="58" borderId="43" xfId="6" applyFont="1" applyFill="1" applyBorder="1" applyAlignment="1" applyProtection="1">
      <alignment vertical="center" wrapText="1"/>
      <protection hidden="1"/>
    </xf>
    <xf numFmtId="0" fontId="24" fillId="58" borderId="31" xfId="6" applyFont="1" applyFill="1" applyBorder="1" applyAlignment="1" applyProtection="1">
      <alignment horizontal="center" vertical="center" wrapText="1"/>
      <protection hidden="1"/>
    </xf>
    <xf numFmtId="0" fontId="24" fillId="58" borderId="1" xfId="6" applyFont="1" applyFill="1" applyBorder="1" applyAlignment="1" applyProtection="1">
      <alignment horizontal="center" vertical="center" wrapText="1"/>
      <protection hidden="1"/>
    </xf>
    <xf numFmtId="0" fontId="24" fillId="58" borderId="43" xfId="6" applyFont="1" applyFill="1" applyBorder="1" applyAlignment="1" applyProtection="1">
      <alignment horizontal="center" vertical="center" wrapText="1"/>
      <protection hidden="1"/>
    </xf>
    <xf numFmtId="172" fontId="32" fillId="58" borderId="31" xfId="5" applyNumberFormat="1" applyFont="1" applyFill="1" applyBorder="1" applyAlignment="1" applyProtection="1">
      <alignment vertical="center" wrapText="1"/>
      <protection hidden="1"/>
    </xf>
    <xf numFmtId="172" fontId="32" fillId="58" borderId="1" xfId="5" applyNumberFormat="1" applyFont="1" applyFill="1" applyBorder="1" applyAlignment="1" applyProtection="1">
      <alignment vertical="center" wrapText="1"/>
      <protection hidden="1"/>
    </xf>
    <xf numFmtId="172" fontId="32" fillId="58" borderId="43" xfId="5" applyNumberFormat="1" applyFont="1" applyFill="1" applyBorder="1" applyAlignment="1" applyProtection="1">
      <alignment vertical="center" wrapText="1"/>
      <protection hidden="1"/>
    </xf>
    <xf numFmtId="168" fontId="23" fillId="58" borderId="163" xfId="6" applyNumberFormat="1" applyFont="1" applyFill="1" applyBorder="1" applyAlignment="1" applyProtection="1">
      <alignment horizontal="center" vertical="center" wrapText="1"/>
      <protection hidden="1"/>
    </xf>
    <xf numFmtId="168" fontId="23" fillId="58" borderId="121" xfId="6" applyNumberFormat="1" applyFont="1" applyFill="1" applyBorder="1" applyAlignment="1" applyProtection="1">
      <alignment horizontal="center" vertical="center" wrapText="1"/>
      <protection hidden="1"/>
    </xf>
    <xf numFmtId="168" fontId="23" fillId="58" borderId="162" xfId="6" applyNumberFormat="1" applyFont="1" applyFill="1" applyBorder="1" applyAlignment="1" applyProtection="1">
      <alignment horizontal="center" vertical="center" wrapText="1"/>
      <protection hidden="1"/>
    </xf>
    <xf numFmtId="0" fontId="31" fillId="62" borderId="30" xfId="0" applyFont="1" applyFill="1" applyBorder="1" applyAlignment="1" applyProtection="1">
      <alignment horizontal="center" vertical="center"/>
      <protection hidden="1"/>
    </xf>
    <xf numFmtId="0" fontId="31" fillId="62" borderId="36" xfId="0" applyFont="1" applyFill="1" applyBorder="1" applyAlignment="1" applyProtection="1">
      <alignment horizontal="center" vertical="center"/>
      <protection hidden="1"/>
    </xf>
    <xf numFmtId="0" fontId="31" fillId="62" borderId="47" xfId="0" applyFont="1" applyFill="1" applyBorder="1" applyAlignment="1" applyProtection="1">
      <alignment horizontal="center" vertical="center"/>
      <protection hidden="1"/>
    </xf>
    <xf numFmtId="0" fontId="24" fillId="62" borderId="31" xfId="6" applyFont="1" applyFill="1" applyBorder="1" applyAlignment="1" applyProtection="1">
      <alignment vertical="center" wrapText="1"/>
      <protection hidden="1"/>
    </xf>
    <xf numFmtId="0" fontId="24" fillId="62" borderId="1" xfId="6" applyFont="1" applyFill="1" applyBorder="1" applyAlignment="1" applyProtection="1">
      <alignment vertical="center" wrapText="1"/>
      <protection hidden="1"/>
    </xf>
    <xf numFmtId="0" fontId="24" fillId="62" borderId="43" xfId="6" applyFont="1" applyFill="1" applyBorder="1" applyAlignment="1" applyProtection="1">
      <alignment vertical="center" wrapText="1"/>
      <protection hidden="1"/>
    </xf>
    <xf numFmtId="0" fontId="24" fillId="62" borderId="31" xfId="6" applyFont="1" applyFill="1" applyBorder="1" applyAlignment="1" applyProtection="1">
      <alignment horizontal="center" vertical="center" wrapText="1"/>
      <protection hidden="1"/>
    </xf>
    <xf numFmtId="0" fontId="24" fillId="62" borderId="1" xfId="6" applyFont="1" applyFill="1" applyBorder="1" applyAlignment="1" applyProtection="1">
      <alignment horizontal="center" vertical="center" wrapText="1"/>
      <protection hidden="1"/>
    </xf>
    <xf numFmtId="0" fontId="24" fillId="62" borderId="43" xfId="6" applyFont="1" applyFill="1" applyBorder="1" applyAlignment="1" applyProtection="1">
      <alignment horizontal="center" vertical="center" wrapText="1"/>
      <protection hidden="1"/>
    </xf>
    <xf numFmtId="168" fontId="23" fillId="62" borderId="200" xfId="6" applyNumberFormat="1" applyFont="1" applyFill="1" applyBorder="1" applyAlignment="1" applyProtection="1">
      <alignment vertical="center" wrapText="1"/>
      <protection hidden="1"/>
    </xf>
    <xf numFmtId="168" fontId="23" fillId="62" borderId="201" xfId="6" applyNumberFormat="1" applyFont="1" applyFill="1" applyBorder="1" applyAlignment="1" applyProtection="1">
      <alignment vertical="center" wrapText="1"/>
      <protection hidden="1"/>
    </xf>
    <xf numFmtId="168" fontId="23" fillId="62" borderId="202" xfId="6" applyNumberFormat="1" applyFont="1" applyFill="1" applyBorder="1" applyAlignment="1" applyProtection="1">
      <alignment vertical="center" wrapText="1"/>
      <protection hidden="1"/>
    </xf>
    <xf numFmtId="168" fontId="23" fillId="62" borderId="163" xfId="6" applyNumberFormat="1" applyFont="1" applyFill="1" applyBorder="1" applyAlignment="1" applyProtection="1">
      <alignment vertical="center" wrapText="1"/>
      <protection hidden="1"/>
    </xf>
    <xf numFmtId="168" fontId="23" fillId="62" borderId="121" xfId="6" applyNumberFormat="1" applyFont="1" applyFill="1" applyBorder="1" applyAlignment="1" applyProtection="1">
      <alignment vertical="center" wrapText="1"/>
      <protection hidden="1"/>
    </xf>
    <xf numFmtId="168" fontId="23" fillId="61" borderId="162" xfId="6" applyNumberFormat="1" applyFont="1" applyFill="1" applyBorder="1" applyAlignment="1" applyProtection="1">
      <alignment vertical="center" wrapText="1"/>
      <protection hidden="1"/>
    </xf>
    <xf numFmtId="168" fontId="23" fillId="58" borderId="163" xfId="6" applyNumberFormat="1" applyFont="1" applyFill="1" applyBorder="1" applyAlignment="1" applyProtection="1">
      <alignment vertical="center" wrapText="1"/>
      <protection hidden="1"/>
    </xf>
    <xf numFmtId="168" fontId="23" fillId="58" borderId="121" xfId="6" applyNumberFormat="1" applyFont="1" applyFill="1" applyBorder="1" applyAlignment="1" applyProtection="1">
      <alignment vertical="center" wrapText="1"/>
      <protection hidden="1"/>
    </xf>
    <xf numFmtId="168" fontId="23" fillId="58" borderId="162" xfId="6" applyNumberFormat="1" applyFont="1" applyFill="1" applyBorder="1" applyAlignment="1" applyProtection="1">
      <alignment vertical="center" wrapText="1"/>
      <protection hidden="1"/>
    </xf>
    <xf numFmtId="168" fontId="23" fillId="61" borderId="163" xfId="6" applyNumberFormat="1" applyFont="1" applyFill="1" applyBorder="1" applyAlignment="1" applyProtection="1">
      <alignment horizontal="center" vertical="center" wrapText="1"/>
      <protection hidden="1"/>
    </xf>
    <xf numFmtId="168" fontId="23" fillId="61" borderId="121" xfId="6" applyNumberFormat="1" applyFont="1" applyFill="1" applyBorder="1" applyAlignment="1" applyProtection="1">
      <alignment horizontal="center" vertical="center" wrapText="1"/>
      <protection hidden="1"/>
    </xf>
    <xf numFmtId="168" fontId="23" fillId="61" borderId="162" xfId="6" applyNumberFormat="1" applyFont="1" applyFill="1" applyBorder="1" applyAlignment="1" applyProtection="1">
      <alignment horizontal="center" vertical="center" wrapText="1"/>
      <protection hidden="1"/>
    </xf>
    <xf numFmtId="168" fontId="23" fillId="59" borderId="163" xfId="6" applyNumberFormat="1" applyFont="1" applyFill="1" applyBorder="1" applyAlignment="1" applyProtection="1">
      <alignment horizontal="center" vertical="center" wrapText="1"/>
      <protection hidden="1"/>
    </xf>
    <xf numFmtId="168" fontId="23" fillId="59" borderId="121" xfId="6" applyNumberFormat="1" applyFont="1" applyFill="1" applyBorder="1" applyAlignment="1" applyProtection="1">
      <alignment horizontal="center" vertical="center" wrapText="1"/>
      <protection hidden="1"/>
    </xf>
    <xf numFmtId="168" fontId="23" fillId="59" borderId="162" xfId="6" applyNumberFormat="1" applyFont="1" applyFill="1" applyBorder="1" applyAlignment="1" applyProtection="1">
      <alignment horizontal="center" vertical="center" wrapText="1"/>
      <protection hidden="1"/>
    </xf>
    <xf numFmtId="172" fontId="32" fillId="0" borderId="27" xfId="5" applyNumberFormat="1" applyFont="1" applyFill="1" applyBorder="1" applyAlignment="1" applyProtection="1">
      <alignment vertical="center" wrapText="1"/>
      <protection hidden="1"/>
    </xf>
    <xf numFmtId="172" fontId="32" fillId="0" borderId="18" xfId="5" applyNumberFormat="1" applyFont="1" applyFill="1" applyBorder="1" applyAlignment="1" applyProtection="1">
      <alignment vertical="center" wrapText="1"/>
      <protection hidden="1"/>
    </xf>
    <xf numFmtId="172" fontId="32" fillId="0" borderId="26" xfId="5" applyNumberFormat="1" applyFont="1" applyFill="1" applyBorder="1" applyAlignment="1" applyProtection="1">
      <alignment vertical="center" wrapText="1"/>
      <protection hidden="1"/>
    </xf>
    <xf numFmtId="168" fontId="23" fillId="0" borderId="198" xfId="6" applyNumberFormat="1" applyFont="1" applyBorder="1" applyAlignment="1" applyProtection="1">
      <alignment horizontal="center" vertical="center" wrapText="1"/>
      <protection hidden="1"/>
    </xf>
    <xf numFmtId="0" fontId="31" fillId="0" borderId="3" xfId="0" applyFont="1" applyBorder="1" applyAlignment="1" applyProtection="1">
      <alignment horizontal="left" vertical="center" wrapText="1"/>
      <protection hidden="1"/>
    </xf>
    <xf numFmtId="0" fontId="31" fillId="0" borderId="1" xfId="0" applyFont="1" applyBorder="1" applyAlignment="1" applyProtection="1">
      <alignment horizontal="left" vertical="center" wrapText="1"/>
      <protection hidden="1"/>
    </xf>
    <xf numFmtId="0" fontId="31" fillId="0" borderId="3" xfId="0" applyFont="1" applyBorder="1" applyAlignment="1" applyProtection="1">
      <alignment horizontal="center" vertical="center"/>
      <protection hidden="1"/>
    </xf>
    <xf numFmtId="0" fontId="31" fillId="0" borderId="1" xfId="0" applyFont="1" applyBorder="1" applyAlignment="1" applyProtection="1">
      <alignment horizontal="center" vertical="center"/>
      <protection hidden="1"/>
    </xf>
    <xf numFmtId="0" fontId="24" fillId="0" borderId="3" xfId="6" applyFont="1" applyBorder="1" applyAlignment="1" applyProtection="1">
      <alignment vertical="center" wrapText="1"/>
      <protection hidden="1"/>
    </xf>
    <xf numFmtId="0" fontId="24" fillId="0" borderId="1" xfId="6" applyFont="1" applyBorder="1" applyAlignment="1" applyProtection="1">
      <alignment vertical="center" wrapText="1"/>
      <protection hidden="1"/>
    </xf>
    <xf numFmtId="0" fontId="24" fillId="0" borderId="3" xfId="6" applyFont="1" applyBorder="1" applyAlignment="1" applyProtection="1">
      <alignment horizontal="center" vertical="center" wrapText="1"/>
      <protection hidden="1"/>
    </xf>
    <xf numFmtId="0" fontId="24" fillId="0" borderId="1" xfId="6" applyFont="1" applyBorder="1" applyAlignment="1" applyProtection="1">
      <alignment horizontal="center" vertical="center" wrapText="1"/>
      <protection hidden="1"/>
    </xf>
    <xf numFmtId="168" fontId="23" fillId="0" borderId="115" xfId="6" applyNumberFormat="1" applyFont="1" applyBorder="1" applyAlignment="1" applyProtection="1">
      <alignment vertical="center" wrapText="1"/>
      <protection hidden="1"/>
    </xf>
    <xf numFmtId="168" fontId="23" fillId="0" borderId="198" xfId="6" applyNumberFormat="1" applyFont="1" applyBorder="1" applyAlignment="1" applyProtection="1">
      <alignment vertical="center" wrapText="1"/>
      <protection hidden="1"/>
    </xf>
    <xf numFmtId="172" fontId="32" fillId="60" borderId="31" xfId="5" applyNumberFormat="1" applyFont="1" applyFill="1" applyBorder="1" applyAlignment="1" applyProtection="1">
      <alignment vertical="center" wrapText="1"/>
      <protection hidden="1"/>
    </xf>
    <xf numFmtId="172" fontId="32" fillId="60" borderId="1" xfId="5" applyNumberFormat="1" applyFont="1" applyFill="1" applyBorder="1" applyAlignment="1" applyProtection="1">
      <alignment vertical="center" wrapText="1"/>
      <protection hidden="1"/>
    </xf>
    <xf numFmtId="172" fontId="32" fillId="60" borderId="43" xfId="5" applyNumberFormat="1" applyFont="1" applyFill="1" applyBorder="1" applyAlignment="1" applyProtection="1">
      <alignment vertical="center" wrapText="1"/>
      <protection hidden="1"/>
    </xf>
    <xf numFmtId="168" fontId="23" fillId="60" borderId="163" xfId="6" applyNumberFormat="1" applyFont="1" applyFill="1" applyBorder="1" applyAlignment="1" applyProtection="1">
      <alignment horizontal="center" vertical="center" wrapText="1"/>
      <protection hidden="1"/>
    </xf>
    <xf numFmtId="168" fontId="23" fillId="60" borderId="121" xfId="6" applyNumberFormat="1" applyFont="1" applyFill="1" applyBorder="1" applyAlignment="1" applyProtection="1">
      <alignment horizontal="center" vertical="center" wrapText="1"/>
      <protection hidden="1"/>
    </xf>
    <xf numFmtId="168" fontId="23" fillId="60" borderId="162" xfId="6" applyNumberFormat="1" applyFont="1" applyFill="1" applyBorder="1" applyAlignment="1" applyProtection="1">
      <alignment horizontal="center" vertical="center" wrapText="1"/>
      <protection hidden="1"/>
    </xf>
    <xf numFmtId="0" fontId="31" fillId="60" borderId="63" xfId="0" applyFont="1" applyFill="1" applyBorder="1" applyAlignment="1" applyProtection="1">
      <alignment horizontal="left" vertical="center" wrapText="1"/>
      <protection hidden="1"/>
    </xf>
    <xf numFmtId="0" fontId="31" fillId="60" borderId="64" xfId="0" applyFont="1" applyFill="1" applyBorder="1" applyAlignment="1" applyProtection="1">
      <alignment horizontal="left" vertical="center" wrapText="1"/>
      <protection hidden="1"/>
    </xf>
    <xf numFmtId="0" fontId="31" fillId="60" borderId="65" xfId="0" applyFont="1" applyFill="1" applyBorder="1" applyAlignment="1" applyProtection="1">
      <alignment horizontal="left" vertical="center" wrapText="1"/>
      <protection hidden="1"/>
    </xf>
    <xf numFmtId="0" fontId="31" fillId="60" borderId="63" xfId="0" applyFont="1" applyFill="1" applyBorder="1" applyAlignment="1" applyProtection="1">
      <alignment horizontal="center" vertical="center"/>
      <protection hidden="1"/>
    </xf>
    <xf numFmtId="0" fontId="31" fillId="60" borderId="64" xfId="0" applyFont="1" applyFill="1" applyBorder="1" applyAlignment="1" applyProtection="1">
      <alignment horizontal="center" vertical="center"/>
      <protection hidden="1"/>
    </xf>
    <xf numFmtId="0" fontId="31" fillId="60" borderId="65" xfId="0" applyFont="1" applyFill="1" applyBorder="1" applyAlignment="1" applyProtection="1">
      <alignment horizontal="center" vertical="center"/>
      <protection hidden="1"/>
    </xf>
    <xf numFmtId="0" fontId="24" fillId="60" borderId="30" xfId="6" applyFont="1" applyFill="1" applyBorder="1" applyAlignment="1" applyProtection="1">
      <alignment horizontal="center" vertical="center" wrapText="1"/>
      <protection hidden="1"/>
    </xf>
    <xf numFmtId="0" fontId="24" fillId="60" borderId="36" xfId="6" applyFont="1" applyFill="1" applyBorder="1" applyAlignment="1" applyProtection="1">
      <alignment horizontal="center" vertical="center" wrapText="1"/>
      <protection hidden="1"/>
    </xf>
    <xf numFmtId="0" fontId="24" fillId="60" borderId="47" xfId="6" applyFont="1" applyFill="1" applyBorder="1" applyAlignment="1" applyProtection="1">
      <alignment horizontal="center" vertical="center" wrapText="1"/>
      <protection hidden="1"/>
    </xf>
    <xf numFmtId="168" fontId="23" fillId="60" borderId="200" xfId="6" applyNumberFormat="1" applyFont="1" applyFill="1" applyBorder="1" applyAlignment="1" applyProtection="1">
      <alignment vertical="center" wrapText="1"/>
      <protection hidden="1"/>
    </xf>
    <xf numFmtId="168" fontId="23" fillId="60" borderId="201" xfId="6" applyNumberFormat="1" applyFont="1" applyFill="1" applyBorder="1" applyAlignment="1" applyProtection="1">
      <alignment vertical="center" wrapText="1"/>
      <protection hidden="1"/>
    </xf>
    <xf numFmtId="168" fontId="23" fillId="60" borderId="202" xfId="6" applyNumberFormat="1" applyFont="1" applyFill="1" applyBorder="1" applyAlignment="1" applyProtection="1">
      <alignment vertical="center" wrapText="1"/>
      <protection hidden="1"/>
    </xf>
    <xf numFmtId="0" fontId="24" fillId="60" borderId="30" xfId="6" applyFont="1" applyFill="1" applyBorder="1" applyAlignment="1" applyProtection="1">
      <alignment vertical="center" wrapText="1"/>
      <protection hidden="1"/>
    </xf>
    <xf numFmtId="0" fontId="24" fillId="60" borderId="36" xfId="6" applyFont="1" applyFill="1" applyBorder="1" applyAlignment="1" applyProtection="1">
      <alignment vertical="center" wrapText="1"/>
      <protection hidden="1"/>
    </xf>
    <xf numFmtId="0" fontId="24" fillId="60" borderId="47" xfId="6" applyFont="1" applyFill="1" applyBorder="1" applyAlignment="1" applyProtection="1">
      <alignment vertical="center" wrapText="1"/>
      <protection hidden="1"/>
    </xf>
    <xf numFmtId="168" fontId="23" fillId="60" borderId="163" xfId="6" applyNumberFormat="1" applyFont="1" applyFill="1" applyBorder="1" applyAlignment="1" applyProtection="1">
      <alignment vertical="center" wrapText="1"/>
      <protection hidden="1"/>
    </xf>
    <xf numFmtId="168" fontId="23" fillId="60" borderId="121" xfId="6" applyNumberFormat="1" applyFont="1" applyFill="1" applyBorder="1" applyAlignment="1" applyProtection="1">
      <alignment vertical="center" wrapText="1"/>
      <protection hidden="1"/>
    </xf>
    <xf numFmtId="168" fontId="23" fillId="60" borderId="162" xfId="6" applyNumberFormat="1" applyFont="1" applyFill="1" applyBorder="1" applyAlignment="1" applyProtection="1">
      <alignment vertical="center" wrapText="1"/>
      <protection hidden="1"/>
    </xf>
    <xf numFmtId="0" fontId="7" fillId="2" borderId="1" xfId="0" applyFont="1" applyFill="1" applyBorder="1" applyAlignment="1">
      <alignment horizontal="center" vertical="center"/>
    </xf>
    <xf numFmtId="0" fontId="3" fillId="2" borderId="6"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hidden="1"/>
    </xf>
    <xf numFmtId="0" fontId="3" fillId="2" borderId="3" xfId="0" applyFont="1" applyFill="1" applyBorder="1" applyAlignment="1" applyProtection="1">
      <alignment horizontal="center" vertical="center"/>
      <protection hidden="1"/>
    </xf>
    <xf numFmtId="0" fontId="14" fillId="2" borderId="6" xfId="0" applyFont="1" applyFill="1" applyBorder="1" applyAlignment="1">
      <alignment horizontal="center" vertical="center"/>
    </xf>
    <xf numFmtId="0" fontId="14" fillId="2" borderId="11" xfId="0" applyFont="1" applyFill="1" applyBorder="1" applyAlignment="1">
      <alignment horizontal="center" vertical="center"/>
    </xf>
    <xf numFmtId="0" fontId="14" fillId="2" borderId="3"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5" xfId="0" applyFont="1" applyFill="1" applyBorder="1" applyAlignment="1">
      <alignment horizontal="center" vertical="center"/>
    </xf>
    <xf numFmtId="0" fontId="7" fillId="12" borderId="185" xfId="0" applyFont="1" applyFill="1" applyBorder="1" applyAlignment="1" applyProtection="1">
      <alignment horizontal="center" vertical="center"/>
      <protection hidden="1"/>
    </xf>
    <xf numFmtId="0" fontId="7" fillId="12" borderId="186" xfId="0" applyFont="1" applyFill="1" applyBorder="1" applyAlignment="1" applyProtection="1">
      <alignment horizontal="center" vertical="center"/>
      <protection hidden="1"/>
    </xf>
    <xf numFmtId="0" fontId="7" fillId="12" borderId="187" xfId="0" applyFont="1" applyFill="1" applyBorder="1" applyAlignment="1" applyProtection="1">
      <alignment horizontal="center" vertical="center"/>
      <protection hidden="1"/>
    </xf>
    <xf numFmtId="0" fontId="49" fillId="0" borderId="18" xfId="0" applyFont="1" applyBorder="1" applyAlignment="1" applyProtection="1">
      <alignment horizontal="center" vertical="center"/>
      <protection hidden="1"/>
    </xf>
    <xf numFmtId="0" fontId="49" fillId="0" borderId="19" xfId="0" applyFont="1" applyBorder="1" applyAlignment="1" applyProtection="1">
      <alignment horizontal="center" vertical="center"/>
      <protection hidden="1"/>
    </xf>
    <xf numFmtId="0" fontId="41" fillId="14" borderId="25" xfId="0" applyFont="1" applyFill="1" applyBorder="1" applyAlignment="1" applyProtection="1">
      <alignment horizontal="center" vertical="center"/>
      <protection hidden="1"/>
    </xf>
    <xf numFmtId="0" fontId="41" fillId="14" borderId="20" xfId="0" applyFont="1" applyFill="1" applyBorder="1" applyAlignment="1" applyProtection="1">
      <alignment horizontal="center" vertical="center"/>
      <protection hidden="1"/>
    </xf>
    <xf numFmtId="0" fontId="22" fillId="11" borderId="180" xfId="0" applyFont="1" applyFill="1" applyBorder="1" applyAlignment="1">
      <alignment horizontal="center" vertical="center" wrapText="1"/>
    </xf>
    <xf numFmtId="0" fontId="22" fillId="11" borderId="181" xfId="0" applyFont="1" applyFill="1" applyBorder="1" applyAlignment="1">
      <alignment horizontal="center" vertical="center" wrapText="1"/>
    </xf>
    <xf numFmtId="0" fontId="22" fillId="11" borderId="182" xfId="0" applyFont="1" applyFill="1" applyBorder="1" applyAlignment="1">
      <alignment horizontal="center" vertical="center" wrapText="1"/>
    </xf>
    <xf numFmtId="0" fontId="22" fillId="13" borderId="188" xfId="0" applyFont="1" applyFill="1" applyBorder="1" applyAlignment="1">
      <alignment horizontal="center" vertical="center" wrapText="1"/>
    </xf>
    <xf numFmtId="0" fontId="22" fillId="13" borderId="189" xfId="0" applyFont="1" applyFill="1" applyBorder="1" applyAlignment="1">
      <alignment horizontal="center" vertical="center" wrapText="1"/>
    </xf>
    <xf numFmtId="0" fontId="22" fillId="13" borderId="190" xfId="0" applyFont="1" applyFill="1" applyBorder="1" applyAlignment="1">
      <alignment horizontal="center" vertical="center" wrapText="1"/>
    </xf>
    <xf numFmtId="0" fontId="55" fillId="0" borderId="4" xfId="0" applyFont="1" applyBorder="1" applyAlignment="1" applyProtection="1">
      <alignment horizontal="center" vertical="center"/>
      <protection locked="0"/>
    </xf>
    <xf numFmtId="0" fontId="55" fillId="0" borderId="10" xfId="0" applyFont="1" applyBorder="1" applyAlignment="1" applyProtection="1">
      <alignment horizontal="center" vertical="center"/>
      <protection locked="0"/>
    </xf>
    <xf numFmtId="0" fontId="55" fillId="0" borderId="5" xfId="0" applyFont="1" applyBorder="1" applyAlignment="1" applyProtection="1">
      <alignment horizontal="center" vertical="center"/>
      <protection locked="0"/>
    </xf>
    <xf numFmtId="0" fontId="7" fillId="2" borderId="19" xfId="0" applyFont="1" applyFill="1" applyBorder="1" applyAlignment="1" applyProtection="1">
      <alignment horizontal="left" vertical="center"/>
      <protection locked="0"/>
    </xf>
    <xf numFmtId="0" fontId="7" fillId="2" borderId="20" xfId="0" applyFont="1" applyFill="1" applyBorder="1" applyAlignment="1" applyProtection="1">
      <alignment horizontal="left" vertical="center"/>
      <protection locked="0"/>
    </xf>
    <xf numFmtId="0" fontId="7" fillId="2" borderId="19" xfId="0" applyFont="1" applyFill="1" applyBorder="1" applyAlignment="1" applyProtection="1">
      <alignment horizontal="left" vertical="center" wrapText="1"/>
      <protection locked="0"/>
    </xf>
    <xf numFmtId="0" fontId="7" fillId="2" borderId="20" xfId="0" applyFont="1" applyFill="1" applyBorder="1" applyAlignment="1" applyProtection="1">
      <alignment horizontal="left" vertical="center" wrapText="1"/>
      <protection locked="0"/>
    </xf>
    <xf numFmtId="0" fontId="7" fillId="2" borderId="21" xfId="0" applyFont="1" applyFill="1" applyBorder="1" applyAlignment="1" applyProtection="1">
      <alignment horizontal="left" vertical="center"/>
      <protection locked="0"/>
    </xf>
    <xf numFmtId="0" fontId="7" fillId="2" borderId="22" xfId="0" applyFont="1" applyFill="1" applyBorder="1" applyAlignment="1" applyProtection="1">
      <alignment horizontal="left" vertical="center"/>
      <protection locked="0"/>
    </xf>
    <xf numFmtId="0" fontId="7" fillId="2" borderId="23" xfId="0" applyFont="1" applyFill="1" applyBorder="1" applyAlignment="1" applyProtection="1">
      <alignment horizontal="left" vertical="center"/>
      <protection locked="0"/>
    </xf>
    <xf numFmtId="0" fontId="7" fillId="2" borderId="24" xfId="0" applyFont="1" applyFill="1" applyBorder="1" applyAlignment="1" applyProtection="1">
      <alignment horizontal="left" vertical="center"/>
      <protection locked="0"/>
    </xf>
    <xf numFmtId="0" fontId="22" fillId="19" borderId="1" xfId="0" applyFont="1" applyFill="1" applyBorder="1" applyAlignment="1" applyProtection="1">
      <alignment horizontal="center" vertical="center" wrapText="1"/>
      <protection locked="0"/>
    </xf>
    <xf numFmtId="0" fontId="23" fillId="7" borderId="4" xfId="0" applyFont="1" applyFill="1" applyBorder="1" applyAlignment="1" applyProtection="1">
      <alignment horizontal="center" vertical="center" wrapText="1"/>
      <protection locked="0"/>
    </xf>
    <xf numFmtId="0" fontId="23" fillId="7" borderId="5" xfId="0" applyFont="1" applyFill="1" applyBorder="1" applyAlignment="1" applyProtection="1">
      <alignment horizontal="center" vertical="center" wrapText="1"/>
      <protection locked="0"/>
    </xf>
    <xf numFmtId="167" fontId="24" fillId="0" borderId="4" xfId="1" applyNumberFormat="1" applyFont="1" applyBorder="1" applyAlignment="1" applyProtection="1">
      <alignment horizontal="center" vertical="center" wrapText="1"/>
    </xf>
    <xf numFmtId="167" fontId="24" fillId="0" borderId="5" xfId="1" applyNumberFormat="1" applyFont="1" applyBorder="1" applyAlignment="1" applyProtection="1">
      <alignment horizontal="center" vertical="center" wrapText="1"/>
    </xf>
    <xf numFmtId="0" fontId="23" fillId="8" borderId="1" xfId="0" applyFont="1" applyFill="1" applyBorder="1" applyAlignment="1" applyProtection="1">
      <alignment horizontal="center" vertical="center" wrapText="1"/>
      <protection locked="0"/>
    </xf>
    <xf numFmtId="0" fontId="24" fillId="8" borderId="4" xfId="2" applyNumberFormat="1" applyFont="1" applyFill="1" applyBorder="1" applyAlignment="1" applyProtection="1">
      <alignment horizontal="center" vertical="center" wrapText="1"/>
      <protection locked="0"/>
    </xf>
    <xf numFmtId="10" fontId="24" fillId="8" borderId="5" xfId="2" applyNumberFormat="1" applyFont="1" applyFill="1" applyBorder="1" applyAlignment="1" applyProtection="1">
      <alignment horizontal="center" vertical="center" wrapText="1"/>
      <protection locked="0"/>
    </xf>
    <xf numFmtId="0" fontId="23" fillId="7" borderId="10" xfId="0" applyFont="1" applyFill="1" applyBorder="1" applyAlignment="1" applyProtection="1">
      <alignment horizontal="center" vertical="center" wrapText="1"/>
      <protection locked="0"/>
    </xf>
    <xf numFmtId="177" fontId="55" fillId="0" borderId="4" xfId="0" applyNumberFormat="1" applyFont="1" applyBorder="1" applyAlignment="1" applyProtection="1">
      <alignment vertical="center"/>
      <protection locked="0"/>
    </xf>
    <xf numFmtId="177" fontId="55" fillId="0" borderId="10" xfId="0" applyNumberFormat="1" applyFont="1" applyBorder="1" applyAlignment="1" applyProtection="1">
      <alignment vertical="center"/>
      <protection locked="0"/>
    </xf>
    <xf numFmtId="177" fontId="55" fillId="0" borderId="5" xfId="0" applyNumberFormat="1" applyFont="1" applyBorder="1" applyAlignment="1" applyProtection="1">
      <alignment vertical="center"/>
      <protection locked="0"/>
    </xf>
    <xf numFmtId="0" fontId="23" fillId="0" borderId="1" xfId="0" applyFont="1" applyBorder="1" applyAlignment="1" applyProtection="1">
      <alignment horizontal="center" vertical="center"/>
      <protection locked="0"/>
    </xf>
    <xf numFmtId="0" fontId="45" fillId="7" borderId="4" xfId="0" applyFont="1" applyFill="1" applyBorder="1" applyAlignment="1" applyProtection="1">
      <alignment horizontal="center" vertical="center" wrapText="1"/>
      <protection locked="0"/>
    </xf>
    <xf numFmtId="0" fontId="45" fillId="7" borderId="10" xfId="0" applyFont="1" applyFill="1" applyBorder="1" applyAlignment="1" applyProtection="1">
      <alignment horizontal="center" vertical="center" wrapText="1"/>
      <protection locked="0"/>
    </xf>
    <xf numFmtId="0" fontId="45" fillId="7" borderId="5" xfId="0" applyFont="1" applyFill="1" applyBorder="1" applyAlignment="1" applyProtection="1">
      <alignment horizontal="center" vertical="center" wrapText="1"/>
      <protection locked="0"/>
    </xf>
    <xf numFmtId="44" fontId="23" fillId="16" borderId="1" xfId="1" applyFont="1" applyFill="1" applyBorder="1" applyAlignment="1" applyProtection="1">
      <alignment horizontal="center" vertical="center" wrapText="1"/>
      <protection locked="0"/>
    </xf>
    <xf numFmtId="0" fontId="24" fillId="8" borderId="4" xfId="0" applyFont="1" applyFill="1" applyBorder="1" applyAlignment="1" applyProtection="1">
      <alignment horizontal="center" vertical="center"/>
      <protection locked="0"/>
    </xf>
    <xf numFmtId="0" fontId="24" fillId="8" borderId="10" xfId="0" applyFont="1" applyFill="1" applyBorder="1" applyAlignment="1" applyProtection="1">
      <alignment horizontal="center" vertical="center"/>
      <protection locked="0"/>
    </xf>
    <xf numFmtId="0" fontId="24" fillId="8" borderId="5" xfId="0" applyFont="1" applyFill="1" applyBorder="1" applyAlignment="1" applyProtection="1">
      <alignment horizontal="center" vertical="center"/>
      <protection locked="0"/>
    </xf>
    <xf numFmtId="43" fontId="23" fillId="7" borderId="4" xfId="3" applyFont="1" applyFill="1" applyBorder="1" applyAlignment="1" applyProtection="1">
      <alignment horizontal="center" vertical="center" wrapText="1"/>
      <protection locked="0"/>
    </xf>
    <xf numFmtId="43" fontId="23" fillId="7" borderId="10" xfId="3" applyFont="1" applyFill="1" applyBorder="1" applyAlignment="1" applyProtection="1">
      <alignment horizontal="center" vertical="center" wrapText="1"/>
      <protection locked="0"/>
    </xf>
    <xf numFmtId="43" fontId="23" fillId="7" borderId="5" xfId="3" applyFont="1" applyFill="1" applyBorder="1" applyAlignment="1" applyProtection="1">
      <alignment horizontal="center" vertical="center" wrapText="1"/>
      <protection locked="0"/>
    </xf>
    <xf numFmtId="0" fontId="24" fillId="0" borderId="4" xfId="0" applyFont="1" applyBorder="1" applyAlignment="1" applyProtection="1">
      <alignment horizontal="center" vertical="center"/>
      <protection locked="0"/>
    </xf>
    <xf numFmtId="0" fontId="24" fillId="0" borderId="10" xfId="0" applyFont="1" applyBorder="1" applyAlignment="1" applyProtection="1">
      <alignment horizontal="center" vertical="center"/>
      <protection locked="0"/>
    </xf>
    <xf numFmtId="0" fontId="24" fillId="0" borderId="5" xfId="0" applyFont="1" applyBorder="1" applyAlignment="1" applyProtection="1">
      <alignment horizontal="center" vertical="center"/>
      <protection locked="0"/>
    </xf>
    <xf numFmtId="0" fontId="24" fillId="0" borderId="4" xfId="0" applyFont="1" applyBorder="1" applyAlignment="1" applyProtection="1">
      <alignment horizontal="left" vertical="center"/>
      <protection locked="0"/>
    </xf>
    <xf numFmtId="0" fontId="24" fillId="0" borderId="10" xfId="0" applyFont="1" applyBorder="1" applyAlignment="1" applyProtection="1">
      <alignment horizontal="left" vertical="center"/>
      <protection locked="0"/>
    </xf>
    <xf numFmtId="0" fontId="24" fillId="0" borderId="5" xfId="0" applyFont="1" applyBorder="1" applyAlignment="1" applyProtection="1">
      <alignment horizontal="left" vertical="center"/>
      <protection locked="0"/>
    </xf>
    <xf numFmtId="0" fontId="3" fillId="2" borderId="6" xfId="0" applyFont="1" applyFill="1" applyBorder="1" applyAlignment="1" applyProtection="1">
      <alignment horizontal="center" vertical="center"/>
      <protection locked="0"/>
    </xf>
    <xf numFmtId="0" fontId="3" fillId="2" borderId="11"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25" fillId="2" borderId="4" xfId="0" applyFont="1" applyFill="1" applyBorder="1" applyAlignment="1" applyProtection="1">
      <alignment horizontal="center" vertical="center"/>
      <protection locked="0"/>
    </xf>
    <xf numFmtId="0" fontId="25" fillId="2" borderId="10" xfId="0" applyFont="1" applyFill="1" applyBorder="1" applyAlignment="1" applyProtection="1">
      <alignment horizontal="center" vertical="center"/>
      <protection locked="0"/>
    </xf>
    <xf numFmtId="0" fontId="25" fillId="2" borderId="5" xfId="0" applyFont="1" applyFill="1" applyBorder="1" applyAlignment="1" applyProtection="1">
      <alignment horizontal="center" vertical="center"/>
      <protection locked="0"/>
    </xf>
    <xf numFmtId="175" fontId="39" fillId="26" borderId="108" xfId="26" applyNumberFormat="1" applyFont="1" applyFill="1" applyBorder="1" applyAlignment="1">
      <alignment horizontal="center" vertical="center" wrapText="1"/>
    </xf>
    <xf numFmtId="175" fontId="39" fillId="26" borderId="109" xfId="26" applyNumberFormat="1" applyFont="1" applyFill="1" applyBorder="1" applyAlignment="1">
      <alignment horizontal="center" vertical="center" wrapText="1"/>
    </xf>
    <xf numFmtId="175" fontId="39" fillId="26" borderId="110" xfId="26" applyNumberFormat="1" applyFont="1" applyFill="1" applyBorder="1" applyAlignment="1">
      <alignment horizontal="center" vertical="center" wrapText="1"/>
    </xf>
    <xf numFmtId="175" fontId="39" fillId="26" borderId="102" xfId="26" applyNumberFormat="1" applyFont="1" applyFill="1" applyBorder="1" applyAlignment="1">
      <alignment horizontal="center" vertical="center" wrapText="1"/>
    </xf>
    <xf numFmtId="175" fontId="39" fillId="26" borderId="104" xfId="26" applyNumberFormat="1" applyFont="1" applyFill="1" applyBorder="1" applyAlignment="1">
      <alignment horizontal="center" vertical="center" wrapText="1"/>
    </xf>
    <xf numFmtId="175" fontId="39" fillId="26" borderId="177" xfId="26" applyNumberFormat="1" applyFont="1" applyFill="1" applyBorder="1" applyAlignment="1">
      <alignment horizontal="center" vertical="center" wrapText="1"/>
    </xf>
    <xf numFmtId="175" fontId="39" fillId="26" borderId="178" xfId="26" applyNumberFormat="1" applyFont="1" applyFill="1" applyBorder="1" applyAlignment="1">
      <alignment horizontal="center" vertical="center" wrapText="1"/>
    </xf>
    <xf numFmtId="175" fontId="39" fillId="26" borderId="103" xfId="26" applyNumberFormat="1" applyFont="1" applyFill="1" applyBorder="1" applyAlignment="1">
      <alignment horizontal="center" vertical="center" wrapText="1"/>
    </xf>
    <xf numFmtId="175" fontId="39" fillId="26" borderId="179" xfId="26" applyNumberFormat="1" applyFont="1" applyFill="1" applyBorder="1" applyAlignment="1">
      <alignment horizontal="center" vertical="center" wrapText="1"/>
    </xf>
    <xf numFmtId="175" fontId="39" fillId="26" borderId="105" xfId="26" applyNumberFormat="1" applyFont="1" applyFill="1" applyBorder="1" applyAlignment="1">
      <alignment horizontal="center" vertical="center" wrapText="1"/>
    </xf>
    <xf numFmtId="175" fontId="39" fillId="26" borderId="106" xfId="26" applyNumberFormat="1" applyFont="1" applyFill="1" applyBorder="1" applyAlignment="1">
      <alignment horizontal="center" vertical="center" wrapText="1"/>
    </xf>
    <xf numFmtId="175" fontId="39" fillId="26" borderId="107" xfId="26" applyNumberFormat="1" applyFont="1" applyFill="1" applyBorder="1" applyAlignment="1">
      <alignment horizontal="center" vertical="center" wrapText="1"/>
    </xf>
    <xf numFmtId="175" fontId="39" fillId="26" borderId="108" xfId="0" applyNumberFormat="1" applyFont="1" applyFill="1" applyBorder="1" applyAlignment="1">
      <alignment horizontal="center" vertical="center" wrapText="1"/>
    </xf>
    <xf numFmtId="175" fontId="39" fillId="26" borderId="109" xfId="0" applyNumberFormat="1" applyFont="1" applyFill="1" applyBorder="1" applyAlignment="1">
      <alignment horizontal="center" vertical="center" wrapText="1"/>
    </xf>
    <xf numFmtId="9" fontId="39" fillId="26" borderId="108" xfId="2" applyFont="1" applyFill="1" applyBorder="1" applyAlignment="1">
      <alignment horizontal="center" vertical="center" wrapText="1"/>
    </xf>
    <xf numFmtId="9" fontId="39" fillId="26" borderId="109" xfId="2" applyFont="1" applyFill="1" applyBorder="1" applyAlignment="1">
      <alignment horizontal="center" vertical="center" wrapText="1"/>
    </xf>
    <xf numFmtId="175" fontId="39" fillId="70" borderId="73" xfId="2" applyNumberFormat="1" applyFont="1" applyFill="1" applyBorder="1" applyAlignment="1">
      <alignment horizontal="center" vertical="center" wrapText="1"/>
    </xf>
    <xf numFmtId="175" fontId="39" fillId="70" borderId="74" xfId="2" applyNumberFormat="1" applyFont="1" applyFill="1" applyBorder="1" applyAlignment="1">
      <alignment horizontal="center" vertical="center" wrapText="1"/>
    </xf>
    <xf numFmtId="9" fontId="39" fillId="26" borderId="110" xfId="2" applyFont="1" applyFill="1" applyBorder="1" applyAlignment="1">
      <alignment horizontal="center" vertical="center" wrapText="1"/>
    </xf>
    <xf numFmtId="175" fontId="39" fillId="26" borderId="110" xfId="0" applyNumberFormat="1" applyFont="1" applyFill="1" applyBorder="1" applyAlignment="1">
      <alignment horizontal="center" vertical="center" wrapText="1"/>
    </xf>
    <xf numFmtId="175" fontId="39" fillId="26" borderId="114" xfId="0" applyNumberFormat="1" applyFont="1" applyFill="1" applyBorder="1" applyAlignment="1">
      <alignment horizontal="center" vertical="center" wrapText="1"/>
    </xf>
    <xf numFmtId="175" fontId="39" fillId="26" borderId="116" xfId="0" applyNumberFormat="1" applyFont="1" applyFill="1" applyBorder="1" applyAlignment="1">
      <alignment horizontal="center" vertical="center" wrapText="1"/>
    </xf>
    <xf numFmtId="175" fontId="39" fillId="79" borderId="13" xfId="0" applyNumberFormat="1" applyFont="1" applyFill="1" applyBorder="1" applyAlignment="1">
      <alignment horizontal="center" vertical="center"/>
    </xf>
    <xf numFmtId="0" fontId="39" fillId="79" borderId="71" xfId="0" applyFont="1" applyFill="1" applyBorder="1" applyAlignment="1">
      <alignment horizontal="center" vertical="center"/>
    </xf>
    <xf numFmtId="0" fontId="39" fillId="79" borderId="72" xfId="0" applyFont="1" applyFill="1" applyBorder="1" applyAlignment="1">
      <alignment horizontal="center" vertical="center"/>
    </xf>
    <xf numFmtId="175" fontId="39" fillId="79" borderId="138" xfId="2" applyNumberFormat="1" applyFont="1" applyFill="1" applyBorder="1" applyAlignment="1">
      <alignment horizontal="center" vertical="center"/>
    </xf>
    <xf numFmtId="175" fontId="39" fillId="79" borderId="169" xfId="2" applyNumberFormat="1" applyFont="1" applyFill="1" applyBorder="1" applyAlignment="1">
      <alignment horizontal="center" vertical="center"/>
    </xf>
    <xf numFmtId="175" fontId="39" fillId="71" borderId="168" xfId="2" applyNumberFormat="1" applyFont="1" applyFill="1" applyBorder="1" applyAlignment="1">
      <alignment horizontal="center" vertical="center"/>
    </xf>
    <xf numFmtId="175" fontId="39" fillId="71" borderId="126" xfId="2" applyNumberFormat="1" applyFont="1" applyFill="1" applyBorder="1" applyAlignment="1">
      <alignment horizontal="center" vertical="center"/>
    </xf>
    <xf numFmtId="175" fontId="39" fillId="71" borderId="169" xfId="2" applyNumberFormat="1" applyFont="1" applyFill="1" applyBorder="1" applyAlignment="1">
      <alignment horizontal="center" vertical="center"/>
    </xf>
    <xf numFmtId="175" fontId="39" fillId="77" borderId="39" xfId="2" applyNumberFormat="1" applyFont="1" applyFill="1" applyBorder="1" applyAlignment="1">
      <alignment horizontal="center" vertical="center"/>
    </xf>
    <xf numFmtId="175" fontId="39" fillId="77" borderId="140" xfId="2" applyNumberFormat="1" applyFont="1" applyFill="1" applyBorder="1" applyAlignment="1">
      <alignment horizontal="center" vertical="center"/>
    </xf>
    <xf numFmtId="175" fontId="39" fillId="76" borderId="39" xfId="2" applyNumberFormat="1" applyFont="1" applyFill="1" applyBorder="1" applyAlignment="1">
      <alignment horizontal="center" vertical="center"/>
    </xf>
    <xf numFmtId="175" fontId="39" fillId="76" borderId="45" xfId="2" applyNumberFormat="1" applyFont="1" applyFill="1" applyBorder="1" applyAlignment="1">
      <alignment horizontal="center" vertical="center"/>
    </xf>
    <xf numFmtId="175" fontId="39" fillId="79" borderId="137" xfId="2" applyNumberFormat="1" applyFont="1" applyFill="1" applyBorder="1" applyAlignment="1">
      <alignment horizontal="center" vertical="center"/>
    </xf>
    <xf numFmtId="175" fontId="39" fillId="79" borderId="45" xfId="2" applyNumberFormat="1" applyFont="1" applyFill="1" applyBorder="1" applyAlignment="1">
      <alignment horizontal="center" vertical="center"/>
    </xf>
    <xf numFmtId="175" fontId="39" fillId="71" borderId="39" xfId="2" applyNumberFormat="1" applyFont="1" applyFill="1" applyBorder="1" applyAlignment="1">
      <alignment horizontal="center" vertical="center"/>
    </xf>
    <xf numFmtId="175" fontId="39" fillId="71" borderId="11" xfId="2" applyNumberFormat="1" applyFont="1" applyFill="1" applyBorder="1" applyAlignment="1">
      <alignment horizontal="center" vertical="center"/>
    </xf>
    <xf numFmtId="175" fontId="39" fillId="71" borderId="45" xfId="2" applyNumberFormat="1" applyFont="1" applyFill="1" applyBorder="1" applyAlignment="1">
      <alignment horizontal="center" vertical="center"/>
    </xf>
    <xf numFmtId="175" fontId="39" fillId="20" borderId="13" xfId="0" applyNumberFormat="1" applyFont="1" applyFill="1" applyBorder="1" applyAlignment="1">
      <alignment horizontal="center" vertical="center"/>
    </xf>
    <xf numFmtId="0" fontId="39" fillId="20" borderId="71" xfId="0" applyFont="1" applyFill="1" applyBorder="1" applyAlignment="1">
      <alignment horizontal="center" vertical="center"/>
    </xf>
    <xf numFmtId="175" fontId="39" fillId="79" borderId="41" xfId="2" applyNumberFormat="1" applyFont="1" applyFill="1" applyBorder="1" applyAlignment="1">
      <alignment horizontal="center" vertical="center"/>
    </xf>
    <xf numFmtId="175" fontId="39" fillId="79" borderId="69" xfId="2" applyNumberFormat="1" applyFont="1" applyFill="1" applyBorder="1" applyAlignment="1">
      <alignment horizontal="center" vertical="center"/>
    </xf>
    <xf numFmtId="175" fontId="39" fillId="79" borderId="39" xfId="2" applyNumberFormat="1" applyFont="1" applyFill="1" applyBorder="1" applyAlignment="1">
      <alignment horizontal="center" vertical="center"/>
    </xf>
    <xf numFmtId="175" fontId="39" fillId="71" borderId="41" xfId="2" applyNumberFormat="1" applyFont="1" applyFill="1" applyBorder="1" applyAlignment="1">
      <alignment horizontal="center" vertical="center"/>
    </xf>
    <xf numFmtId="175" fontId="39" fillId="71" borderId="42" xfId="2" applyNumberFormat="1" applyFont="1" applyFill="1" applyBorder="1" applyAlignment="1">
      <alignment horizontal="center" vertical="center"/>
    </xf>
    <xf numFmtId="175" fontId="39" fillId="71" borderId="69" xfId="2" applyNumberFormat="1" applyFont="1" applyFill="1" applyBorder="1" applyAlignment="1">
      <alignment horizontal="center" vertical="center"/>
    </xf>
    <xf numFmtId="175" fontId="39" fillId="76" borderId="168" xfId="2" applyNumberFormat="1" applyFont="1" applyFill="1" applyBorder="1" applyAlignment="1">
      <alignment horizontal="center" vertical="center"/>
    </xf>
    <xf numFmtId="175" fontId="39" fillId="76" borderId="169" xfId="2" applyNumberFormat="1" applyFont="1" applyFill="1" applyBorder="1" applyAlignment="1">
      <alignment horizontal="center" vertical="center"/>
    </xf>
    <xf numFmtId="175" fontId="39" fillId="77" borderId="168" xfId="2" applyNumberFormat="1" applyFont="1" applyFill="1" applyBorder="1" applyAlignment="1">
      <alignment horizontal="center" vertical="center"/>
    </xf>
    <xf numFmtId="175" fontId="39" fillId="77" borderId="141" xfId="2" applyNumberFormat="1" applyFont="1" applyFill="1" applyBorder="1" applyAlignment="1">
      <alignment horizontal="center" vertical="center"/>
    </xf>
    <xf numFmtId="175" fontId="39" fillId="74" borderId="73" xfId="0" applyNumberFormat="1" applyFont="1" applyFill="1" applyBorder="1" applyAlignment="1">
      <alignment horizontal="center" vertical="center"/>
    </xf>
    <xf numFmtId="0" fontId="39" fillId="74" borderId="74" xfId="0" applyFont="1" applyFill="1" applyBorder="1" applyAlignment="1">
      <alignment horizontal="center" vertical="center"/>
    </xf>
    <xf numFmtId="0" fontId="39" fillId="74" borderId="75" xfId="0" applyFont="1" applyFill="1" applyBorder="1" applyAlignment="1">
      <alignment horizontal="center" vertical="center"/>
    </xf>
    <xf numFmtId="175" fontId="39" fillId="72" borderId="143" xfId="0" applyNumberFormat="1" applyFont="1" applyFill="1" applyBorder="1" applyAlignment="1">
      <alignment horizontal="center" vertical="center"/>
    </xf>
    <xf numFmtId="0" fontId="39" fillId="72" borderId="42" xfId="0" applyFont="1" applyFill="1" applyBorder="1" applyAlignment="1">
      <alignment horizontal="center" vertical="center"/>
    </xf>
    <xf numFmtId="0" fontId="39" fillId="72" borderId="69" xfId="0" applyFont="1" applyFill="1" applyBorder="1" applyAlignment="1">
      <alignment horizontal="center" vertical="center"/>
    </xf>
    <xf numFmtId="175" fontId="39" fillId="73" borderId="41" xfId="0" applyNumberFormat="1" applyFont="1" applyFill="1" applyBorder="1" applyAlignment="1">
      <alignment horizontal="center" vertical="center"/>
    </xf>
    <xf numFmtId="0" fontId="39" fillId="73" borderId="42" xfId="0" applyFont="1" applyFill="1" applyBorder="1" applyAlignment="1">
      <alignment horizontal="center" vertical="center"/>
    </xf>
    <xf numFmtId="0" fontId="39" fillId="73" borderId="69" xfId="0" applyFont="1" applyFill="1" applyBorder="1" applyAlignment="1">
      <alignment horizontal="center" vertical="center"/>
    </xf>
    <xf numFmtId="175" fontId="39" fillId="74" borderId="41" xfId="0" applyNumberFormat="1" applyFont="1" applyFill="1" applyBorder="1" applyAlignment="1">
      <alignment horizontal="center" vertical="center"/>
    </xf>
    <xf numFmtId="0" fontId="39" fillId="74" borderId="145" xfId="0" applyFont="1" applyFill="1" applyBorder="1" applyAlignment="1">
      <alignment horizontal="center" vertical="center"/>
    </xf>
    <xf numFmtId="175" fontId="39" fillId="72" borderId="137" xfId="0" applyNumberFormat="1" applyFont="1" applyFill="1" applyBorder="1" applyAlignment="1">
      <alignment horizontal="center" vertical="center"/>
    </xf>
    <xf numFmtId="0" fontId="39" fillId="72" borderId="11" xfId="0" applyFont="1" applyFill="1" applyBorder="1" applyAlignment="1">
      <alignment horizontal="center" vertical="center"/>
    </xf>
    <xf numFmtId="0" fontId="39" fillId="72" borderId="45" xfId="0" applyFont="1" applyFill="1" applyBorder="1" applyAlignment="1">
      <alignment horizontal="center" vertical="center"/>
    </xf>
    <xf numFmtId="175" fontId="39" fillId="73" borderId="39" xfId="0" applyNumberFormat="1" applyFont="1" applyFill="1" applyBorder="1" applyAlignment="1">
      <alignment horizontal="center" vertical="center"/>
    </xf>
    <xf numFmtId="0" fontId="39" fillId="73" borderId="11" xfId="0" applyFont="1" applyFill="1" applyBorder="1" applyAlignment="1">
      <alignment horizontal="center" vertical="center"/>
    </xf>
    <xf numFmtId="0" fontId="39" fillId="73" borderId="45" xfId="0" applyFont="1" applyFill="1" applyBorder="1" applyAlignment="1">
      <alignment horizontal="center" vertical="center"/>
    </xf>
    <xf numFmtId="175" fontId="39" fillId="74" borderId="39" xfId="0" applyNumberFormat="1" applyFont="1" applyFill="1" applyBorder="1" applyAlignment="1">
      <alignment horizontal="center" vertical="center"/>
    </xf>
    <xf numFmtId="0" fontId="39" fillId="74" borderId="140" xfId="0" applyFont="1" applyFill="1" applyBorder="1" applyAlignment="1">
      <alignment horizontal="center" vertical="center"/>
    </xf>
    <xf numFmtId="175" fontId="39" fillId="77" borderId="126" xfId="2" applyNumberFormat="1" applyFont="1" applyFill="1" applyBorder="1" applyAlignment="1">
      <alignment horizontal="center" vertical="center"/>
    </xf>
    <xf numFmtId="175" fontId="39" fillId="72" borderId="41" xfId="0" applyNumberFormat="1" applyFont="1" applyFill="1" applyBorder="1" applyAlignment="1">
      <alignment horizontal="center" vertical="center"/>
    </xf>
    <xf numFmtId="0" fontId="39" fillId="74" borderId="45" xfId="0" applyFont="1" applyFill="1" applyBorder="1" applyAlignment="1">
      <alignment horizontal="center" vertical="center"/>
    </xf>
    <xf numFmtId="0" fontId="39" fillId="74" borderId="69" xfId="0" applyFont="1" applyFill="1" applyBorder="1" applyAlignment="1">
      <alignment horizontal="center" vertical="center"/>
    </xf>
    <xf numFmtId="0" fontId="39" fillId="76" borderId="39" xfId="0" applyFont="1" applyFill="1" applyBorder="1" applyAlignment="1">
      <alignment horizontal="center" vertical="center" wrapText="1"/>
    </xf>
    <xf numFmtId="0" fontId="39" fillId="76" borderId="45" xfId="0" applyFont="1" applyFill="1" applyBorder="1" applyAlignment="1">
      <alignment horizontal="center" vertical="center" wrapText="1"/>
    </xf>
    <xf numFmtId="0" fontId="39" fillId="77" borderId="39" xfId="0" applyFont="1" applyFill="1" applyBorder="1" applyAlignment="1">
      <alignment horizontal="center" vertical="center" wrapText="1"/>
    </xf>
    <xf numFmtId="0" fontId="39" fillId="77" borderId="11" xfId="0" applyFont="1" applyFill="1" applyBorder="1" applyAlignment="1">
      <alignment horizontal="center" vertical="center" wrapText="1"/>
    </xf>
    <xf numFmtId="9" fontId="39" fillId="77" borderId="39" xfId="0" applyNumberFormat="1" applyFont="1" applyFill="1" applyBorder="1" applyAlignment="1">
      <alignment horizontal="center" vertical="center" wrapText="1"/>
    </xf>
    <xf numFmtId="175" fontId="39" fillId="72" borderId="42" xfId="0" applyNumberFormat="1" applyFont="1" applyFill="1" applyBorder="1" applyAlignment="1">
      <alignment horizontal="center" vertical="center"/>
    </xf>
    <xf numFmtId="175" fontId="39" fillId="72" borderId="41" xfId="2" applyNumberFormat="1" applyFont="1" applyFill="1" applyBorder="1" applyAlignment="1">
      <alignment horizontal="center" vertical="center"/>
    </xf>
    <xf numFmtId="175" fontId="39" fillId="72" borderId="42" xfId="2" applyNumberFormat="1" applyFont="1" applyFill="1" applyBorder="1" applyAlignment="1">
      <alignment horizontal="center" vertical="center"/>
    </xf>
    <xf numFmtId="175" fontId="39" fillId="72" borderId="69" xfId="2" applyNumberFormat="1" applyFont="1" applyFill="1" applyBorder="1" applyAlignment="1">
      <alignment horizontal="center" vertical="center"/>
    </xf>
    <xf numFmtId="175" fontId="39" fillId="73" borderId="41" xfId="2" applyNumberFormat="1" applyFont="1" applyFill="1" applyBorder="1" applyAlignment="1">
      <alignment horizontal="center" vertical="center"/>
    </xf>
    <xf numFmtId="175" fontId="39" fillId="73" borderId="42" xfId="2" applyNumberFormat="1" applyFont="1" applyFill="1" applyBorder="1" applyAlignment="1">
      <alignment horizontal="center" vertical="center"/>
    </xf>
    <xf numFmtId="175" fontId="39" fillId="73" borderId="69" xfId="2" applyNumberFormat="1" applyFont="1" applyFill="1" applyBorder="1" applyAlignment="1">
      <alignment horizontal="center" vertical="center"/>
    </xf>
    <xf numFmtId="175" fontId="39" fillId="75" borderId="41" xfId="2" applyNumberFormat="1" applyFont="1" applyFill="1" applyBorder="1" applyAlignment="1">
      <alignment horizontal="center" vertical="center"/>
    </xf>
    <xf numFmtId="175" fontId="39" fillId="75" borderId="42" xfId="2" applyNumberFormat="1" applyFont="1" applyFill="1" applyBorder="1" applyAlignment="1">
      <alignment horizontal="center" vertical="center"/>
    </xf>
    <xf numFmtId="175" fontId="39" fillId="72" borderId="39" xfId="2" applyNumberFormat="1" applyFont="1" applyFill="1" applyBorder="1" applyAlignment="1">
      <alignment horizontal="center" vertical="center"/>
    </xf>
    <xf numFmtId="175" fontId="39" fillId="72" borderId="11" xfId="2" applyNumberFormat="1" applyFont="1" applyFill="1" applyBorder="1" applyAlignment="1">
      <alignment horizontal="center" vertical="center"/>
    </xf>
    <xf numFmtId="175" fontId="39" fillId="72" borderId="45" xfId="2" applyNumberFormat="1" applyFont="1" applyFill="1" applyBorder="1" applyAlignment="1">
      <alignment horizontal="center" vertical="center"/>
    </xf>
    <xf numFmtId="175" fontId="39" fillId="72" borderId="39" xfId="0" applyNumberFormat="1" applyFont="1" applyFill="1" applyBorder="1" applyAlignment="1">
      <alignment horizontal="center" vertical="center"/>
    </xf>
    <xf numFmtId="175" fontId="39" fillId="72" borderId="11" xfId="0" applyNumberFormat="1" applyFont="1" applyFill="1" applyBorder="1" applyAlignment="1">
      <alignment horizontal="center" vertical="center"/>
    </xf>
    <xf numFmtId="175" fontId="39" fillId="73" borderId="39" xfId="2" applyNumberFormat="1" applyFont="1" applyFill="1" applyBorder="1" applyAlignment="1">
      <alignment horizontal="center" vertical="center"/>
    </xf>
    <xf numFmtId="175" fontId="39" fillId="73" borderId="11" xfId="2" applyNumberFormat="1" applyFont="1" applyFill="1" applyBorder="1" applyAlignment="1">
      <alignment horizontal="center" vertical="center"/>
    </xf>
    <xf numFmtId="175" fontId="39" fillId="73" borderId="45" xfId="2" applyNumberFormat="1" applyFont="1" applyFill="1" applyBorder="1" applyAlignment="1">
      <alignment horizontal="center" vertical="center"/>
    </xf>
    <xf numFmtId="175" fontId="39" fillId="75" borderId="39" xfId="2" applyNumberFormat="1" applyFont="1" applyFill="1" applyBorder="1" applyAlignment="1">
      <alignment horizontal="center" vertical="center"/>
    </xf>
    <xf numFmtId="175" fontId="39" fillId="75" borderId="11" xfId="2" applyNumberFormat="1" applyFont="1" applyFill="1" applyBorder="1" applyAlignment="1">
      <alignment horizontal="center" vertical="center"/>
    </xf>
    <xf numFmtId="175" fontId="39" fillId="75" borderId="39" xfId="0" applyNumberFormat="1" applyFont="1" applyFill="1" applyBorder="1" applyAlignment="1">
      <alignment horizontal="center" vertical="center"/>
    </xf>
    <xf numFmtId="0" fontId="39" fillId="75" borderId="45" xfId="0" applyFont="1" applyFill="1" applyBorder="1" applyAlignment="1">
      <alignment horizontal="center" vertical="center"/>
    </xf>
    <xf numFmtId="175" fontId="39" fillId="75" borderId="41" xfId="0" applyNumberFormat="1" applyFont="1" applyFill="1" applyBorder="1" applyAlignment="1">
      <alignment horizontal="center" vertical="center"/>
    </xf>
    <xf numFmtId="0" fontId="39" fillId="75" borderId="69" xfId="0" applyFont="1" applyFill="1" applyBorder="1" applyAlignment="1">
      <alignment horizontal="center" vertical="center"/>
    </xf>
    <xf numFmtId="175" fontId="39" fillId="67" borderId="73" xfId="2" applyNumberFormat="1" applyFont="1" applyFill="1" applyBorder="1" applyAlignment="1">
      <alignment horizontal="center" vertical="center" wrapText="1"/>
    </xf>
    <xf numFmtId="175" fontId="39" fillId="67" borderId="74" xfId="2" applyNumberFormat="1" applyFont="1" applyFill="1" applyBorder="1" applyAlignment="1">
      <alignment horizontal="center" vertical="center" wrapText="1"/>
    </xf>
    <xf numFmtId="9" fontId="39" fillId="70" borderId="33" xfId="2" applyFont="1" applyFill="1" applyBorder="1" applyAlignment="1">
      <alignment horizontal="center" vertical="center" wrapText="1"/>
    </xf>
    <xf numFmtId="9" fontId="39" fillId="70" borderId="52" xfId="2" applyFont="1" applyFill="1" applyBorder="1" applyAlignment="1">
      <alignment horizontal="center" vertical="center" wrapText="1"/>
    </xf>
    <xf numFmtId="175" fontId="39" fillId="65" borderId="39" xfId="26" applyNumberFormat="1" applyFont="1" applyFill="1" applyBorder="1" applyAlignment="1">
      <alignment horizontal="center" vertical="center" wrapText="1"/>
    </xf>
    <xf numFmtId="0" fontId="39" fillId="65" borderId="11" xfId="0" applyFont="1" applyFill="1" applyBorder="1" applyAlignment="1">
      <alignment horizontal="center" vertical="center" wrapText="1"/>
    </xf>
    <xf numFmtId="0" fontId="39" fillId="65" borderId="45" xfId="0" applyFont="1" applyFill="1" applyBorder="1" applyAlignment="1">
      <alignment horizontal="center" vertical="center" wrapText="1"/>
    </xf>
    <xf numFmtId="175" fontId="39" fillId="68" borderId="39" xfId="26" applyNumberFormat="1" applyFont="1" applyFill="1" applyBorder="1" applyAlignment="1">
      <alignment horizontal="center" vertical="center" wrapText="1"/>
    </xf>
    <xf numFmtId="0" fontId="39" fillId="68" borderId="11" xfId="0" applyFont="1" applyFill="1" applyBorder="1" applyAlignment="1">
      <alignment horizontal="center" vertical="center" wrapText="1"/>
    </xf>
    <xf numFmtId="175" fontId="39" fillId="68" borderId="41" xfId="26" applyNumberFormat="1" applyFont="1" applyFill="1" applyBorder="1" applyAlignment="1">
      <alignment horizontal="center" vertical="center" wrapText="1"/>
    </xf>
    <xf numFmtId="0" fontId="39" fillId="68" borderId="42" xfId="0" applyFont="1" applyFill="1" applyBorder="1" applyAlignment="1">
      <alignment horizontal="center" vertical="center" wrapText="1"/>
    </xf>
    <xf numFmtId="9" fontId="39" fillId="70" borderId="39" xfId="2" applyFont="1" applyFill="1" applyBorder="1" applyAlignment="1">
      <alignment horizontal="center" vertical="center" wrapText="1"/>
    </xf>
    <xf numFmtId="9" fontId="39" fillId="70" borderId="11" xfId="2" applyFont="1" applyFill="1" applyBorder="1" applyAlignment="1">
      <alignment horizontal="center" vertical="center" wrapText="1"/>
    </xf>
    <xf numFmtId="9" fontId="39" fillId="70" borderId="40" xfId="2" applyFont="1" applyFill="1" applyBorder="1" applyAlignment="1">
      <alignment horizontal="center" vertical="center" wrapText="1"/>
    </xf>
    <xf numFmtId="9" fontId="39" fillId="70" borderId="16" xfId="2" applyFont="1" applyFill="1" applyBorder="1" applyAlignment="1">
      <alignment horizontal="center" vertical="center" wrapText="1"/>
    </xf>
    <xf numFmtId="175" fontId="39" fillId="61" borderId="41" xfId="26" applyNumberFormat="1" applyFont="1" applyFill="1" applyBorder="1" applyAlignment="1">
      <alignment horizontal="center" vertical="center" wrapText="1"/>
    </xf>
    <xf numFmtId="175" fontId="39" fillId="61" borderId="42" xfId="26" applyNumberFormat="1" applyFont="1" applyFill="1" applyBorder="1" applyAlignment="1">
      <alignment horizontal="center" vertical="center" wrapText="1"/>
    </xf>
    <xf numFmtId="0" fontId="39" fillId="61" borderId="69" xfId="0" applyFont="1" applyFill="1" applyBorder="1" applyAlignment="1">
      <alignment horizontal="center" vertical="center" wrapText="1"/>
    </xf>
    <xf numFmtId="175" fontId="39" fillId="66" borderId="41" xfId="26" applyNumberFormat="1" applyFont="1" applyFill="1" applyBorder="1" applyAlignment="1">
      <alignment horizontal="center" vertical="center" wrapText="1"/>
    </xf>
    <xf numFmtId="0" fontId="39" fillId="66" borderId="42" xfId="0" applyFont="1" applyFill="1" applyBorder="1" applyAlignment="1">
      <alignment horizontal="center" vertical="center" wrapText="1"/>
    </xf>
    <xf numFmtId="0" fontId="39" fillId="66" borderId="69" xfId="0" applyFont="1" applyFill="1" applyBorder="1" applyAlignment="1">
      <alignment horizontal="center" vertical="center" wrapText="1"/>
    </xf>
    <xf numFmtId="175" fontId="39" fillId="68" borderId="40" xfId="26" applyNumberFormat="1" applyFont="1" applyFill="1" applyBorder="1" applyAlignment="1">
      <alignment horizontal="center" vertical="center" wrapText="1"/>
    </xf>
    <xf numFmtId="0" fontId="39" fillId="68" borderId="16" xfId="0" applyFont="1" applyFill="1" applyBorder="1" applyAlignment="1">
      <alignment horizontal="center" vertical="center" wrapText="1"/>
    </xf>
    <xf numFmtId="175" fontId="39" fillId="61" borderId="39" xfId="26" applyNumberFormat="1" applyFont="1" applyFill="1" applyBorder="1" applyAlignment="1">
      <alignment horizontal="center" vertical="center" wrapText="1"/>
    </xf>
    <xf numFmtId="175" fontId="39" fillId="61" borderId="11" xfId="26" applyNumberFormat="1" applyFont="1" applyFill="1" applyBorder="1" applyAlignment="1">
      <alignment horizontal="center" vertical="center" wrapText="1"/>
    </xf>
    <xf numFmtId="0" fontId="39" fillId="61" borderId="45" xfId="0" applyFont="1" applyFill="1" applyBorder="1" applyAlignment="1">
      <alignment horizontal="center" vertical="center" wrapText="1"/>
    </xf>
    <xf numFmtId="175" fontId="39" fillId="61" borderId="40" xfId="26" applyNumberFormat="1" applyFont="1" applyFill="1" applyBorder="1" applyAlignment="1">
      <alignment horizontal="center" vertical="center" wrapText="1"/>
    </xf>
    <xf numFmtId="175" fontId="39" fillId="61" borderId="16" xfId="26" applyNumberFormat="1" applyFont="1" applyFill="1" applyBorder="1" applyAlignment="1">
      <alignment horizontal="center" vertical="center" wrapText="1"/>
    </xf>
    <xf numFmtId="0" fontId="39" fillId="61" borderId="79" xfId="0" applyFont="1" applyFill="1" applyBorder="1" applyAlignment="1">
      <alignment horizontal="center" vertical="center" wrapText="1"/>
    </xf>
    <xf numFmtId="175" fontId="39" fillId="67" borderId="39" xfId="26" applyNumberFormat="1" applyFont="1" applyFill="1" applyBorder="1" applyAlignment="1">
      <alignment horizontal="center" vertical="center" wrapText="1"/>
    </xf>
    <xf numFmtId="0" fontId="39" fillId="67" borderId="11" xfId="0" applyFont="1" applyFill="1" applyBorder="1" applyAlignment="1">
      <alignment horizontal="center" vertical="center" wrapText="1"/>
    </xf>
    <xf numFmtId="0" fontId="39" fillId="67" borderId="45" xfId="0" applyFont="1" applyFill="1" applyBorder="1" applyAlignment="1">
      <alignment horizontal="center" vertical="center" wrapText="1"/>
    </xf>
    <xf numFmtId="175" fontId="39" fillId="65" borderId="41" xfId="26" applyNumberFormat="1" applyFont="1" applyFill="1" applyBorder="1" applyAlignment="1">
      <alignment horizontal="center" vertical="center" wrapText="1"/>
    </xf>
    <xf numFmtId="0" fontId="39" fillId="65" borderId="42" xfId="0" applyFont="1" applyFill="1" applyBorder="1" applyAlignment="1">
      <alignment horizontal="center" vertical="center" wrapText="1"/>
    </xf>
    <xf numFmtId="0" fontId="39" fillId="65" borderId="69" xfId="0" applyFont="1" applyFill="1" applyBorder="1" applyAlignment="1">
      <alignment horizontal="center" vertical="center" wrapText="1"/>
    </xf>
    <xf numFmtId="0" fontId="95" fillId="2" borderId="19" xfId="0" applyFont="1" applyFill="1" applyBorder="1" applyAlignment="1">
      <alignment horizontal="left" vertical="center"/>
    </xf>
    <xf numFmtId="0" fontId="95" fillId="2" borderId="20" xfId="0" applyFont="1" applyFill="1" applyBorder="1" applyAlignment="1">
      <alignment horizontal="left" vertical="center"/>
    </xf>
    <xf numFmtId="0" fontId="78" fillId="2" borderId="19" xfId="0" applyFont="1" applyFill="1" applyBorder="1" applyAlignment="1" applyProtection="1">
      <alignment horizontal="left" vertical="center" wrapText="1"/>
      <protection hidden="1"/>
    </xf>
    <xf numFmtId="0" fontId="78" fillId="2" borderId="25" xfId="0" applyFont="1" applyFill="1" applyBorder="1" applyAlignment="1" applyProtection="1">
      <alignment horizontal="left" vertical="center" wrapText="1"/>
      <protection hidden="1"/>
    </xf>
    <xf numFmtId="0" fontId="78" fillId="2" borderId="20" xfId="0" applyFont="1" applyFill="1" applyBorder="1" applyAlignment="1" applyProtection="1">
      <alignment horizontal="left" vertical="center" wrapText="1"/>
      <protection hidden="1"/>
    </xf>
    <xf numFmtId="0" fontId="0" fillId="0" borderId="19" xfId="0" applyBorder="1" applyAlignment="1">
      <alignment horizontal="left" vertical="center" wrapText="1"/>
    </xf>
    <xf numFmtId="0" fontId="0" fillId="0" borderId="25" xfId="0" applyBorder="1" applyAlignment="1">
      <alignment horizontal="left" vertical="center" wrapText="1"/>
    </xf>
    <xf numFmtId="0" fontId="0" fillId="0" borderId="20" xfId="0" applyBorder="1" applyAlignment="1">
      <alignment horizontal="left" vertical="center" wrapText="1"/>
    </xf>
    <xf numFmtId="0" fontId="95" fillId="2" borderId="19" xfId="0" applyFont="1" applyFill="1" applyBorder="1" applyAlignment="1">
      <alignment horizontal="left" vertical="center" wrapText="1"/>
    </xf>
    <xf numFmtId="0" fontId="95" fillId="2" borderId="20" xfId="0" applyFont="1" applyFill="1" applyBorder="1" applyAlignment="1">
      <alignment horizontal="left" vertical="center" wrapText="1"/>
    </xf>
    <xf numFmtId="0" fontId="39" fillId="2" borderId="6" xfId="0" applyFont="1" applyFill="1" applyBorder="1" applyAlignment="1">
      <alignment horizontal="center" vertical="center" wrapText="1"/>
    </xf>
    <xf numFmtId="0" fontId="39" fillId="2" borderId="11" xfId="0" applyFont="1" applyFill="1" applyBorder="1" applyAlignment="1">
      <alignment horizontal="center" vertical="center" wrapText="1"/>
    </xf>
    <xf numFmtId="0" fontId="39" fillId="2" borderId="3" xfId="0" applyFont="1" applyFill="1" applyBorder="1" applyAlignment="1">
      <alignment horizontal="center" vertical="center" wrapText="1"/>
    </xf>
    <xf numFmtId="0" fontId="39" fillId="2" borderId="4" xfId="0" applyFont="1" applyFill="1" applyBorder="1" applyAlignment="1">
      <alignment horizontal="center" vertical="center" wrapText="1"/>
    </xf>
    <xf numFmtId="0" fontId="39" fillId="2" borderId="10" xfId="0" applyFont="1" applyFill="1" applyBorder="1" applyAlignment="1">
      <alignment horizontal="center" vertical="center" wrapText="1"/>
    </xf>
    <xf numFmtId="0" fontId="39" fillId="2" borderId="5" xfId="0" applyFont="1" applyFill="1" applyBorder="1" applyAlignment="1">
      <alignment horizontal="center" vertical="center" wrapText="1"/>
    </xf>
    <xf numFmtId="0" fontId="39" fillId="2" borderId="7" xfId="0" applyFont="1" applyFill="1" applyBorder="1" applyAlignment="1">
      <alignment horizontal="center" vertical="center"/>
    </xf>
    <xf numFmtId="0" fontId="39" fillId="2" borderId="9" xfId="0" applyFont="1" applyFill="1" applyBorder="1" applyAlignment="1">
      <alignment horizontal="center" vertical="center"/>
    </xf>
    <xf numFmtId="0" fontId="39" fillId="2" borderId="16" xfId="0" applyFont="1" applyFill="1" applyBorder="1" applyAlignment="1">
      <alignment horizontal="center" vertical="center"/>
    </xf>
    <xf numFmtId="0" fontId="39" fillId="2" borderId="17" xfId="0" applyFont="1" applyFill="1" applyBorder="1" applyAlignment="1">
      <alignment horizontal="center" vertical="center"/>
    </xf>
    <xf numFmtId="0" fontId="39" fillId="2" borderId="15" xfId="0" applyFont="1" applyFill="1" applyBorder="1" applyAlignment="1">
      <alignment horizontal="center" vertical="center"/>
    </xf>
    <xf numFmtId="0" fontId="39" fillId="2" borderId="14" xfId="0" applyFont="1" applyFill="1" applyBorder="1" applyAlignment="1">
      <alignment horizontal="center" vertical="center"/>
    </xf>
    <xf numFmtId="0" fontId="39" fillId="2" borderId="4" xfId="0" applyFont="1" applyFill="1" applyBorder="1" applyAlignment="1">
      <alignment horizontal="center" vertical="center"/>
    </xf>
    <xf numFmtId="0" fontId="39" fillId="2" borderId="10" xfId="0" applyFont="1" applyFill="1" applyBorder="1" applyAlignment="1">
      <alignment horizontal="center" vertical="center"/>
    </xf>
    <xf numFmtId="0" fontId="39" fillId="2" borderId="5" xfId="0" applyFont="1" applyFill="1" applyBorder="1" applyAlignment="1">
      <alignment horizontal="center" vertical="center"/>
    </xf>
    <xf numFmtId="0" fontId="0" fillId="0" borderId="21" xfId="0" applyBorder="1" applyAlignment="1">
      <alignment horizontal="left" vertical="center" wrapText="1"/>
    </xf>
    <xf numFmtId="0" fontId="0" fillId="0" borderId="28" xfId="0" applyBorder="1" applyAlignment="1">
      <alignment horizontal="left" vertical="center" wrapText="1"/>
    </xf>
    <xf numFmtId="0" fontId="0" fillId="0" borderId="22" xfId="0" applyBorder="1" applyAlignment="1">
      <alignment horizontal="left" vertical="center" wrapText="1"/>
    </xf>
    <xf numFmtId="0" fontId="95" fillId="2" borderId="21" xfId="0" applyFont="1" applyFill="1" applyBorder="1" applyAlignment="1">
      <alignment horizontal="left" vertical="center"/>
    </xf>
    <xf numFmtId="0" fontId="95" fillId="2" borderId="28" xfId="0" applyFont="1" applyFill="1" applyBorder="1" applyAlignment="1">
      <alignment horizontal="left" vertical="center"/>
    </xf>
    <xf numFmtId="0" fontId="95" fillId="2" borderId="23" xfId="0" applyFont="1" applyFill="1" applyBorder="1" applyAlignment="1">
      <alignment horizontal="left" vertical="center"/>
    </xf>
    <xf numFmtId="0" fontId="95" fillId="2" borderId="66" xfId="0" applyFont="1" applyFill="1" applyBorder="1" applyAlignment="1">
      <alignment horizontal="left" vertical="center"/>
    </xf>
    <xf numFmtId="0" fontId="95" fillId="2" borderId="1" xfId="0" applyFont="1" applyFill="1" applyBorder="1" applyAlignment="1" applyProtection="1">
      <alignment horizontal="center" vertical="center"/>
      <protection hidden="1"/>
    </xf>
    <xf numFmtId="0" fontId="0" fillId="4" borderId="19" xfId="0" applyFill="1" applyBorder="1" applyAlignment="1">
      <alignment horizontal="left" vertical="center" wrapText="1"/>
    </xf>
    <xf numFmtId="0" fontId="0" fillId="4" borderId="25" xfId="0" applyFill="1" applyBorder="1" applyAlignment="1">
      <alignment horizontal="left" vertical="center" wrapText="1"/>
    </xf>
    <xf numFmtId="0" fontId="0" fillId="4" borderId="20" xfId="0" applyFill="1" applyBorder="1" applyAlignment="1">
      <alignment horizontal="left" vertical="center" wrapText="1"/>
    </xf>
    <xf numFmtId="0" fontId="95" fillId="2" borderId="7" xfId="0" applyFont="1" applyFill="1" applyBorder="1" applyAlignment="1">
      <alignment horizontal="center" vertical="center" wrapText="1"/>
    </xf>
    <xf numFmtId="0" fontId="95" fillId="2" borderId="9" xfId="0" applyFont="1" applyFill="1" applyBorder="1" applyAlignment="1">
      <alignment horizontal="center" vertical="center" wrapText="1"/>
    </xf>
    <xf numFmtId="0" fontId="95" fillId="2" borderId="16" xfId="0" applyFont="1" applyFill="1" applyBorder="1" applyAlignment="1">
      <alignment horizontal="center" vertical="center" wrapText="1"/>
    </xf>
    <xf numFmtId="0" fontId="95" fillId="2" borderId="17" xfId="0" applyFont="1" applyFill="1" applyBorder="1" applyAlignment="1">
      <alignment horizontal="center" vertical="center" wrapText="1"/>
    </xf>
    <xf numFmtId="0" fontId="95" fillId="2" borderId="1" xfId="0" applyFont="1" applyFill="1" applyBorder="1" applyAlignment="1">
      <alignment horizontal="center" vertical="center" wrapText="1"/>
    </xf>
    <xf numFmtId="0" fontId="95" fillId="2" borderId="4" xfId="0" applyFont="1" applyFill="1" applyBorder="1" applyAlignment="1">
      <alignment horizontal="center" vertical="center" wrapText="1"/>
    </xf>
    <xf numFmtId="0" fontId="95" fillId="2" borderId="8" xfId="0" applyFont="1" applyFill="1" applyBorder="1" applyAlignment="1">
      <alignment horizontal="center" vertical="center" wrapText="1"/>
    </xf>
    <xf numFmtId="0" fontId="95" fillId="2" borderId="7" xfId="0" applyFont="1" applyFill="1" applyBorder="1" applyAlignment="1">
      <alignment horizontal="center" vertical="center"/>
    </xf>
    <xf numFmtId="0" fontId="95" fillId="2" borderId="8" xfId="0" applyFont="1" applyFill="1" applyBorder="1" applyAlignment="1">
      <alignment horizontal="center" vertical="center"/>
    </xf>
    <xf numFmtId="0" fontId="95" fillId="2" borderId="12" xfId="0" applyFont="1" applyFill="1" applyBorder="1" applyAlignment="1">
      <alignment horizontal="center" vertical="center" wrapText="1"/>
    </xf>
    <xf numFmtId="0" fontId="95" fillId="2" borderId="13" xfId="0" applyFont="1" applyFill="1" applyBorder="1" applyAlignment="1">
      <alignment horizontal="center" vertical="center" wrapText="1"/>
    </xf>
    <xf numFmtId="0" fontId="95" fillId="16" borderId="5" xfId="0" applyFont="1" applyFill="1" applyBorder="1" applyAlignment="1">
      <alignment horizontal="center" vertical="center" wrapText="1"/>
    </xf>
    <xf numFmtId="0" fontId="95" fillId="16" borderId="1" xfId="0" applyFont="1" applyFill="1" applyBorder="1" applyAlignment="1">
      <alignment horizontal="center" vertical="center" wrapText="1"/>
    </xf>
    <xf numFmtId="0" fontId="95" fillId="2" borderId="6" xfId="0" applyFont="1" applyFill="1" applyBorder="1" applyAlignment="1">
      <alignment horizontal="center" vertical="center"/>
    </xf>
    <xf numFmtId="0" fontId="95" fillId="2" borderId="1" xfId="0" applyFont="1" applyFill="1" applyBorder="1" applyAlignment="1">
      <alignment horizontal="left" vertical="center" wrapText="1"/>
    </xf>
    <xf numFmtId="0" fontId="95" fillId="2" borderId="6" xfId="0" applyFont="1" applyFill="1" applyBorder="1" applyAlignment="1">
      <alignment horizontal="left" vertical="center"/>
    </xf>
    <xf numFmtId="0" fontId="95" fillId="0" borderId="1" xfId="0" applyFont="1" applyBorder="1" applyAlignment="1">
      <alignment horizontal="center" vertical="center" wrapText="1"/>
    </xf>
    <xf numFmtId="0" fontId="95" fillId="0" borderId="6" xfId="0" applyFont="1" applyBorder="1" applyAlignment="1">
      <alignment horizontal="center" vertical="center"/>
    </xf>
    <xf numFmtId="0" fontId="95" fillId="17" borderId="135" xfId="0" applyFont="1" applyFill="1" applyBorder="1" applyAlignment="1">
      <alignment horizontal="center" vertical="center"/>
    </xf>
    <xf numFmtId="0" fontId="95" fillId="17" borderId="118" xfId="0" applyFont="1" applyFill="1" applyBorder="1" applyAlignment="1">
      <alignment horizontal="center" vertical="center"/>
    </xf>
    <xf numFmtId="0" fontId="95" fillId="17" borderId="119" xfId="0" applyFont="1" applyFill="1" applyBorder="1" applyAlignment="1">
      <alignment horizontal="center" vertical="center"/>
    </xf>
    <xf numFmtId="0" fontId="95" fillId="17" borderId="5" xfId="0" applyFont="1" applyFill="1" applyBorder="1" applyAlignment="1">
      <alignment horizontal="center" vertical="center"/>
    </xf>
    <xf numFmtId="0" fontId="95" fillId="17" borderId="1" xfId="0" applyFont="1" applyFill="1" applyBorder="1" applyAlignment="1">
      <alignment horizontal="center" vertical="center"/>
    </xf>
    <xf numFmtId="0" fontId="95" fillId="2" borderId="6" xfId="0" applyFont="1" applyFill="1" applyBorder="1" applyAlignment="1">
      <alignment horizontal="center" vertical="center" wrapText="1"/>
    </xf>
    <xf numFmtId="0" fontId="95" fillId="0" borderId="6" xfId="0" applyFont="1" applyBorder="1" applyAlignment="1">
      <alignment horizontal="center" vertical="center" wrapText="1"/>
    </xf>
    <xf numFmtId="9" fontId="95" fillId="2" borderId="1" xfId="2" applyFont="1" applyFill="1" applyBorder="1" applyAlignment="1">
      <alignment horizontal="center" vertical="center" wrapText="1"/>
    </xf>
    <xf numFmtId="9" fontId="95" fillId="2" borderId="6" xfId="2" applyFont="1" applyFill="1" applyBorder="1" applyAlignment="1">
      <alignment horizontal="center" vertical="center" wrapText="1"/>
    </xf>
    <xf numFmtId="0" fontId="95" fillId="16" borderId="30" xfId="0" applyFont="1" applyFill="1" applyBorder="1" applyAlignment="1">
      <alignment horizontal="center" vertical="center" wrapText="1"/>
    </xf>
    <xf numFmtId="0" fontId="95" fillId="16" borderId="31" xfId="0" applyFont="1" applyFill="1" applyBorder="1" applyAlignment="1">
      <alignment horizontal="center" vertical="center" wrapText="1"/>
    </xf>
    <xf numFmtId="0" fontId="95" fillId="16" borderId="32" xfId="0" applyFont="1" applyFill="1" applyBorder="1" applyAlignment="1">
      <alignment horizontal="center" vertical="center" wrapText="1"/>
    </xf>
    <xf numFmtId="0" fontId="95" fillId="16" borderId="33" xfId="0" applyFont="1" applyFill="1" applyBorder="1" applyAlignment="1">
      <alignment horizontal="center" vertical="center" wrapText="1"/>
    </xf>
    <xf numFmtId="0" fontId="95" fillId="16" borderId="36" xfId="0" applyFont="1" applyFill="1" applyBorder="1" applyAlignment="1">
      <alignment horizontal="center" vertical="center" wrapText="1"/>
    </xf>
    <xf numFmtId="0" fontId="95" fillId="16" borderId="4" xfId="0" applyFont="1" applyFill="1" applyBorder="1" applyAlignment="1">
      <alignment horizontal="center" vertical="center" wrapText="1"/>
    </xf>
    <xf numFmtId="0" fontId="95" fillId="16" borderId="37" xfId="0" applyFont="1" applyFill="1" applyBorder="1" applyAlignment="1">
      <alignment horizontal="center" vertical="center" wrapText="1"/>
    </xf>
    <xf numFmtId="0" fontId="95" fillId="16" borderId="12" xfId="0" applyFont="1" applyFill="1" applyBorder="1" applyAlignment="1">
      <alignment horizontal="center" vertical="center" wrapText="1"/>
    </xf>
    <xf numFmtId="0" fontId="95" fillId="16" borderId="29" xfId="0" applyFont="1" applyFill="1" applyBorder="1" applyAlignment="1">
      <alignment horizontal="center" vertical="center" wrapText="1"/>
    </xf>
    <xf numFmtId="0" fontId="39" fillId="0" borderId="13" xfId="0" applyFont="1" applyBorder="1" applyAlignment="1">
      <alignment horizontal="center" vertical="center" wrapText="1"/>
    </xf>
    <xf numFmtId="0" fontId="95" fillId="16" borderId="34" xfId="0" applyFont="1" applyFill="1" applyBorder="1" applyAlignment="1">
      <alignment horizontal="center" vertical="center" wrapText="1"/>
    </xf>
    <xf numFmtId="0" fontId="95" fillId="16" borderId="2" xfId="0" applyFont="1" applyFill="1" applyBorder="1" applyAlignment="1">
      <alignment horizontal="center" vertical="center" wrapText="1"/>
    </xf>
    <xf numFmtId="0" fontId="39" fillId="0" borderId="35" xfId="0" applyFont="1" applyBorder="1" applyAlignment="1">
      <alignment horizontal="center" vertical="center" wrapText="1"/>
    </xf>
    <xf numFmtId="0" fontId="39" fillId="0" borderId="29" xfId="0" applyFont="1" applyBorder="1" applyAlignment="1">
      <alignment horizontal="center" vertical="center" wrapText="1"/>
    </xf>
    <xf numFmtId="0" fontId="95" fillId="16" borderId="76" xfId="0" applyFont="1" applyFill="1" applyBorder="1" applyAlignment="1">
      <alignment horizontal="center" vertical="center" wrapText="1"/>
    </xf>
    <xf numFmtId="0" fontId="95" fillId="16" borderId="0" xfId="0" applyFont="1" applyFill="1" applyAlignment="1">
      <alignment horizontal="center" vertical="center" wrapText="1"/>
    </xf>
    <xf numFmtId="0" fontId="39" fillId="0" borderId="0" xfId="0" applyFont="1" applyAlignment="1">
      <alignment horizontal="center" vertical="center" wrapText="1"/>
    </xf>
    <xf numFmtId="0" fontId="39" fillId="0" borderId="71" xfId="0" applyFont="1" applyBorder="1" applyAlignment="1">
      <alignment horizontal="center" vertical="center" wrapText="1"/>
    </xf>
    <xf numFmtId="0" fontId="95" fillId="17" borderId="117" xfId="0" applyFont="1" applyFill="1" applyBorder="1" applyAlignment="1">
      <alignment horizontal="center" vertical="center"/>
    </xf>
    <xf numFmtId="0" fontId="95" fillId="16" borderId="120" xfId="0" applyFont="1" applyFill="1" applyBorder="1" applyAlignment="1">
      <alignment horizontal="center" vertical="center" wrapText="1"/>
    </xf>
    <xf numFmtId="0" fontId="95" fillId="22" borderId="1" xfId="0" applyFont="1" applyFill="1" applyBorder="1" applyAlignment="1">
      <alignment horizontal="center" vertical="center" wrapText="1"/>
    </xf>
    <xf numFmtId="0" fontId="95" fillId="3" borderId="1" xfId="0" applyFont="1" applyFill="1" applyBorder="1" applyAlignment="1">
      <alignment horizontal="center" vertical="center" wrapText="1"/>
    </xf>
    <xf numFmtId="0" fontId="95" fillId="3" borderId="121" xfId="0" applyFont="1" applyFill="1" applyBorder="1" applyAlignment="1">
      <alignment horizontal="center" vertical="center" wrapText="1"/>
    </xf>
    <xf numFmtId="0" fontId="95" fillId="16" borderId="7" xfId="0" applyFont="1" applyFill="1" applyBorder="1" applyAlignment="1">
      <alignment horizontal="center" vertical="center" wrapText="1"/>
    </xf>
    <xf numFmtId="0" fontId="95" fillId="16" borderId="8" xfId="0" applyFont="1" applyFill="1" applyBorder="1" applyAlignment="1">
      <alignment horizontal="center" vertical="center" wrapText="1"/>
    </xf>
    <xf numFmtId="0" fontId="39" fillId="0" borderId="9" xfId="0" applyFont="1" applyBorder="1" applyAlignment="1">
      <alignment horizontal="center" vertical="center" wrapText="1"/>
    </xf>
    <xf numFmtId="0" fontId="95" fillId="16" borderId="15" xfId="0" applyFont="1" applyFill="1" applyBorder="1" applyAlignment="1">
      <alignment horizontal="center" vertical="center" wrapText="1"/>
    </xf>
    <xf numFmtId="0" fontId="39" fillId="0" borderId="14" xfId="0" applyFont="1" applyBorder="1" applyAlignment="1">
      <alignment horizontal="center" vertical="center" wrapText="1"/>
    </xf>
    <xf numFmtId="0" fontId="95" fillId="64" borderId="30" xfId="0" applyFont="1" applyFill="1" applyBorder="1" applyAlignment="1">
      <alignment horizontal="center" vertical="center" wrapText="1"/>
    </xf>
    <xf numFmtId="0" fontId="95" fillId="64" borderId="36" xfId="0" applyFont="1" applyFill="1" applyBorder="1" applyAlignment="1">
      <alignment horizontal="center" vertical="center" wrapText="1"/>
    </xf>
    <xf numFmtId="0" fontId="95" fillId="64" borderId="50" xfId="0" applyFont="1" applyFill="1" applyBorder="1" applyAlignment="1">
      <alignment horizontal="center" vertical="center" wrapText="1"/>
    </xf>
    <xf numFmtId="0" fontId="95" fillId="64" borderId="31" xfId="0" applyFont="1" applyFill="1" applyBorder="1" applyAlignment="1">
      <alignment horizontal="center" vertical="center" wrapText="1"/>
    </xf>
    <xf numFmtId="0" fontId="95" fillId="64" borderId="1" xfId="0" applyFont="1" applyFill="1" applyBorder="1" applyAlignment="1">
      <alignment horizontal="center" vertical="center" wrapText="1"/>
    </xf>
    <xf numFmtId="0" fontId="95" fillId="64" borderId="6" xfId="0" applyFont="1" applyFill="1" applyBorder="1" applyAlignment="1">
      <alignment horizontal="center" vertical="center" wrapText="1"/>
    </xf>
    <xf numFmtId="1" fontId="95" fillId="64" borderId="31" xfId="2" applyNumberFormat="1" applyFont="1" applyFill="1" applyBorder="1" applyAlignment="1">
      <alignment horizontal="center" vertical="center" wrapText="1"/>
    </xf>
    <xf numFmtId="1" fontId="95" fillId="64" borderId="1" xfId="2" applyNumberFormat="1" applyFont="1" applyFill="1" applyBorder="1" applyAlignment="1">
      <alignment horizontal="center" vertical="center" wrapText="1"/>
    </xf>
    <xf numFmtId="1" fontId="95" fillId="64" borderId="6" xfId="2" applyNumberFormat="1" applyFont="1" applyFill="1" applyBorder="1" applyAlignment="1">
      <alignment horizontal="center" vertical="center" wrapText="1"/>
    </xf>
    <xf numFmtId="0" fontId="95" fillId="2" borderId="36" xfId="0" applyFont="1" applyFill="1" applyBorder="1" applyAlignment="1">
      <alignment horizontal="center" vertical="center" wrapText="1"/>
    </xf>
    <xf numFmtId="0" fontId="95" fillId="2" borderId="50" xfId="0" applyFont="1" applyFill="1" applyBorder="1" applyAlignment="1">
      <alignment horizontal="center" vertical="center" wrapText="1"/>
    </xf>
    <xf numFmtId="0" fontId="95" fillId="4" borderId="37" xfId="0" applyFont="1" applyFill="1" applyBorder="1" applyAlignment="1">
      <alignment horizontal="center" vertical="center" wrapText="1"/>
    </xf>
    <xf numFmtId="0" fontId="95" fillId="4" borderId="52" xfId="0" applyFont="1" applyFill="1" applyBorder="1" applyAlignment="1">
      <alignment horizontal="center" vertical="center" wrapText="1"/>
    </xf>
    <xf numFmtId="0" fontId="39" fillId="66" borderId="67" xfId="0" applyFont="1" applyFill="1" applyBorder="1" applyAlignment="1">
      <alignment horizontal="center" vertical="center" wrapText="1"/>
    </xf>
    <xf numFmtId="0" fontId="39" fillId="66" borderId="51" xfId="0" applyFont="1" applyFill="1" applyBorder="1" applyAlignment="1">
      <alignment horizontal="center" vertical="center" wrapText="1"/>
    </xf>
    <xf numFmtId="0" fontId="39" fillId="66" borderId="68" xfId="0" applyFont="1" applyFill="1" applyBorder="1" applyAlignment="1">
      <alignment horizontal="center" vertical="center" wrapText="1"/>
    </xf>
    <xf numFmtId="0" fontId="39" fillId="68" borderId="67" xfId="0" applyFont="1" applyFill="1" applyBorder="1" applyAlignment="1">
      <alignment horizontal="center" vertical="center" wrapText="1"/>
    </xf>
    <xf numFmtId="0" fontId="39" fillId="68" borderId="51" xfId="0" applyFont="1" applyFill="1" applyBorder="1" applyAlignment="1">
      <alignment horizontal="center" vertical="center" wrapText="1"/>
    </xf>
    <xf numFmtId="9" fontId="95" fillId="64" borderId="33" xfId="2" applyFont="1" applyFill="1" applyBorder="1" applyAlignment="1">
      <alignment horizontal="center" vertical="center" wrapText="1"/>
    </xf>
    <xf numFmtId="9" fontId="95" fillId="64" borderId="37" xfId="2" applyFont="1" applyFill="1" applyBorder="1" applyAlignment="1">
      <alignment horizontal="center" vertical="center" wrapText="1"/>
    </xf>
    <xf numFmtId="9" fontId="95" fillId="64" borderId="52" xfId="2" applyFont="1" applyFill="1" applyBorder="1" applyAlignment="1">
      <alignment horizontal="center" vertical="center" wrapText="1"/>
    </xf>
    <xf numFmtId="0" fontId="39" fillId="65" borderId="67" xfId="0" applyFont="1" applyFill="1" applyBorder="1" applyAlignment="1">
      <alignment horizontal="center" vertical="center" wrapText="1"/>
    </xf>
    <xf numFmtId="0" fontId="39" fillId="65" borderId="51" xfId="0" applyFont="1" applyFill="1" applyBorder="1" applyAlignment="1">
      <alignment horizontal="center" vertical="center" wrapText="1"/>
    </xf>
    <xf numFmtId="0" fontId="39" fillId="65" borderId="68" xfId="0" applyFont="1" applyFill="1" applyBorder="1" applyAlignment="1">
      <alignment horizontal="center" vertical="center" wrapText="1"/>
    </xf>
    <xf numFmtId="0" fontId="39" fillId="65" borderId="31" xfId="0" applyFont="1" applyFill="1" applyBorder="1" applyAlignment="1">
      <alignment vertical="center" wrapText="1"/>
    </xf>
    <xf numFmtId="0" fontId="39" fillId="65" borderId="1" xfId="0" applyFont="1" applyFill="1" applyBorder="1" applyAlignment="1">
      <alignment vertical="center" wrapText="1"/>
    </xf>
    <xf numFmtId="0" fontId="39" fillId="65" borderId="43" xfId="0" applyFont="1" applyFill="1" applyBorder="1" applyAlignment="1">
      <alignment vertical="center" wrapText="1"/>
    </xf>
    <xf numFmtId="0" fontId="39" fillId="65" borderId="31" xfId="0" applyFont="1" applyFill="1" applyBorder="1" applyAlignment="1">
      <alignment horizontal="left" vertical="center" wrapText="1"/>
    </xf>
    <xf numFmtId="0" fontId="39" fillId="65" borderId="1" xfId="0" applyFont="1" applyFill="1" applyBorder="1" applyAlignment="1">
      <alignment horizontal="left" vertical="center" wrapText="1"/>
    </xf>
    <xf numFmtId="0" fontId="39" fillId="65" borderId="43" xfId="0" applyFont="1" applyFill="1" applyBorder="1" applyAlignment="1">
      <alignment horizontal="left" vertical="center" wrapText="1"/>
    </xf>
    <xf numFmtId="0" fontId="39" fillId="65" borderId="31" xfId="0" applyFont="1" applyFill="1" applyBorder="1" applyAlignment="1">
      <alignment horizontal="center" vertical="center" wrapText="1"/>
    </xf>
    <xf numFmtId="0" fontId="39" fillId="65" borderId="1" xfId="0" applyFont="1" applyFill="1" applyBorder="1" applyAlignment="1">
      <alignment horizontal="center" vertical="center" wrapText="1"/>
    </xf>
    <xf numFmtId="0" fontId="39" fillId="65" borderId="43" xfId="0" applyFont="1" applyFill="1" applyBorder="1" applyAlignment="1">
      <alignment horizontal="center" vertical="center" wrapText="1"/>
    </xf>
    <xf numFmtId="0" fontId="39" fillId="66" borderId="31" xfId="0" applyFont="1" applyFill="1" applyBorder="1" applyAlignment="1">
      <alignment vertical="center" wrapText="1"/>
    </xf>
    <xf numFmtId="0" fontId="39" fillId="66" borderId="1" xfId="0" applyFont="1" applyFill="1" applyBorder="1" applyAlignment="1">
      <alignment vertical="center" wrapText="1"/>
    </xf>
    <xf numFmtId="0" fontId="39" fillId="66" borderId="43" xfId="0" applyFont="1" applyFill="1" applyBorder="1" applyAlignment="1">
      <alignment vertical="center" wrapText="1"/>
    </xf>
    <xf numFmtId="0" fontId="39" fillId="66" borderId="31" xfId="0" applyFont="1" applyFill="1" applyBorder="1" applyAlignment="1">
      <alignment horizontal="left" vertical="center" wrapText="1"/>
    </xf>
    <xf numFmtId="0" fontId="39" fillId="66" borderId="1" xfId="0" applyFont="1" applyFill="1" applyBorder="1" applyAlignment="1">
      <alignment horizontal="left" vertical="center" wrapText="1"/>
    </xf>
    <xf numFmtId="0" fontId="39" fillId="66" borderId="43" xfId="0" applyFont="1" applyFill="1" applyBorder="1" applyAlignment="1">
      <alignment horizontal="left" vertical="center" wrapText="1"/>
    </xf>
    <xf numFmtId="0" fontId="39" fillId="66" borderId="39" xfId="0" applyFont="1" applyFill="1" applyBorder="1" applyAlignment="1">
      <alignment horizontal="center" vertical="center" wrapText="1"/>
    </xf>
    <xf numFmtId="0" fontId="39" fillId="66" borderId="11" xfId="0" applyFont="1" applyFill="1" applyBorder="1" applyAlignment="1">
      <alignment horizontal="center" vertical="center" wrapText="1"/>
    </xf>
    <xf numFmtId="0" fontId="39" fillId="66" borderId="45" xfId="0" applyFont="1" applyFill="1" applyBorder="1" applyAlignment="1">
      <alignment horizontal="center" vertical="center" wrapText="1"/>
    </xf>
    <xf numFmtId="0" fontId="39" fillId="61" borderId="3" xfId="0" applyFont="1" applyFill="1" applyBorder="1" applyAlignment="1">
      <alignment vertical="center" wrapText="1"/>
    </xf>
    <xf numFmtId="0" fontId="39" fillId="61" borderId="43" xfId="0" applyFont="1" applyFill="1" applyBorder="1" applyAlignment="1">
      <alignment vertical="center" wrapText="1"/>
    </xf>
    <xf numFmtId="0" fontId="39" fillId="61" borderId="3" xfId="0" applyFont="1" applyFill="1" applyBorder="1" applyAlignment="1">
      <alignment horizontal="left" vertical="center" wrapText="1"/>
    </xf>
    <xf numFmtId="0" fontId="39" fillId="61" borderId="43" xfId="0" applyFont="1" applyFill="1" applyBorder="1" applyAlignment="1">
      <alignment horizontal="left" vertical="center" wrapText="1"/>
    </xf>
    <xf numFmtId="0" fontId="39" fillId="61" borderId="11" xfId="0" applyFont="1" applyFill="1" applyBorder="1" applyAlignment="1">
      <alignment horizontal="center" vertical="center" wrapText="1"/>
    </xf>
    <xf numFmtId="0" fontId="39" fillId="61" borderId="3" xfId="0" applyFont="1" applyFill="1" applyBorder="1" applyAlignment="1">
      <alignment horizontal="center" vertical="center" wrapText="1"/>
    </xf>
    <xf numFmtId="0" fontId="39" fillId="61" borderId="43" xfId="0" applyFont="1" applyFill="1" applyBorder="1" applyAlignment="1">
      <alignment horizontal="center" vertical="center" wrapText="1"/>
    </xf>
    <xf numFmtId="0" fontId="39" fillId="66" borderId="31" xfId="0" applyFont="1" applyFill="1" applyBorder="1" applyAlignment="1">
      <alignment horizontal="center" vertical="center" wrapText="1"/>
    </xf>
    <xf numFmtId="0" fontId="39" fillId="66" borderId="1" xfId="0" applyFont="1" applyFill="1" applyBorder="1" applyAlignment="1">
      <alignment horizontal="center" vertical="center" wrapText="1"/>
    </xf>
    <xf numFmtId="0" fontId="39" fillId="66" borderId="43" xfId="0" applyFont="1" applyFill="1" applyBorder="1" applyAlignment="1">
      <alignment horizontal="center" vertical="center" wrapText="1"/>
    </xf>
    <xf numFmtId="175" fontId="39" fillId="66" borderId="39" xfId="2" applyNumberFormat="1" applyFont="1" applyFill="1" applyBorder="1" applyAlignment="1">
      <alignment horizontal="center" vertical="center" wrapText="1"/>
    </xf>
    <xf numFmtId="175" fontId="39" fillId="66" borderId="11" xfId="2" applyNumberFormat="1" applyFont="1" applyFill="1" applyBorder="1" applyAlignment="1">
      <alignment horizontal="center" vertical="center" wrapText="1"/>
    </xf>
    <xf numFmtId="175" fontId="39" fillId="66" borderId="45" xfId="2" applyNumberFormat="1" applyFont="1" applyFill="1" applyBorder="1" applyAlignment="1">
      <alignment horizontal="center" vertical="center" wrapText="1"/>
    </xf>
    <xf numFmtId="10" fontId="39" fillId="65" borderId="31" xfId="26" applyNumberFormat="1" applyFont="1" applyFill="1" applyBorder="1" applyAlignment="1">
      <alignment horizontal="center" vertical="center" wrapText="1"/>
    </xf>
    <xf numFmtId="10" fontId="39" fillId="65" borderId="1" xfId="26" applyNumberFormat="1" applyFont="1" applyFill="1" applyBorder="1" applyAlignment="1">
      <alignment horizontal="center" vertical="center" wrapText="1"/>
    </xf>
    <xf numFmtId="10" fontId="39" fillId="65" borderId="43" xfId="26" applyNumberFormat="1" applyFont="1" applyFill="1" applyBorder="1" applyAlignment="1">
      <alignment horizontal="center" vertical="center" wrapText="1"/>
    </xf>
    <xf numFmtId="10" fontId="39" fillId="61" borderId="3" xfId="26" applyNumberFormat="1" applyFont="1" applyFill="1" applyBorder="1" applyAlignment="1">
      <alignment horizontal="center" vertical="center" wrapText="1"/>
    </xf>
    <xf numFmtId="10" fontId="39" fillId="61" borderId="43" xfId="26" applyNumberFormat="1" applyFont="1" applyFill="1" applyBorder="1" applyAlignment="1">
      <alignment horizontal="center" vertical="center" wrapText="1"/>
    </xf>
    <xf numFmtId="175" fontId="39" fillId="65" borderId="39" xfId="2" applyNumberFormat="1" applyFont="1" applyFill="1" applyBorder="1" applyAlignment="1">
      <alignment horizontal="center" vertical="center" wrapText="1"/>
    </xf>
    <xf numFmtId="175" fontId="39" fillId="65" borderId="11" xfId="2" applyNumberFormat="1" applyFont="1" applyFill="1" applyBorder="1" applyAlignment="1">
      <alignment horizontal="center" vertical="center" wrapText="1"/>
    </xf>
    <xf numFmtId="175" fontId="39" fillId="65" borderId="45" xfId="2" applyNumberFormat="1" applyFont="1" applyFill="1" applyBorder="1" applyAlignment="1">
      <alignment horizontal="center" vertical="center" wrapText="1"/>
    </xf>
    <xf numFmtId="175" fontId="39" fillId="65" borderId="41" xfId="2" applyNumberFormat="1" applyFont="1" applyFill="1" applyBorder="1" applyAlignment="1">
      <alignment horizontal="center" vertical="center" wrapText="1"/>
    </xf>
    <xf numFmtId="175" fontId="39" fillId="65" borderId="42" xfId="2" applyNumberFormat="1" applyFont="1" applyFill="1" applyBorder="1" applyAlignment="1">
      <alignment horizontal="center" vertical="center" wrapText="1"/>
    </xf>
    <xf numFmtId="175" fontId="39" fillId="65" borderId="69" xfId="2" applyNumberFormat="1" applyFont="1" applyFill="1" applyBorder="1" applyAlignment="1">
      <alignment horizontal="center" vertical="center" wrapText="1"/>
    </xf>
    <xf numFmtId="175" fontId="39" fillId="61" borderId="105" xfId="26" applyNumberFormat="1" applyFont="1" applyFill="1" applyBorder="1" applyAlignment="1">
      <alignment horizontal="center" vertical="center" wrapText="1"/>
    </xf>
    <xf numFmtId="175" fontId="39" fillId="61" borderId="106" xfId="26" applyNumberFormat="1" applyFont="1" applyFill="1" applyBorder="1" applyAlignment="1">
      <alignment horizontal="center" vertical="center" wrapText="1"/>
    </xf>
    <xf numFmtId="175" fontId="39" fillId="61" borderId="107" xfId="26" applyNumberFormat="1" applyFont="1" applyFill="1" applyBorder="1" applyAlignment="1">
      <alignment horizontal="center" vertical="center" wrapText="1"/>
    </xf>
    <xf numFmtId="0" fontId="39" fillId="68" borderId="31" xfId="0" applyFont="1" applyFill="1" applyBorder="1" applyAlignment="1">
      <alignment vertical="center" wrapText="1"/>
    </xf>
    <xf numFmtId="0" fontId="39" fillId="68" borderId="1" xfId="0" applyFont="1" applyFill="1" applyBorder="1" applyAlignment="1">
      <alignment vertical="center" wrapText="1"/>
    </xf>
    <xf numFmtId="0" fontId="39" fillId="68" borderId="6" xfId="0" applyFont="1" applyFill="1" applyBorder="1" applyAlignment="1">
      <alignment vertical="center" wrapText="1"/>
    </xf>
    <xf numFmtId="14" fontId="39" fillId="61" borderId="40" xfId="7" applyNumberFormat="1" applyFont="1" applyFill="1" applyBorder="1" applyAlignment="1">
      <alignment horizontal="center" vertical="center" wrapText="1"/>
    </xf>
    <xf numFmtId="14" fontId="39" fillId="61" borderId="16" xfId="7" applyNumberFormat="1" applyFont="1" applyFill="1" applyBorder="1" applyAlignment="1">
      <alignment horizontal="center" vertical="center" wrapText="1"/>
    </xf>
    <xf numFmtId="14" fontId="39" fillId="61" borderId="79" xfId="7" applyNumberFormat="1" applyFont="1" applyFill="1" applyBorder="1" applyAlignment="1">
      <alignment horizontal="center" vertical="center" wrapText="1"/>
    </xf>
    <xf numFmtId="14" fontId="39" fillId="66" borderId="40" xfId="7" applyNumberFormat="1" applyFont="1" applyFill="1" applyBorder="1" applyAlignment="1">
      <alignment horizontal="center" vertical="center" wrapText="1"/>
    </xf>
    <xf numFmtId="14" fontId="39" fillId="66" borderId="16" xfId="7" applyNumberFormat="1" applyFont="1" applyFill="1" applyBorder="1" applyAlignment="1">
      <alignment horizontal="center" vertical="center" wrapText="1"/>
    </xf>
    <xf numFmtId="14" fontId="39" fillId="66" borderId="79" xfId="7" applyNumberFormat="1" applyFont="1" applyFill="1" applyBorder="1" applyAlignment="1">
      <alignment horizontal="center" vertical="center" wrapText="1"/>
    </xf>
    <xf numFmtId="14" fontId="39" fillId="68" borderId="40" xfId="0" applyNumberFormat="1" applyFont="1" applyFill="1" applyBorder="1" applyAlignment="1">
      <alignment horizontal="center" vertical="center" wrapText="1"/>
    </xf>
    <xf numFmtId="10" fontId="39" fillId="66" borderId="31" xfId="26" applyNumberFormat="1" applyFont="1" applyFill="1" applyBorder="1" applyAlignment="1">
      <alignment horizontal="center" vertical="center" wrapText="1"/>
    </xf>
    <xf numFmtId="10" fontId="39" fillId="66" borderId="1" xfId="26" applyNumberFormat="1" applyFont="1" applyFill="1" applyBorder="1" applyAlignment="1">
      <alignment horizontal="center" vertical="center" wrapText="1"/>
    </xf>
    <xf numFmtId="10" fontId="39" fillId="66" borderId="43" xfId="26" applyNumberFormat="1" applyFont="1" applyFill="1" applyBorder="1" applyAlignment="1">
      <alignment horizontal="center" vertical="center" wrapText="1"/>
    </xf>
    <xf numFmtId="175" fontId="39" fillId="66" borderId="39" xfId="26" applyNumberFormat="1" applyFont="1" applyFill="1" applyBorder="1" applyAlignment="1">
      <alignment horizontal="center" vertical="center" wrapText="1"/>
    </xf>
    <xf numFmtId="175" fontId="39" fillId="68" borderId="39" xfId="2" applyNumberFormat="1" applyFont="1" applyFill="1" applyBorder="1" applyAlignment="1">
      <alignment horizontal="center" vertical="center" wrapText="1"/>
    </xf>
    <xf numFmtId="175" fontId="39" fillId="68" borderId="11" xfId="2" applyNumberFormat="1" applyFont="1" applyFill="1" applyBorder="1" applyAlignment="1">
      <alignment horizontal="center" vertical="center" wrapText="1"/>
    </xf>
    <xf numFmtId="175" fontId="39" fillId="67" borderId="41" xfId="26" applyNumberFormat="1" applyFont="1" applyFill="1" applyBorder="1" applyAlignment="1">
      <alignment horizontal="center" vertical="center" wrapText="1"/>
    </xf>
    <xf numFmtId="0" fontId="39" fillId="67" borderId="42" xfId="0" applyFont="1" applyFill="1" applyBorder="1" applyAlignment="1">
      <alignment horizontal="center" vertical="center" wrapText="1"/>
    </xf>
    <xf numFmtId="0" fontId="39" fillId="67" borderId="69" xfId="0" applyFont="1" applyFill="1" applyBorder="1" applyAlignment="1">
      <alignment horizontal="center" vertical="center" wrapText="1"/>
    </xf>
    <xf numFmtId="175" fontId="39" fillId="26" borderId="136" xfId="26" applyNumberFormat="1" applyFont="1" applyFill="1" applyBorder="1" applyAlignment="1">
      <alignment horizontal="center" vertical="center" wrapText="1"/>
    </xf>
    <xf numFmtId="0" fontId="39" fillId="0" borderId="17" xfId="0" applyFont="1" applyBorder="1" applyAlignment="1">
      <alignment horizontal="center" vertical="center" wrapText="1"/>
    </xf>
    <xf numFmtId="0" fontId="39" fillId="0" borderId="139" xfId="0" applyFont="1" applyBorder="1" applyAlignment="1">
      <alignment horizontal="center" vertical="center" wrapText="1"/>
    </xf>
    <xf numFmtId="175" fontId="39" fillId="26" borderId="137" xfId="26" applyNumberFormat="1" applyFont="1" applyFill="1" applyBorder="1" applyAlignment="1">
      <alignment horizontal="center" vertical="center" wrapText="1"/>
    </xf>
    <xf numFmtId="175" fontId="39" fillId="26" borderId="11" xfId="26" applyNumberFormat="1" applyFont="1" applyFill="1" applyBorder="1" applyAlignment="1">
      <alignment horizontal="center" vertical="center" wrapText="1"/>
    </xf>
    <xf numFmtId="175" fontId="39" fillId="26" borderId="140" xfId="26" applyNumberFormat="1" applyFont="1" applyFill="1" applyBorder="1" applyAlignment="1">
      <alignment horizontal="center" vertical="center" wrapText="1"/>
    </xf>
    <xf numFmtId="0" fontId="39" fillId="26" borderId="138" xfId="26" applyNumberFormat="1" applyFont="1" applyFill="1" applyBorder="1" applyAlignment="1">
      <alignment horizontal="center" vertical="center" wrapText="1"/>
    </xf>
    <xf numFmtId="175" fontId="39" fillId="26" borderId="126" xfId="26" applyNumberFormat="1" applyFont="1" applyFill="1" applyBorder="1" applyAlignment="1">
      <alignment horizontal="center" vertical="center" wrapText="1"/>
    </xf>
    <xf numFmtId="175" fontId="39" fillId="26" borderId="141" xfId="26" applyNumberFormat="1" applyFont="1" applyFill="1" applyBorder="1" applyAlignment="1">
      <alignment horizontal="center" vertical="center" wrapText="1"/>
    </xf>
    <xf numFmtId="175" fontId="39" fillId="26" borderId="39" xfId="26" applyNumberFormat="1" applyFont="1" applyFill="1" applyBorder="1" applyAlignment="1">
      <alignment horizontal="center" vertical="center" wrapText="1"/>
    </xf>
    <xf numFmtId="0" fontId="39" fillId="0" borderId="11" xfId="0" applyFont="1" applyBorder="1" applyAlignment="1">
      <alignment horizontal="center" vertical="center" wrapText="1"/>
    </xf>
    <xf numFmtId="175" fontId="39" fillId="26" borderId="40" xfId="26" applyNumberFormat="1" applyFont="1" applyFill="1" applyBorder="1" applyAlignment="1">
      <alignment horizontal="center" vertical="center" wrapText="1"/>
    </xf>
    <xf numFmtId="0" fontId="39" fillId="0" borderId="16" xfId="0" applyFont="1" applyBorder="1" applyAlignment="1">
      <alignment horizontal="center" vertical="center" wrapText="1"/>
    </xf>
    <xf numFmtId="175" fontId="39" fillId="26" borderId="31" xfId="26" applyNumberFormat="1" applyFont="1" applyFill="1" applyBorder="1" applyAlignment="1">
      <alignment horizontal="center" vertical="center" wrapText="1"/>
    </xf>
    <xf numFmtId="175" fontId="39" fillId="26" borderId="1" xfId="26" applyNumberFormat="1" applyFont="1" applyFill="1" applyBorder="1" applyAlignment="1">
      <alignment horizontal="center" vertical="center" wrapText="1"/>
    </xf>
    <xf numFmtId="175" fontId="39" fillId="26" borderId="43" xfId="26" applyNumberFormat="1" applyFont="1" applyFill="1" applyBorder="1" applyAlignment="1">
      <alignment horizontal="center" vertical="center" wrapText="1"/>
    </xf>
    <xf numFmtId="0" fontId="39" fillId="26" borderId="32" xfId="26" applyNumberFormat="1" applyFont="1" applyFill="1" applyBorder="1" applyAlignment="1">
      <alignment horizontal="center" vertical="center" wrapText="1"/>
    </xf>
    <xf numFmtId="0" fontId="39" fillId="26" borderId="4" xfId="26" applyNumberFormat="1" applyFont="1" applyFill="1" applyBorder="1" applyAlignment="1">
      <alignment horizontal="center" vertical="center" wrapText="1"/>
    </xf>
    <xf numFmtId="175" fontId="39" fillId="26" borderId="46" xfId="26" applyNumberFormat="1" applyFont="1" applyFill="1" applyBorder="1" applyAlignment="1">
      <alignment horizontal="center" vertical="center" wrapText="1"/>
    </xf>
    <xf numFmtId="0" fontId="39" fillId="26" borderId="114" xfId="0" applyFont="1" applyFill="1" applyBorder="1" applyAlignment="1">
      <alignment horizontal="center" vertical="center" wrapText="1"/>
    </xf>
    <xf numFmtId="0" fontId="39" fillId="26" borderId="115" xfId="0" applyFont="1" applyFill="1" applyBorder="1" applyAlignment="1">
      <alignment horizontal="center" vertical="center" wrapText="1"/>
    </xf>
    <xf numFmtId="0" fontId="39" fillId="0" borderId="140" xfId="0" applyFont="1" applyBorder="1" applyAlignment="1">
      <alignment horizontal="center" vertical="center" wrapText="1"/>
    </xf>
    <xf numFmtId="0" fontId="39" fillId="26" borderId="126" xfId="26" applyNumberFormat="1" applyFont="1" applyFill="1" applyBorder="1" applyAlignment="1">
      <alignment horizontal="center" vertical="center" wrapText="1"/>
    </xf>
    <xf numFmtId="175" fontId="39" fillId="26" borderId="138" xfId="26" applyNumberFormat="1" applyFont="1" applyFill="1" applyBorder="1" applyAlignment="1">
      <alignment horizontal="center" vertical="center" wrapText="1"/>
    </xf>
    <xf numFmtId="0" fontId="39" fillId="0" borderId="126" xfId="0" applyFont="1" applyBorder="1" applyAlignment="1">
      <alignment horizontal="center" vertical="center" wrapText="1"/>
    </xf>
    <xf numFmtId="0" fontId="39" fillId="0" borderId="141" xfId="0" applyFont="1" applyBorder="1" applyAlignment="1">
      <alignment horizontal="center" vertical="center" wrapText="1"/>
    </xf>
    <xf numFmtId="175" fontId="39" fillId="26" borderId="17" xfId="26" applyNumberFormat="1" applyFont="1" applyFill="1" applyBorder="1" applyAlignment="1">
      <alignment horizontal="center" vertical="center" wrapText="1"/>
    </xf>
    <xf numFmtId="175" fontId="39" fillId="26" borderId="139" xfId="26" applyNumberFormat="1" applyFont="1" applyFill="1" applyBorder="1" applyAlignment="1">
      <alignment horizontal="center" vertical="center" wrapText="1"/>
    </xf>
    <xf numFmtId="9" fontId="39" fillId="26" borderId="114" xfId="2" applyFont="1" applyFill="1" applyBorder="1" applyAlignment="1">
      <alignment horizontal="center" vertical="center" wrapText="1"/>
    </xf>
    <xf numFmtId="9" fontId="39" fillId="26" borderId="115" xfId="2" applyFont="1" applyFill="1" applyBorder="1" applyAlignment="1">
      <alignment horizontal="center" vertical="center" wrapText="1"/>
    </xf>
    <xf numFmtId="175" fontId="39" fillId="26" borderId="138" xfId="2" applyNumberFormat="1" applyFont="1" applyFill="1" applyBorder="1" applyAlignment="1">
      <alignment horizontal="center" vertical="center" wrapText="1"/>
    </xf>
    <xf numFmtId="175" fontId="39" fillId="26" borderId="126" xfId="2" applyNumberFormat="1" applyFont="1" applyFill="1" applyBorder="1" applyAlignment="1">
      <alignment horizontal="center" vertical="center" wrapText="1"/>
    </xf>
    <xf numFmtId="175" fontId="39" fillId="26" borderId="141" xfId="2" applyNumberFormat="1" applyFont="1" applyFill="1" applyBorder="1" applyAlignment="1">
      <alignment horizontal="center" vertical="center" wrapText="1"/>
    </xf>
    <xf numFmtId="175" fontId="39" fillId="68" borderId="105" xfId="26" applyNumberFormat="1" applyFont="1" applyFill="1" applyBorder="1" applyAlignment="1">
      <alignment horizontal="center" vertical="center" wrapText="1"/>
    </xf>
    <xf numFmtId="175" fontId="39" fillId="68" borderId="106" xfId="26" applyNumberFormat="1" applyFont="1" applyFill="1" applyBorder="1" applyAlignment="1">
      <alignment horizontal="center" vertical="center" wrapText="1"/>
    </xf>
    <xf numFmtId="175" fontId="39" fillId="68" borderId="107" xfId="26" applyNumberFormat="1" applyFont="1" applyFill="1" applyBorder="1" applyAlignment="1">
      <alignment horizontal="center" vertical="center" wrapText="1"/>
    </xf>
    <xf numFmtId="175" fontId="39" fillId="65" borderId="105" xfId="26" applyNumberFormat="1" applyFont="1" applyFill="1" applyBorder="1" applyAlignment="1">
      <alignment horizontal="center" vertical="center" wrapText="1"/>
    </xf>
    <xf numFmtId="175" fontId="39" fillId="65" borderId="106" xfId="26" applyNumberFormat="1" applyFont="1" applyFill="1" applyBorder="1" applyAlignment="1">
      <alignment horizontal="center" vertical="center" wrapText="1"/>
    </xf>
    <xf numFmtId="175" fontId="39" fillId="65" borderId="107" xfId="26" applyNumberFormat="1" applyFont="1" applyFill="1" applyBorder="1" applyAlignment="1">
      <alignment horizontal="center" vertical="center" wrapText="1"/>
    </xf>
    <xf numFmtId="175" fontId="39" fillId="66" borderId="11" xfId="26" applyNumberFormat="1" applyFont="1" applyFill="1" applyBorder="1" applyAlignment="1">
      <alignment horizontal="center" vertical="center" wrapText="1"/>
    </xf>
    <xf numFmtId="175" fontId="39" fillId="66" borderId="16" xfId="26" applyNumberFormat="1" applyFont="1" applyFill="1" applyBorder="1" applyAlignment="1">
      <alignment horizontal="center" vertical="center" wrapText="1"/>
    </xf>
    <xf numFmtId="0" fontId="39" fillId="66" borderId="16" xfId="0" applyFont="1" applyFill="1" applyBorder="1" applyAlignment="1">
      <alignment horizontal="center" vertical="center" wrapText="1"/>
    </xf>
    <xf numFmtId="175" fontId="39" fillId="65" borderId="40" xfId="26" applyNumberFormat="1" applyFont="1" applyFill="1" applyBorder="1" applyAlignment="1">
      <alignment horizontal="center" vertical="center" wrapText="1"/>
    </xf>
    <xf numFmtId="0" fontId="39" fillId="65" borderId="16" xfId="0" applyFont="1" applyFill="1" applyBorder="1" applyAlignment="1">
      <alignment horizontal="center" vertical="center" wrapText="1"/>
    </xf>
    <xf numFmtId="0" fontId="39" fillId="65" borderId="79" xfId="0" applyFont="1" applyFill="1" applyBorder="1" applyAlignment="1">
      <alignment horizontal="center" vertical="center" wrapText="1"/>
    </xf>
    <xf numFmtId="175" fontId="39" fillId="26" borderId="4" xfId="26" applyNumberFormat="1" applyFont="1" applyFill="1" applyBorder="1" applyAlignment="1">
      <alignment horizontal="center" vertical="center" wrapText="1"/>
    </xf>
    <xf numFmtId="175" fontId="39" fillId="26" borderId="7" xfId="26" applyNumberFormat="1" applyFont="1" applyFill="1" applyBorder="1" applyAlignment="1">
      <alignment horizontal="center" vertical="center" wrapText="1"/>
    </xf>
    <xf numFmtId="175" fontId="39" fillId="26" borderId="6" xfId="26" applyNumberFormat="1" applyFont="1" applyFill="1" applyBorder="1" applyAlignment="1">
      <alignment horizontal="center" vertical="center" wrapText="1"/>
    </xf>
    <xf numFmtId="175" fontId="39" fillId="26" borderId="70" xfId="26" applyNumberFormat="1" applyFont="1" applyFill="1" applyBorder="1" applyAlignment="1">
      <alignment horizontal="center" vertical="center" wrapText="1"/>
    </xf>
    <xf numFmtId="175" fontId="39" fillId="68" borderId="102" xfId="26" applyNumberFormat="1" applyFont="1" applyFill="1" applyBorder="1" applyAlignment="1">
      <alignment horizontal="center" vertical="center" wrapText="1"/>
    </xf>
    <xf numFmtId="175" fontId="39" fillId="68" borderId="103" xfId="26" applyNumberFormat="1" applyFont="1" applyFill="1" applyBorder="1" applyAlignment="1">
      <alignment horizontal="center" vertical="center" wrapText="1"/>
    </xf>
    <xf numFmtId="175" fontId="39" fillId="68" borderId="104" xfId="26" applyNumberFormat="1" applyFont="1" applyFill="1" applyBorder="1" applyAlignment="1">
      <alignment horizontal="center" vertical="center" wrapText="1"/>
    </xf>
    <xf numFmtId="0" fontId="39" fillId="68" borderId="31" xfId="0" applyFont="1" applyFill="1" applyBorder="1" applyAlignment="1">
      <alignment horizontal="left" vertical="center" wrapText="1"/>
    </xf>
    <xf numFmtId="0" fontId="39" fillId="68" borderId="1" xfId="0" applyFont="1" applyFill="1" applyBorder="1" applyAlignment="1">
      <alignment horizontal="left" vertical="center" wrapText="1"/>
    </xf>
    <xf numFmtId="0" fontId="39" fillId="68" borderId="6" xfId="0" applyFont="1" applyFill="1" applyBorder="1" applyAlignment="1">
      <alignment horizontal="left" vertical="center" wrapText="1"/>
    </xf>
    <xf numFmtId="0" fontId="39" fillId="68" borderId="39" xfId="0" applyFont="1" applyFill="1" applyBorder="1" applyAlignment="1">
      <alignment horizontal="center" vertical="center" wrapText="1"/>
    </xf>
    <xf numFmtId="0" fontId="39" fillId="68" borderId="31" xfId="0" applyFont="1" applyFill="1" applyBorder="1" applyAlignment="1">
      <alignment horizontal="center" vertical="center" wrapText="1"/>
    </xf>
    <xf numFmtId="0" fontId="39" fillId="68" borderId="1" xfId="0" applyFont="1" applyFill="1" applyBorder="1" applyAlignment="1">
      <alignment horizontal="center" vertical="center" wrapText="1"/>
    </xf>
    <xf numFmtId="0" fontId="39" fillId="68" borderId="6" xfId="0" applyFont="1" applyFill="1" applyBorder="1" applyAlignment="1">
      <alignment horizontal="center" vertical="center" wrapText="1"/>
    </xf>
    <xf numFmtId="175" fontId="39" fillId="26" borderId="38" xfId="26" applyNumberFormat="1" applyFont="1" applyFill="1" applyBorder="1" applyAlignment="1">
      <alignment horizontal="center" vertical="center" wrapText="1"/>
    </xf>
    <xf numFmtId="175" fontId="39" fillId="26" borderId="5" xfId="26" applyNumberFormat="1" applyFont="1" applyFill="1" applyBorder="1" applyAlignment="1">
      <alignment horizontal="center" vertical="center" wrapText="1"/>
    </xf>
    <xf numFmtId="175" fontId="39" fillId="26" borderId="44" xfId="26" applyNumberFormat="1" applyFont="1" applyFill="1" applyBorder="1" applyAlignment="1">
      <alignment horizontal="center" vertical="center" wrapText="1"/>
    </xf>
    <xf numFmtId="175" fontId="39" fillId="26" borderId="159" xfId="26" applyNumberFormat="1" applyFont="1" applyFill="1" applyBorder="1" applyAlignment="1">
      <alignment horizontal="center" vertical="center" wrapText="1"/>
    </xf>
    <xf numFmtId="175" fontId="39" fillId="26" borderId="203" xfId="26" applyNumberFormat="1" applyFont="1" applyFill="1" applyBorder="1" applyAlignment="1">
      <alignment horizontal="center" vertical="center" wrapText="1"/>
    </xf>
    <xf numFmtId="175" fontId="39" fillId="26" borderId="160" xfId="26" applyNumberFormat="1" applyFont="1" applyFill="1" applyBorder="1" applyAlignment="1">
      <alignment horizontal="center" vertical="center" wrapText="1"/>
    </xf>
    <xf numFmtId="175" fontId="39" fillId="64" borderId="39" xfId="26" applyNumberFormat="1" applyFont="1" applyFill="1" applyBorder="1" applyAlignment="1">
      <alignment horizontal="center" vertical="center" wrapText="1"/>
    </xf>
    <xf numFmtId="0" fontId="39" fillId="64" borderId="11" xfId="0" applyFont="1" applyFill="1" applyBorder="1" applyAlignment="1">
      <alignment horizontal="center" vertical="center" wrapText="1"/>
    </xf>
    <xf numFmtId="0" fontId="39" fillId="64" borderId="45" xfId="0" applyFont="1" applyFill="1" applyBorder="1" applyAlignment="1">
      <alignment horizontal="center" vertical="center" wrapText="1"/>
    </xf>
    <xf numFmtId="175" fontId="39" fillId="64" borderId="41" xfId="26" applyNumberFormat="1" applyFont="1" applyFill="1" applyBorder="1" applyAlignment="1">
      <alignment horizontal="center" vertical="center" wrapText="1"/>
    </xf>
    <xf numFmtId="0" fontId="39" fillId="64" borderId="42" xfId="0" applyFont="1" applyFill="1" applyBorder="1" applyAlignment="1">
      <alignment horizontal="center" vertical="center" wrapText="1"/>
    </xf>
    <xf numFmtId="0" fontId="39" fillId="64" borderId="69" xfId="0" applyFont="1" applyFill="1" applyBorder="1" applyAlignment="1">
      <alignment horizontal="center" vertical="center" wrapText="1"/>
    </xf>
    <xf numFmtId="10" fontId="39" fillId="67" borderId="102" xfId="2" applyNumberFormat="1" applyFont="1" applyFill="1" applyBorder="1" applyAlignment="1">
      <alignment horizontal="center" vertical="center" wrapText="1"/>
    </xf>
    <xf numFmtId="10" fontId="39" fillId="67" borderId="103" xfId="2" applyNumberFormat="1" applyFont="1" applyFill="1" applyBorder="1" applyAlignment="1">
      <alignment horizontal="center" vertical="center" wrapText="1"/>
    </xf>
    <xf numFmtId="10" fontId="39" fillId="67" borderId="104" xfId="2" applyNumberFormat="1" applyFont="1" applyFill="1" applyBorder="1" applyAlignment="1">
      <alignment horizontal="center" vertical="center" wrapText="1"/>
    </xf>
    <xf numFmtId="10" fontId="39" fillId="67" borderId="105" xfId="2" applyNumberFormat="1" applyFont="1" applyFill="1" applyBorder="1" applyAlignment="1">
      <alignment horizontal="center" vertical="center" wrapText="1"/>
    </xf>
    <xf numFmtId="10" fontId="39" fillId="67" borderId="106" xfId="2" applyNumberFormat="1" applyFont="1" applyFill="1" applyBorder="1" applyAlignment="1">
      <alignment horizontal="center" vertical="center" wrapText="1"/>
    </xf>
    <xf numFmtId="10" fontId="39" fillId="67" borderId="107" xfId="2" applyNumberFormat="1" applyFont="1" applyFill="1" applyBorder="1" applyAlignment="1">
      <alignment horizontal="center" vertical="center" wrapText="1"/>
    </xf>
    <xf numFmtId="10" fontId="39" fillId="68" borderId="31" xfId="26" applyNumberFormat="1" applyFont="1" applyFill="1" applyBorder="1" applyAlignment="1">
      <alignment horizontal="center" vertical="center" wrapText="1"/>
    </xf>
    <xf numFmtId="10" fontId="39" fillId="68" borderId="1" xfId="26" applyNumberFormat="1" applyFont="1" applyFill="1" applyBorder="1" applyAlignment="1">
      <alignment horizontal="center" vertical="center" wrapText="1"/>
    </xf>
    <xf numFmtId="10" fontId="39" fillId="68" borderId="6" xfId="26" applyNumberFormat="1" applyFont="1" applyFill="1" applyBorder="1" applyAlignment="1">
      <alignment horizontal="center" vertical="center" wrapText="1"/>
    </xf>
    <xf numFmtId="175" fontId="39" fillId="65" borderId="102" xfId="26" applyNumberFormat="1" applyFont="1" applyFill="1" applyBorder="1" applyAlignment="1">
      <alignment horizontal="center" vertical="center" wrapText="1"/>
    </xf>
    <xf numFmtId="175" fontId="39" fillId="65" borderId="103" xfId="26" applyNumberFormat="1" applyFont="1" applyFill="1" applyBorder="1" applyAlignment="1">
      <alignment horizontal="center" vertical="center" wrapText="1"/>
    </xf>
    <xf numFmtId="175" fontId="39" fillId="65" borderId="104" xfId="26" applyNumberFormat="1" applyFont="1" applyFill="1" applyBorder="1" applyAlignment="1">
      <alignment horizontal="center" vertical="center" wrapText="1"/>
    </xf>
    <xf numFmtId="175" fontId="39" fillId="61" borderId="102" xfId="26" applyNumberFormat="1" applyFont="1" applyFill="1" applyBorder="1" applyAlignment="1">
      <alignment horizontal="center" vertical="center" wrapText="1"/>
    </xf>
    <xf numFmtId="175" fontId="39" fillId="61" borderId="103" xfId="26" applyNumberFormat="1" applyFont="1" applyFill="1" applyBorder="1" applyAlignment="1">
      <alignment horizontal="center" vertical="center" wrapText="1"/>
    </xf>
    <xf numFmtId="175" fontId="39" fillId="61" borderId="104" xfId="26" applyNumberFormat="1" applyFont="1" applyFill="1" applyBorder="1" applyAlignment="1">
      <alignment horizontal="center" vertical="center" wrapText="1"/>
    </xf>
    <xf numFmtId="175" fontId="39" fillId="26" borderId="9" xfId="26" applyNumberFormat="1" applyFont="1" applyFill="1" applyBorder="1" applyAlignment="1">
      <alignment horizontal="center" vertical="center" wrapText="1"/>
    </xf>
    <xf numFmtId="175" fontId="39" fillId="66" borderId="41" xfId="2" applyNumberFormat="1" applyFont="1" applyFill="1" applyBorder="1" applyAlignment="1">
      <alignment horizontal="center" vertical="center" wrapText="1"/>
    </xf>
    <xf numFmtId="175" fontId="39" fillId="66" borderId="42" xfId="2" applyNumberFormat="1" applyFont="1" applyFill="1" applyBorder="1" applyAlignment="1">
      <alignment horizontal="center" vertical="center" wrapText="1"/>
    </xf>
    <xf numFmtId="175" fontId="39" fillId="66" borderId="69" xfId="2" applyNumberFormat="1" applyFont="1" applyFill="1" applyBorder="1" applyAlignment="1">
      <alignment horizontal="center" vertical="center" wrapText="1"/>
    </xf>
    <xf numFmtId="175" fontId="39" fillId="68" borderId="41" xfId="2" applyNumberFormat="1" applyFont="1" applyFill="1" applyBorder="1" applyAlignment="1">
      <alignment horizontal="center" vertical="center" wrapText="1"/>
    </xf>
    <xf numFmtId="175" fontId="39" fillId="68" borderId="42" xfId="2" applyNumberFormat="1" applyFont="1" applyFill="1" applyBorder="1" applyAlignment="1">
      <alignment horizontal="center" vertical="center" wrapText="1"/>
    </xf>
    <xf numFmtId="0" fontId="39" fillId="70" borderId="31" xfId="0" applyFont="1" applyFill="1" applyBorder="1" applyAlignment="1">
      <alignment vertical="center" wrapText="1"/>
    </xf>
    <xf numFmtId="0" fontId="39" fillId="70" borderId="43" xfId="0" applyFont="1" applyFill="1" applyBorder="1" applyAlignment="1">
      <alignment vertical="center" wrapText="1"/>
    </xf>
    <xf numFmtId="0" fontId="39" fillId="70" borderId="31" xfId="0" applyFont="1" applyFill="1" applyBorder="1" applyAlignment="1">
      <alignment horizontal="left" vertical="center" wrapText="1"/>
    </xf>
    <xf numFmtId="0" fontId="39" fillId="70" borderId="43" xfId="0" applyFont="1" applyFill="1" applyBorder="1" applyAlignment="1">
      <alignment horizontal="left" vertical="center" wrapText="1"/>
    </xf>
    <xf numFmtId="0" fontId="39" fillId="70" borderId="31" xfId="0" applyFont="1" applyFill="1" applyBorder="1" applyAlignment="1">
      <alignment horizontal="center" vertical="center" wrapText="1"/>
    </xf>
    <xf numFmtId="0" fontId="39" fillId="70" borderId="43" xfId="0" applyFont="1" applyFill="1" applyBorder="1" applyAlignment="1">
      <alignment horizontal="center" vertical="center" wrapText="1"/>
    </xf>
    <xf numFmtId="10" fontId="39" fillId="70" borderId="31" xfId="26" applyNumberFormat="1" applyFont="1" applyFill="1" applyBorder="1" applyAlignment="1">
      <alignment horizontal="center" vertical="center" wrapText="1"/>
    </xf>
    <xf numFmtId="0" fontId="95" fillId="70" borderId="30" xfId="0" applyFont="1" applyFill="1" applyBorder="1" applyAlignment="1">
      <alignment horizontal="center" vertical="center" wrapText="1"/>
    </xf>
    <xf numFmtId="0" fontId="95" fillId="70" borderId="47" xfId="0" applyFont="1" applyFill="1" applyBorder="1" applyAlignment="1">
      <alignment horizontal="center" vertical="center" wrapText="1"/>
    </xf>
    <xf numFmtId="0" fontId="95" fillId="70" borderId="31" xfId="0" applyFont="1" applyFill="1" applyBorder="1" applyAlignment="1">
      <alignment horizontal="center" vertical="center" wrapText="1"/>
    </xf>
    <xf numFmtId="0" fontId="95" fillId="70" borderId="43" xfId="0" applyFont="1" applyFill="1" applyBorder="1" applyAlignment="1">
      <alignment horizontal="center" vertical="center" wrapText="1"/>
    </xf>
    <xf numFmtId="0" fontId="39" fillId="70" borderId="30" xfId="0" applyFont="1" applyFill="1" applyBorder="1" applyAlignment="1">
      <alignment horizontal="center" vertical="center" wrapText="1"/>
    </xf>
    <xf numFmtId="0" fontId="39" fillId="70" borderId="47" xfId="0" applyFont="1" applyFill="1" applyBorder="1" applyAlignment="1">
      <alignment horizontal="center" vertical="center" wrapText="1"/>
    </xf>
    <xf numFmtId="9" fontId="39" fillId="70" borderId="45" xfId="2" applyFont="1" applyFill="1" applyBorder="1" applyAlignment="1">
      <alignment horizontal="center" vertical="center" wrapText="1"/>
    </xf>
    <xf numFmtId="9" fontId="39" fillId="70" borderId="41" xfId="2" applyFont="1" applyFill="1" applyBorder="1" applyAlignment="1">
      <alignment horizontal="center" vertical="center" wrapText="1"/>
    </xf>
    <xf numFmtId="9" fontId="39" fillId="70" borderId="69" xfId="2" applyFont="1" applyFill="1" applyBorder="1" applyAlignment="1">
      <alignment horizontal="center" vertical="center" wrapText="1"/>
    </xf>
    <xf numFmtId="175" fontId="39" fillId="70" borderId="39" xfId="2" applyNumberFormat="1" applyFont="1" applyFill="1" applyBorder="1" applyAlignment="1">
      <alignment horizontal="center" vertical="center" wrapText="1"/>
    </xf>
    <xf numFmtId="175" fontId="39" fillId="70" borderId="11" xfId="2" applyNumberFormat="1" applyFont="1" applyFill="1" applyBorder="1" applyAlignment="1">
      <alignment horizontal="center" vertical="center" wrapText="1"/>
    </xf>
    <xf numFmtId="175" fontId="39" fillId="70" borderId="41" xfId="2" applyNumberFormat="1" applyFont="1" applyFill="1" applyBorder="1" applyAlignment="1">
      <alignment horizontal="center" vertical="center" wrapText="1"/>
    </xf>
    <xf numFmtId="175" fontId="39" fillId="70" borderId="42" xfId="2" applyNumberFormat="1" applyFont="1" applyFill="1" applyBorder="1" applyAlignment="1">
      <alignment horizontal="center" vertical="center" wrapText="1"/>
    </xf>
    <xf numFmtId="14" fontId="39" fillId="70" borderId="40" xfId="7" applyNumberFormat="1" applyFont="1" applyFill="1" applyBorder="1" applyAlignment="1">
      <alignment horizontal="center" vertical="center" wrapText="1"/>
    </xf>
    <xf numFmtId="14" fontId="39" fillId="70" borderId="79" xfId="7" applyNumberFormat="1" applyFont="1" applyFill="1" applyBorder="1" applyAlignment="1">
      <alignment horizontal="center" vertical="center" wrapText="1"/>
    </xf>
    <xf numFmtId="175" fontId="39" fillId="61" borderId="39" xfId="2" applyNumberFormat="1" applyFont="1" applyFill="1" applyBorder="1" applyAlignment="1">
      <alignment horizontal="center" vertical="center" wrapText="1"/>
    </xf>
    <xf numFmtId="175" fontId="39" fillId="61" borderId="11" xfId="2" applyNumberFormat="1" applyFont="1" applyFill="1" applyBorder="1" applyAlignment="1">
      <alignment horizontal="center" vertical="center" wrapText="1"/>
    </xf>
    <xf numFmtId="175" fontId="39" fillId="61" borderId="45" xfId="2" applyNumberFormat="1" applyFont="1" applyFill="1" applyBorder="1" applyAlignment="1">
      <alignment horizontal="center" vertical="center" wrapText="1"/>
    </xf>
    <xf numFmtId="175" fontId="39" fillId="61" borderId="41" xfId="2" applyNumberFormat="1" applyFont="1" applyFill="1" applyBorder="1" applyAlignment="1">
      <alignment horizontal="center" vertical="center" wrapText="1"/>
    </xf>
    <xf numFmtId="175" fontId="39" fillId="61" borderId="42" xfId="2" applyNumberFormat="1" applyFont="1" applyFill="1" applyBorder="1" applyAlignment="1">
      <alignment horizontal="center" vertical="center" wrapText="1"/>
    </xf>
    <xf numFmtId="175" fontId="39" fillId="61" borderId="69" xfId="2" applyNumberFormat="1" applyFont="1" applyFill="1" applyBorder="1" applyAlignment="1">
      <alignment horizontal="center" vertical="center" wrapText="1"/>
    </xf>
    <xf numFmtId="9" fontId="39" fillId="26" borderId="137" xfId="2" applyFont="1" applyFill="1" applyBorder="1" applyAlignment="1">
      <alignment horizontal="center" vertical="center" wrapText="1"/>
    </xf>
    <xf numFmtId="9" fontId="39" fillId="0" borderId="140" xfId="2" applyFont="1" applyBorder="1" applyAlignment="1">
      <alignment horizontal="center" vertical="center" wrapText="1"/>
    </xf>
    <xf numFmtId="9" fontId="39" fillId="26" borderId="153" xfId="2" applyFont="1" applyFill="1" applyBorder="1" applyAlignment="1">
      <alignment horizontal="center" vertical="center" wrapText="1"/>
    </xf>
    <xf numFmtId="9" fontId="39" fillId="0" borderId="156" xfId="2" applyFont="1" applyBorder="1" applyAlignment="1">
      <alignment horizontal="center" vertical="center" wrapText="1"/>
    </xf>
    <xf numFmtId="9" fontId="39" fillId="26" borderId="159" xfId="2" applyFont="1" applyFill="1" applyBorder="1" applyAlignment="1">
      <alignment horizontal="center" vertical="center" wrapText="1"/>
    </xf>
    <xf numFmtId="9" fontId="39" fillId="0" borderId="160" xfId="2" applyFont="1" applyBorder="1" applyAlignment="1">
      <alignment horizontal="center" vertical="center" wrapText="1"/>
    </xf>
    <xf numFmtId="9" fontId="39" fillId="26" borderId="138" xfId="2" applyFont="1" applyFill="1" applyBorder="1" applyAlignment="1">
      <alignment horizontal="center" vertical="center" wrapText="1"/>
    </xf>
    <xf numFmtId="9" fontId="39" fillId="0" borderId="141" xfId="2" applyFont="1" applyBorder="1" applyAlignment="1">
      <alignment horizontal="center" vertical="center" wrapText="1"/>
    </xf>
    <xf numFmtId="9" fontId="39" fillId="26" borderId="140" xfId="2" applyFont="1" applyFill="1" applyBorder="1" applyAlignment="1">
      <alignment horizontal="center" vertical="center" wrapText="1"/>
    </xf>
    <xf numFmtId="9" fontId="39" fillId="26" borderId="156" xfId="2" applyFont="1" applyFill="1" applyBorder="1" applyAlignment="1">
      <alignment horizontal="center" vertical="center" wrapText="1"/>
    </xf>
    <xf numFmtId="9" fontId="39" fillId="70" borderId="42" xfId="2" applyFont="1" applyFill="1" applyBorder="1" applyAlignment="1">
      <alignment horizontal="center" vertical="center" wrapText="1"/>
    </xf>
    <xf numFmtId="9" fontId="39" fillId="70" borderId="137" xfId="2" applyFont="1" applyFill="1" applyBorder="1" applyAlignment="1">
      <alignment horizontal="center" vertical="center" wrapText="1"/>
    </xf>
    <xf numFmtId="9" fontId="39" fillId="70" borderId="140" xfId="2" applyFont="1" applyFill="1" applyBorder="1" applyAlignment="1">
      <alignment horizontal="center" vertical="center" wrapText="1"/>
    </xf>
    <xf numFmtId="9" fontId="39" fillId="70" borderId="143" xfId="2" applyFont="1" applyFill="1" applyBorder="1" applyAlignment="1">
      <alignment horizontal="center" vertical="center" wrapText="1"/>
    </xf>
    <xf numFmtId="9" fontId="39" fillId="70" borderId="145" xfId="2" applyFont="1" applyFill="1" applyBorder="1" applyAlignment="1">
      <alignment horizontal="center" vertical="center" wrapText="1"/>
    </xf>
    <xf numFmtId="9" fontId="39" fillId="70" borderId="138" xfId="2" applyFont="1" applyFill="1" applyBorder="1" applyAlignment="1">
      <alignment horizontal="center" vertical="center" wrapText="1"/>
    </xf>
    <xf numFmtId="9" fontId="39" fillId="70" borderId="141" xfId="2" applyFont="1" applyFill="1" applyBorder="1" applyAlignment="1">
      <alignment horizontal="center" vertical="center" wrapText="1"/>
    </xf>
    <xf numFmtId="9" fontId="39" fillId="70" borderId="31" xfId="2" applyFont="1" applyFill="1" applyBorder="1" applyAlignment="1">
      <alignment horizontal="center" vertical="center" wrapText="1"/>
    </xf>
    <xf numFmtId="9" fontId="39" fillId="70" borderId="6" xfId="2" applyFont="1" applyFill="1" applyBorder="1" applyAlignment="1">
      <alignment horizontal="center" vertical="center" wrapText="1"/>
    </xf>
    <xf numFmtId="175" fontId="39" fillId="74" borderId="40" xfId="0" applyNumberFormat="1" applyFont="1" applyFill="1" applyBorder="1" applyAlignment="1">
      <alignment horizontal="center" vertical="center"/>
    </xf>
    <xf numFmtId="0" fontId="39" fillId="74" borderId="79" xfId="0" applyFont="1" applyFill="1" applyBorder="1" applyAlignment="1">
      <alignment horizontal="center" vertical="center"/>
    </xf>
    <xf numFmtId="175" fontId="39" fillId="74" borderId="33" xfId="0" applyNumberFormat="1" applyFont="1" applyFill="1" applyBorder="1" applyAlignment="1">
      <alignment horizontal="center" vertical="center"/>
    </xf>
    <xf numFmtId="0" fontId="39" fillId="74" borderId="48" xfId="0" applyFont="1" applyFill="1" applyBorder="1" applyAlignment="1">
      <alignment horizontal="center" vertical="center"/>
    </xf>
    <xf numFmtId="175" fontId="39" fillId="76" borderId="41" xfId="26" applyNumberFormat="1" applyFont="1" applyFill="1" applyBorder="1" applyAlignment="1">
      <alignment horizontal="center" vertical="center" wrapText="1"/>
    </xf>
    <xf numFmtId="0" fontId="39" fillId="76" borderId="42" xfId="0" applyFont="1" applyFill="1" applyBorder="1" applyAlignment="1">
      <alignment horizontal="center" vertical="center" wrapText="1"/>
    </xf>
    <xf numFmtId="175" fontId="39" fillId="77" borderId="41" xfId="26" applyNumberFormat="1" applyFont="1" applyFill="1" applyBorder="1" applyAlignment="1">
      <alignment horizontal="center" vertical="center" wrapText="1"/>
    </xf>
    <xf numFmtId="0" fontId="39" fillId="77" borderId="42" xfId="0" applyFont="1" applyFill="1" applyBorder="1" applyAlignment="1">
      <alignment horizontal="center" vertical="center" wrapText="1"/>
    </xf>
    <xf numFmtId="175" fontId="39" fillId="77" borderId="11" xfId="2" applyNumberFormat="1" applyFont="1" applyFill="1" applyBorder="1" applyAlignment="1">
      <alignment horizontal="center" vertical="center"/>
    </xf>
    <xf numFmtId="0" fontId="39" fillId="2" borderId="1" xfId="0" applyFont="1" applyFill="1" applyBorder="1" applyAlignment="1" applyProtection="1">
      <alignment horizontal="center" vertical="center"/>
      <protection hidden="1"/>
    </xf>
    <xf numFmtId="0" fontId="95" fillId="75" borderId="30" xfId="0" applyFont="1" applyFill="1" applyBorder="1" applyAlignment="1">
      <alignment horizontal="center" vertical="center" wrapText="1"/>
    </xf>
    <xf numFmtId="0" fontId="95" fillId="75" borderId="36" xfId="0" applyFont="1" applyFill="1" applyBorder="1" applyAlignment="1">
      <alignment horizontal="center" vertical="center" wrapText="1"/>
    </xf>
    <xf numFmtId="0" fontId="95" fillId="75" borderId="47" xfId="0" applyFont="1" applyFill="1" applyBorder="1" applyAlignment="1">
      <alignment horizontal="center" vertical="center" wrapText="1"/>
    </xf>
    <xf numFmtId="0" fontId="95" fillId="75" borderId="31" xfId="0" applyFont="1" applyFill="1" applyBorder="1" applyAlignment="1">
      <alignment horizontal="center" vertical="center" wrapText="1"/>
    </xf>
    <xf numFmtId="0" fontId="95" fillId="75" borderId="1" xfId="0" applyFont="1" applyFill="1" applyBorder="1" applyAlignment="1">
      <alignment horizontal="center" vertical="center" wrapText="1"/>
    </xf>
    <xf numFmtId="0" fontId="95" fillId="75" borderId="43" xfId="0" applyFont="1" applyFill="1" applyBorder="1" applyAlignment="1">
      <alignment horizontal="center" vertical="center" wrapText="1"/>
    </xf>
    <xf numFmtId="175" fontId="39" fillId="72" borderId="41" xfId="26" applyNumberFormat="1" applyFont="1" applyFill="1" applyBorder="1" applyAlignment="1">
      <alignment horizontal="center" vertical="center" wrapText="1"/>
    </xf>
    <xf numFmtId="0" fontId="39" fillId="72" borderId="42" xfId="0" applyFont="1" applyFill="1" applyBorder="1" applyAlignment="1">
      <alignment horizontal="center" vertical="center" wrapText="1"/>
    </xf>
    <xf numFmtId="0" fontId="39" fillId="72" borderId="69" xfId="0" applyFont="1" applyFill="1" applyBorder="1" applyAlignment="1">
      <alignment horizontal="center" vertical="center" wrapText="1"/>
    </xf>
    <xf numFmtId="0" fontId="39" fillId="73" borderId="30" xfId="0" applyFont="1" applyFill="1" applyBorder="1" applyAlignment="1">
      <alignment horizontal="center" vertical="center" wrapText="1"/>
    </xf>
    <xf numFmtId="0" fontId="39" fillId="73" borderId="36" xfId="0" applyFont="1" applyFill="1" applyBorder="1" applyAlignment="1">
      <alignment horizontal="center" vertical="center" wrapText="1"/>
    </xf>
    <xf numFmtId="0" fontId="39" fillId="73" borderId="31" xfId="0" applyFont="1" applyFill="1" applyBorder="1" applyAlignment="1">
      <alignment vertical="center" wrapText="1"/>
    </xf>
    <xf numFmtId="0" fontId="39" fillId="73" borderId="1" xfId="0" applyFont="1" applyFill="1" applyBorder="1" applyAlignment="1">
      <alignment vertical="center" wrapText="1"/>
    </xf>
    <xf numFmtId="0" fontId="39" fillId="73" borderId="31" xfId="0" applyFont="1" applyFill="1" applyBorder="1" applyAlignment="1">
      <alignment horizontal="left" vertical="center" wrapText="1"/>
    </xf>
    <xf numFmtId="0" fontId="39" fillId="73" borderId="1" xfId="0" applyFont="1" applyFill="1" applyBorder="1" applyAlignment="1">
      <alignment horizontal="left" vertical="center" wrapText="1"/>
    </xf>
    <xf numFmtId="0" fontId="39" fillId="73" borderId="31" xfId="0" applyFont="1" applyFill="1" applyBorder="1" applyAlignment="1">
      <alignment horizontal="center" vertical="center" wrapText="1"/>
    </xf>
    <xf numFmtId="0" fontId="39" fillId="73" borderId="1" xfId="0" applyFont="1" applyFill="1" applyBorder="1" applyAlignment="1">
      <alignment horizontal="center" vertical="center" wrapText="1"/>
    </xf>
    <xf numFmtId="9" fontId="39" fillId="73" borderId="31" xfId="0" applyNumberFormat="1" applyFont="1" applyFill="1" applyBorder="1" applyAlignment="1">
      <alignment horizontal="center" vertical="center" wrapText="1"/>
    </xf>
    <xf numFmtId="0" fontId="39" fillId="73" borderId="39" xfId="0" applyFont="1" applyFill="1" applyBorder="1" applyAlignment="1">
      <alignment horizontal="center" vertical="center" wrapText="1"/>
    </xf>
    <xf numFmtId="0" fontId="39" fillId="73" borderId="11" xfId="0" applyFont="1" applyFill="1" applyBorder="1" applyAlignment="1">
      <alignment horizontal="center" vertical="center" wrapText="1"/>
    </xf>
    <xf numFmtId="0" fontId="39" fillId="73" borderId="45" xfId="0" applyFont="1" applyFill="1" applyBorder="1" applyAlignment="1">
      <alignment horizontal="center" vertical="center" wrapText="1"/>
    </xf>
    <xf numFmtId="10" fontId="39" fillId="73" borderId="31" xfId="26" applyNumberFormat="1" applyFont="1" applyFill="1" applyBorder="1" applyAlignment="1">
      <alignment horizontal="center" vertical="center" wrapText="1"/>
    </xf>
    <xf numFmtId="10" fontId="39" fillId="73" borderId="1" xfId="26" applyNumberFormat="1" applyFont="1" applyFill="1" applyBorder="1" applyAlignment="1">
      <alignment horizontal="center" vertical="center" wrapText="1"/>
    </xf>
    <xf numFmtId="175" fontId="39" fillId="73" borderId="39" xfId="26" applyNumberFormat="1" applyFont="1" applyFill="1" applyBorder="1" applyAlignment="1">
      <alignment horizontal="center" vertical="center" wrapText="1"/>
    </xf>
    <xf numFmtId="0" fontId="39" fillId="72" borderId="31" xfId="0" applyFont="1" applyFill="1" applyBorder="1" applyAlignment="1">
      <alignment horizontal="center" vertical="center" wrapText="1"/>
    </xf>
    <xf numFmtId="0" fontId="39" fillId="72" borderId="1" xfId="0" applyFont="1" applyFill="1" applyBorder="1" applyAlignment="1">
      <alignment horizontal="center" vertical="center" wrapText="1"/>
    </xf>
    <xf numFmtId="0" fontId="39" fillId="72" borderId="43" xfId="0" applyFont="1" applyFill="1" applyBorder="1" applyAlignment="1">
      <alignment horizontal="center" vertical="center" wrapText="1"/>
    </xf>
    <xf numFmtId="0" fontId="39" fillId="72" borderId="39" xfId="0" applyFont="1" applyFill="1" applyBorder="1" applyAlignment="1">
      <alignment horizontal="center" vertical="center" wrapText="1"/>
    </xf>
    <xf numFmtId="0" fontId="39" fillId="72" borderId="11" xfId="0" applyFont="1" applyFill="1" applyBorder="1" applyAlignment="1">
      <alignment horizontal="center" vertical="center" wrapText="1"/>
    </xf>
    <xf numFmtId="0" fontId="39" fillId="72" borderId="45" xfId="0" applyFont="1" applyFill="1" applyBorder="1" applyAlignment="1">
      <alignment horizontal="center" vertical="center" wrapText="1"/>
    </xf>
    <xf numFmtId="10" fontId="39" fillId="72" borderId="31" xfId="26" applyNumberFormat="1" applyFont="1" applyFill="1" applyBorder="1" applyAlignment="1">
      <alignment horizontal="center" vertical="center" wrapText="1"/>
    </xf>
    <xf numFmtId="10" fontId="39" fillId="72" borderId="1" xfId="26" applyNumberFormat="1" applyFont="1" applyFill="1" applyBorder="1" applyAlignment="1">
      <alignment horizontal="center" vertical="center" wrapText="1"/>
    </xf>
    <xf numFmtId="10" fontId="39" fillId="72" borderId="43" xfId="26" applyNumberFormat="1" applyFont="1" applyFill="1" applyBorder="1" applyAlignment="1">
      <alignment horizontal="center" vertical="center" wrapText="1"/>
    </xf>
    <xf numFmtId="0" fontId="39" fillId="75" borderId="31" xfId="0" applyFont="1" applyFill="1" applyBorder="1" applyAlignment="1">
      <alignment horizontal="center" vertical="center" wrapText="1"/>
    </xf>
    <xf numFmtId="0" fontId="39" fillId="75" borderId="43" xfId="0" applyFont="1" applyFill="1" applyBorder="1" applyAlignment="1">
      <alignment horizontal="center" vertical="center" wrapText="1"/>
    </xf>
    <xf numFmtId="9" fontId="39" fillId="75" borderId="31" xfId="0" applyNumberFormat="1" applyFont="1" applyFill="1" applyBorder="1" applyAlignment="1">
      <alignment horizontal="center" vertical="center" wrapText="1"/>
    </xf>
    <xf numFmtId="0" fontId="39" fillId="75" borderId="39" xfId="0" applyFont="1" applyFill="1" applyBorder="1" applyAlignment="1">
      <alignment horizontal="center" vertical="center" wrapText="1"/>
    </xf>
    <xf numFmtId="0" fontId="39" fillId="75" borderId="45" xfId="0" applyFont="1" applyFill="1" applyBorder="1" applyAlignment="1">
      <alignment horizontal="center" vertical="center" wrapText="1"/>
    </xf>
    <xf numFmtId="10" fontId="39" fillId="75" borderId="31" xfId="26" applyNumberFormat="1" applyFont="1" applyFill="1" applyBorder="1" applyAlignment="1">
      <alignment horizontal="center" vertical="center" wrapText="1"/>
    </xf>
    <xf numFmtId="10" fontId="39" fillId="75" borderId="43" xfId="26" applyNumberFormat="1" applyFont="1" applyFill="1" applyBorder="1" applyAlignment="1">
      <alignment horizontal="center" vertical="center" wrapText="1"/>
    </xf>
    <xf numFmtId="175" fontId="39" fillId="75" borderId="39" xfId="26" applyNumberFormat="1" applyFont="1" applyFill="1" applyBorder="1" applyAlignment="1">
      <alignment horizontal="center" vertical="center" wrapText="1"/>
    </xf>
    <xf numFmtId="175" fontId="39" fillId="75" borderId="41" xfId="26" applyNumberFormat="1" applyFont="1" applyFill="1" applyBorder="1" applyAlignment="1">
      <alignment horizontal="center" vertical="center" wrapText="1"/>
    </xf>
    <xf numFmtId="0" fontId="39" fillId="75" borderId="69" xfId="0" applyFont="1" applyFill="1" applyBorder="1" applyAlignment="1">
      <alignment horizontal="center" vertical="center" wrapText="1"/>
    </xf>
    <xf numFmtId="14" fontId="39" fillId="73" borderId="40" xfId="7" applyNumberFormat="1" applyFont="1" applyFill="1" applyBorder="1" applyAlignment="1">
      <alignment horizontal="center" vertical="center" wrapText="1"/>
    </xf>
    <xf numFmtId="14" fontId="39" fillId="73" borderId="16" xfId="7" applyNumberFormat="1" applyFont="1" applyFill="1" applyBorder="1" applyAlignment="1">
      <alignment horizontal="center" vertical="center" wrapText="1"/>
    </xf>
    <xf numFmtId="14" fontId="39" fillId="75" borderId="40" xfId="7" applyNumberFormat="1" applyFont="1" applyFill="1" applyBorder="1" applyAlignment="1">
      <alignment horizontal="center" vertical="center" wrapText="1"/>
    </xf>
    <xf numFmtId="14" fontId="39" fillId="75" borderId="79" xfId="7" applyNumberFormat="1" applyFont="1" applyFill="1" applyBorder="1" applyAlignment="1">
      <alignment horizontal="center" vertical="center" wrapText="1"/>
    </xf>
    <xf numFmtId="0" fontId="95" fillId="0" borderId="30" xfId="0" applyFont="1" applyBorder="1" applyAlignment="1">
      <alignment horizontal="center" vertical="center" wrapText="1"/>
    </xf>
    <xf numFmtId="0" fontId="95" fillId="0" borderId="36" xfId="0" applyFont="1" applyBorder="1" applyAlignment="1">
      <alignment horizontal="center" vertical="center" wrapText="1"/>
    </xf>
    <xf numFmtId="0" fontId="95" fillId="0" borderId="47" xfId="0" applyFont="1" applyBorder="1" applyAlignment="1">
      <alignment horizontal="center" vertical="center" wrapText="1"/>
    </xf>
    <xf numFmtId="0" fontId="95" fillId="78" borderId="31" xfId="0" applyFont="1" applyFill="1" applyBorder="1" applyAlignment="1">
      <alignment horizontal="center" vertical="center" wrapText="1"/>
    </xf>
    <xf numFmtId="0" fontId="95" fillId="78" borderId="1" xfId="0" applyFont="1" applyFill="1" applyBorder="1" applyAlignment="1">
      <alignment horizontal="center" vertical="center" wrapText="1"/>
    </xf>
    <xf numFmtId="0" fontId="95" fillId="78" borderId="43" xfId="0" applyFont="1" applyFill="1" applyBorder="1" applyAlignment="1">
      <alignment horizontal="center" vertical="center" wrapText="1"/>
    </xf>
    <xf numFmtId="1" fontId="95" fillId="78" borderId="31" xfId="2" applyNumberFormat="1" applyFont="1" applyFill="1" applyBorder="1" applyAlignment="1">
      <alignment horizontal="center" vertical="center" wrapText="1"/>
    </xf>
    <xf numFmtId="1" fontId="95" fillId="78" borderId="1" xfId="2" applyNumberFormat="1" applyFont="1" applyFill="1" applyBorder="1" applyAlignment="1">
      <alignment horizontal="center" vertical="center" wrapText="1"/>
    </xf>
    <xf numFmtId="1" fontId="95" fillId="78" borderId="43" xfId="2" applyNumberFormat="1" applyFont="1" applyFill="1" applyBorder="1" applyAlignment="1">
      <alignment horizontal="center" vertical="center" wrapText="1"/>
    </xf>
    <xf numFmtId="0" fontId="39" fillId="72" borderId="30" xfId="0" applyFont="1" applyFill="1" applyBorder="1" applyAlignment="1">
      <alignment horizontal="center" vertical="center" wrapText="1"/>
    </xf>
    <xf numFmtId="0" fontId="39" fillId="72" borderId="36" xfId="0" applyFont="1" applyFill="1" applyBorder="1" applyAlignment="1">
      <alignment horizontal="center" vertical="center" wrapText="1"/>
    </xf>
    <xf numFmtId="0" fontId="39" fillId="72" borderId="47" xfId="0" applyFont="1" applyFill="1" applyBorder="1" applyAlignment="1">
      <alignment horizontal="center" vertical="center" wrapText="1"/>
    </xf>
    <xf numFmtId="0" fontId="39" fillId="72" borderId="31" xfId="0" applyFont="1" applyFill="1" applyBorder="1" applyAlignment="1">
      <alignment vertical="center" wrapText="1"/>
    </xf>
    <xf numFmtId="0" fontId="39" fillId="72" borderId="1" xfId="0" applyFont="1" applyFill="1" applyBorder="1" applyAlignment="1">
      <alignment vertical="center" wrapText="1"/>
    </xf>
    <xf numFmtId="0" fontId="39" fillId="72" borderId="43" xfId="0" applyFont="1" applyFill="1" applyBorder="1" applyAlignment="1">
      <alignment vertical="center" wrapText="1"/>
    </xf>
    <xf numFmtId="0" fontId="39" fillId="72" borderId="31" xfId="0" applyFont="1" applyFill="1" applyBorder="1" applyAlignment="1">
      <alignment horizontal="left" vertical="center" wrapText="1"/>
    </xf>
    <xf numFmtId="0" fontId="39" fillId="72" borderId="1" xfId="0" applyFont="1" applyFill="1" applyBorder="1" applyAlignment="1">
      <alignment horizontal="left" vertical="center" wrapText="1"/>
    </xf>
    <xf numFmtId="0" fontId="39" fillId="72" borderId="43" xfId="0" applyFont="1" applyFill="1" applyBorder="1" applyAlignment="1">
      <alignment horizontal="left" vertical="center" wrapText="1"/>
    </xf>
    <xf numFmtId="1" fontId="95" fillId="75" borderId="31" xfId="2" applyNumberFormat="1" applyFont="1" applyFill="1" applyBorder="1" applyAlignment="1">
      <alignment horizontal="center" vertical="center" wrapText="1"/>
    </xf>
    <xf numFmtId="1" fontId="95" fillId="75" borderId="1" xfId="2" applyNumberFormat="1" applyFont="1" applyFill="1" applyBorder="1" applyAlignment="1">
      <alignment horizontal="center" vertical="center" wrapText="1"/>
    </xf>
    <xf numFmtId="1" fontId="95" fillId="75" borderId="43" xfId="2" applyNumberFormat="1" applyFont="1" applyFill="1" applyBorder="1" applyAlignment="1">
      <alignment horizontal="center" vertical="center" wrapText="1"/>
    </xf>
    <xf numFmtId="9" fontId="95" fillId="75" borderId="33" xfId="2" applyFont="1" applyFill="1" applyBorder="1" applyAlignment="1">
      <alignment horizontal="center" vertical="center" wrapText="1"/>
    </xf>
    <xf numFmtId="9" fontId="95" fillId="75" borderId="37" xfId="2" applyFont="1" applyFill="1" applyBorder="1" applyAlignment="1">
      <alignment horizontal="center" vertical="center" wrapText="1"/>
    </xf>
    <xf numFmtId="9" fontId="95" fillId="75" borderId="48" xfId="2" applyFont="1" applyFill="1" applyBorder="1" applyAlignment="1">
      <alignment horizontal="center" vertical="center" wrapText="1"/>
    </xf>
    <xf numFmtId="0" fontId="39" fillId="76" borderId="67" xfId="0" applyFont="1" applyFill="1" applyBorder="1" applyAlignment="1">
      <alignment horizontal="center" vertical="center" wrapText="1"/>
    </xf>
    <xf numFmtId="0" fontId="39" fillId="76" borderId="68" xfId="0" applyFont="1" applyFill="1" applyBorder="1" applyAlignment="1">
      <alignment horizontal="center" vertical="center" wrapText="1"/>
    </xf>
    <xf numFmtId="0" fontId="39" fillId="77" borderId="67" xfId="0" applyFont="1" applyFill="1" applyBorder="1" applyAlignment="1">
      <alignment horizontal="center" vertical="center" wrapText="1"/>
    </xf>
    <xf numFmtId="0" fontId="39" fillId="77" borderId="51" xfId="0" applyFont="1" applyFill="1" applyBorder="1" applyAlignment="1">
      <alignment horizontal="center" vertical="center" wrapText="1"/>
    </xf>
    <xf numFmtId="0" fontId="39" fillId="76" borderId="39" xfId="0" applyFont="1" applyFill="1" applyBorder="1" applyAlignment="1">
      <alignment horizontal="left" vertical="center" wrapText="1"/>
    </xf>
    <xf numFmtId="0" fontId="39" fillId="76" borderId="45" xfId="0" applyFont="1" applyFill="1" applyBorder="1" applyAlignment="1">
      <alignment horizontal="left" vertical="center" wrapText="1"/>
    </xf>
    <xf numFmtId="0" fontId="39" fillId="77" borderId="39" xfId="0" applyFont="1" applyFill="1" applyBorder="1" applyAlignment="1">
      <alignment horizontal="left" vertical="center" wrapText="1"/>
    </xf>
    <xf numFmtId="0" fontId="39" fillId="77" borderId="11" xfId="0" applyFont="1" applyFill="1" applyBorder="1" applyAlignment="1">
      <alignment horizontal="left" vertical="center" wrapText="1"/>
    </xf>
    <xf numFmtId="0" fontId="39" fillId="75" borderId="30" xfId="0" applyFont="1" applyFill="1" applyBorder="1" applyAlignment="1">
      <alignment horizontal="center" vertical="center" wrapText="1"/>
    </xf>
    <xf numFmtId="0" fontId="39" fillId="75" borderId="47" xfId="0" applyFont="1" applyFill="1" applyBorder="1" applyAlignment="1">
      <alignment horizontal="center" vertical="center" wrapText="1"/>
    </xf>
    <xf numFmtId="0" fontId="39" fillId="75" borderId="39" xfId="0" applyFont="1" applyFill="1" applyBorder="1" applyAlignment="1">
      <alignment vertical="center" wrapText="1"/>
    </xf>
    <xf numFmtId="0" fontId="39" fillId="75" borderId="45" xfId="0" applyFont="1" applyFill="1" applyBorder="1" applyAlignment="1">
      <alignment vertical="center" wrapText="1"/>
    </xf>
    <xf numFmtId="0" fontId="39" fillId="75" borderId="31" xfId="0" applyFont="1" applyFill="1" applyBorder="1" applyAlignment="1">
      <alignment horizontal="left" vertical="center" wrapText="1"/>
    </xf>
    <xf numFmtId="0" fontId="39" fillId="75" borderId="43" xfId="0" applyFont="1" applyFill="1" applyBorder="1" applyAlignment="1">
      <alignment horizontal="left" vertical="center" wrapText="1"/>
    </xf>
    <xf numFmtId="175" fontId="39" fillId="76" borderId="39" xfId="26" applyNumberFormat="1" applyFont="1" applyFill="1" applyBorder="1" applyAlignment="1">
      <alignment horizontal="center" vertical="center" wrapText="1"/>
    </xf>
    <xf numFmtId="175" fontId="39" fillId="76" borderId="45" xfId="26" applyNumberFormat="1" applyFont="1" applyFill="1" applyBorder="1" applyAlignment="1">
      <alignment horizontal="center" vertical="center" wrapText="1"/>
    </xf>
    <xf numFmtId="175" fontId="39" fillId="77" borderId="39" xfId="26" applyNumberFormat="1" applyFont="1" applyFill="1" applyBorder="1" applyAlignment="1">
      <alignment horizontal="center" vertical="center" wrapText="1"/>
    </xf>
    <xf numFmtId="175" fontId="39" fillId="77" borderId="45" xfId="26" applyNumberFormat="1" applyFont="1" applyFill="1" applyBorder="1" applyAlignment="1">
      <alignment horizontal="center" vertical="center" wrapText="1"/>
    </xf>
    <xf numFmtId="14" fontId="39" fillId="72" borderId="40" xfId="7" applyNumberFormat="1" applyFont="1" applyFill="1" applyBorder="1" applyAlignment="1">
      <alignment horizontal="center" vertical="center" wrapText="1"/>
    </xf>
    <xf numFmtId="14" fontId="39" fillId="72" borderId="16" xfId="7" applyNumberFormat="1" applyFont="1" applyFill="1" applyBorder="1" applyAlignment="1">
      <alignment horizontal="center" vertical="center" wrapText="1"/>
    </xf>
    <xf numFmtId="14" fontId="39" fillId="72" borderId="79" xfId="7" applyNumberFormat="1" applyFont="1" applyFill="1" applyBorder="1" applyAlignment="1">
      <alignment horizontal="center" vertical="center" wrapText="1"/>
    </xf>
    <xf numFmtId="175" fontId="39" fillId="72" borderId="39" xfId="26" applyNumberFormat="1" applyFont="1" applyFill="1" applyBorder="1" applyAlignment="1">
      <alignment horizontal="center" vertical="center" wrapText="1"/>
    </xf>
    <xf numFmtId="175" fontId="39" fillId="79" borderId="41" xfId="26" applyNumberFormat="1" applyFont="1" applyFill="1" applyBorder="1" applyAlignment="1">
      <alignment horizontal="center" vertical="center" wrapText="1"/>
    </xf>
    <xf numFmtId="0" fontId="39" fillId="79" borderId="69" xfId="0" applyFont="1" applyFill="1" applyBorder="1" applyAlignment="1">
      <alignment horizontal="center" vertical="center" wrapText="1"/>
    </xf>
    <xf numFmtId="9" fontId="95" fillId="78" borderId="33" xfId="2" applyFont="1" applyFill="1" applyBorder="1" applyAlignment="1">
      <alignment horizontal="center" vertical="center" wrapText="1"/>
    </xf>
    <xf numFmtId="9" fontId="95" fillId="78" borderId="37" xfId="2" applyFont="1" applyFill="1" applyBorder="1" applyAlignment="1">
      <alignment horizontal="center" vertical="center" wrapText="1"/>
    </xf>
    <xf numFmtId="9" fontId="95" fillId="78" borderId="48" xfId="2" applyFont="1" applyFill="1" applyBorder="1" applyAlignment="1">
      <alignment horizontal="center" vertical="center" wrapText="1"/>
    </xf>
    <xf numFmtId="0" fontId="39" fillId="79" borderId="30" xfId="0" applyFont="1" applyFill="1" applyBorder="1" applyAlignment="1">
      <alignment horizontal="center" vertical="center" wrapText="1"/>
    </xf>
    <xf numFmtId="0" fontId="39" fillId="79" borderId="47" xfId="0" applyFont="1" applyFill="1" applyBorder="1" applyAlignment="1">
      <alignment horizontal="center" vertical="center" wrapText="1"/>
    </xf>
    <xf numFmtId="0" fontId="39" fillId="79" borderId="31" xfId="0" applyFont="1" applyFill="1" applyBorder="1" applyAlignment="1">
      <alignment horizontal="left" vertical="center" wrapText="1"/>
    </xf>
    <xf numFmtId="0" fontId="39" fillId="79" borderId="43" xfId="0" applyFont="1" applyFill="1" applyBorder="1" applyAlignment="1">
      <alignment horizontal="left" vertical="center" wrapText="1"/>
    </xf>
    <xf numFmtId="0" fontId="39" fillId="79" borderId="31" xfId="0" applyFont="1" applyFill="1" applyBorder="1" applyAlignment="1">
      <alignment horizontal="center" vertical="center" wrapText="1"/>
    </xf>
    <xf numFmtId="0" fontId="39" fillId="79" borderId="43" xfId="0" applyFont="1" applyFill="1" applyBorder="1" applyAlignment="1">
      <alignment horizontal="center" vertical="center" wrapText="1"/>
    </xf>
    <xf numFmtId="0" fontId="39" fillId="71" borderId="30" xfId="0" applyFont="1" applyFill="1" applyBorder="1" applyAlignment="1">
      <alignment horizontal="center" vertical="center" wrapText="1"/>
    </xf>
    <xf numFmtId="0" fontId="39" fillId="71" borderId="36" xfId="0" applyFont="1" applyFill="1" applyBorder="1" applyAlignment="1">
      <alignment horizontal="center" vertical="center" wrapText="1"/>
    </xf>
    <xf numFmtId="0" fontId="39" fillId="71" borderId="47" xfId="0" applyFont="1" applyFill="1" applyBorder="1" applyAlignment="1">
      <alignment horizontal="center" vertical="center" wrapText="1"/>
    </xf>
    <xf numFmtId="0" fontId="39" fillId="71" borderId="31" xfId="0" applyFont="1" applyFill="1" applyBorder="1" applyAlignment="1">
      <alignment horizontal="left" vertical="center" wrapText="1"/>
    </xf>
    <xf numFmtId="0" fontId="39" fillId="71" borderId="1" xfId="0" applyFont="1" applyFill="1" applyBorder="1" applyAlignment="1">
      <alignment horizontal="left" vertical="center" wrapText="1"/>
    </xf>
    <xf numFmtId="0" fontId="39" fillId="71" borderId="43" xfId="0" applyFont="1" applyFill="1" applyBorder="1" applyAlignment="1">
      <alignment horizontal="left" vertical="center" wrapText="1"/>
    </xf>
    <xf numFmtId="0" fontId="39" fillId="71" borderId="31" xfId="0" applyFont="1" applyFill="1" applyBorder="1" applyAlignment="1">
      <alignment horizontal="center" vertical="center" wrapText="1"/>
    </xf>
    <xf numFmtId="0" fontId="39" fillId="71" borderId="1" xfId="0" applyFont="1" applyFill="1" applyBorder="1" applyAlignment="1">
      <alignment horizontal="center" vertical="center" wrapText="1"/>
    </xf>
    <xf numFmtId="0" fontId="39" fillId="71" borderId="43" xfId="0" applyFont="1" applyFill="1" applyBorder="1" applyAlignment="1">
      <alignment horizontal="center" vertical="center" wrapText="1"/>
    </xf>
    <xf numFmtId="9" fontId="39" fillId="71" borderId="31" xfId="0" applyNumberFormat="1" applyFont="1" applyFill="1" applyBorder="1" applyAlignment="1">
      <alignment horizontal="center" vertical="center" wrapText="1"/>
    </xf>
    <xf numFmtId="175" fontId="39" fillId="71" borderId="41" xfId="26" applyNumberFormat="1" applyFont="1" applyFill="1" applyBorder="1" applyAlignment="1">
      <alignment horizontal="center" vertical="center" wrapText="1"/>
    </xf>
    <xf numFmtId="0" fontId="39" fillId="71" borderId="42" xfId="0" applyFont="1" applyFill="1" applyBorder="1" applyAlignment="1">
      <alignment horizontal="center" vertical="center" wrapText="1"/>
    </xf>
    <xf numFmtId="0" fontId="39" fillId="71" borderId="69" xfId="0" applyFont="1" applyFill="1" applyBorder="1" applyAlignment="1">
      <alignment horizontal="center" vertical="center" wrapText="1"/>
    </xf>
    <xf numFmtId="0" fontId="39" fillId="79" borderId="31" xfId="0" applyFont="1" applyFill="1" applyBorder="1" applyAlignment="1">
      <alignment vertical="center" wrapText="1"/>
    </xf>
    <xf numFmtId="0" fontId="39" fillId="79" borderId="43" xfId="0" applyFont="1" applyFill="1" applyBorder="1" applyAlignment="1">
      <alignment vertical="center" wrapText="1"/>
    </xf>
    <xf numFmtId="10" fontId="39" fillId="79" borderId="31" xfId="26" applyNumberFormat="1" applyFont="1" applyFill="1" applyBorder="1" applyAlignment="1">
      <alignment horizontal="center" vertical="center" wrapText="1"/>
    </xf>
    <xf numFmtId="10" fontId="39" fillId="79" borderId="43" xfId="26" applyNumberFormat="1" applyFont="1" applyFill="1" applyBorder="1" applyAlignment="1">
      <alignment horizontal="center" vertical="center" wrapText="1"/>
    </xf>
    <xf numFmtId="14" fontId="39" fillId="79" borderId="40" xfId="7" applyNumberFormat="1" applyFont="1" applyFill="1" applyBorder="1" applyAlignment="1">
      <alignment horizontal="center" vertical="center" wrapText="1"/>
    </xf>
    <xf numFmtId="14" fontId="39" fillId="79" borderId="79" xfId="7" applyNumberFormat="1" applyFont="1" applyFill="1" applyBorder="1" applyAlignment="1">
      <alignment horizontal="center" vertical="center" wrapText="1"/>
    </xf>
    <xf numFmtId="14" fontId="39" fillId="71" borderId="40" xfId="0" applyNumberFormat="1" applyFont="1" applyFill="1" applyBorder="1" applyAlignment="1">
      <alignment horizontal="center" vertical="center" wrapText="1"/>
    </xf>
    <xf numFmtId="0" fontId="39" fillId="71" borderId="16" xfId="0" applyFont="1" applyFill="1" applyBorder="1" applyAlignment="1">
      <alignment horizontal="center" vertical="center" wrapText="1"/>
    </xf>
    <xf numFmtId="0" fontId="39" fillId="71" borderId="79" xfId="0" applyFont="1" applyFill="1" applyBorder="1" applyAlignment="1">
      <alignment horizontal="center" vertical="center" wrapText="1"/>
    </xf>
    <xf numFmtId="175" fontId="39" fillId="79" borderId="39" xfId="26" applyNumberFormat="1" applyFont="1" applyFill="1" applyBorder="1" applyAlignment="1">
      <alignment horizontal="center" vertical="center" wrapText="1"/>
    </xf>
    <xf numFmtId="0" fontId="39" fillId="79" borderId="45" xfId="0" applyFont="1" applyFill="1" applyBorder="1" applyAlignment="1">
      <alignment horizontal="center" vertical="center" wrapText="1"/>
    </xf>
    <xf numFmtId="175" fontId="39" fillId="73" borderId="41" xfId="26" applyNumberFormat="1" applyFont="1" applyFill="1" applyBorder="1" applyAlignment="1">
      <alignment horizontal="center" vertical="center" wrapText="1"/>
    </xf>
    <xf numFmtId="0" fontId="39" fillId="73" borderId="42" xfId="0" applyFont="1" applyFill="1" applyBorder="1" applyAlignment="1">
      <alignment horizontal="center" vertical="center" wrapText="1"/>
    </xf>
    <xf numFmtId="0" fontId="39" fillId="73" borderId="69" xfId="0" applyFont="1" applyFill="1" applyBorder="1" applyAlignment="1">
      <alignment horizontal="center" vertical="center" wrapText="1"/>
    </xf>
    <xf numFmtId="0" fontId="95" fillId="0" borderId="4" xfId="0" applyFont="1" applyBorder="1" applyAlignment="1">
      <alignment horizontal="center" vertical="center" wrapText="1"/>
    </xf>
    <xf numFmtId="0" fontId="95" fillId="0" borderId="63" xfId="0" applyFont="1" applyBorder="1" applyAlignment="1">
      <alignment horizontal="center" vertical="center" wrapText="1"/>
    </xf>
    <xf numFmtId="0" fontId="95" fillId="0" borderId="64" xfId="0" applyFont="1" applyBorder="1" applyAlignment="1">
      <alignment horizontal="center" vertical="center" wrapText="1"/>
    </xf>
    <xf numFmtId="0" fontId="95" fillId="0" borderId="65" xfId="0" applyFont="1" applyBorder="1" applyAlignment="1">
      <alignment horizontal="center" vertical="center" wrapText="1"/>
    </xf>
    <xf numFmtId="0" fontId="95" fillId="20" borderId="31" xfId="0" applyFont="1" applyFill="1" applyBorder="1" applyAlignment="1">
      <alignment horizontal="center" vertical="center" wrapText="1"/>
    </xf>
    <xf numFmtId="0" fontId="95" fillId="20" borderId="1" xfId="0" applyFont="1" applyFill="1" applyBorder="1" applyAlignment="1">
      <alignment horizontal="center" vertical="center" wrapText="1"/>
    </xf>
    <xf numFmtId="0" fontId="95" fillId="20" borderId="43" xfId="0" applyFont="1" applyFill="1" applyBorder="1" applyAlignment="1">
      <alignment horizontal="center" vertical="center" wrapText="1"/>
    </xf>
    <xf numFmtId="0" fontId="95" fillId="20" borderId="30" xfId="0" applyFont="1" applyFill="1" applyBorder="1" applyAlignment="1">
      <alignment horizontal="center" vertical="center" wrapText="1"/>
    </xf>
    <xf numFmtId="0" fontId="95" fillId="20" borderId="36" xfId="0" applyFont="1" applyFill="1" applyBorder="1" applyAlignment="1">
      <alignment horizontal="center" vertical="center" wrapText="1"/>
    </xf>
    <xf numFmtId="0" fontId="95" fillId="20" borderId="47" xfId="0" applyFont="1" applyFill="1" applyBorder="1" applyAlignment="1">
      <alignment horizontal="center" vertical="center" wrapText="1"/>
    </xf>
    <xf numFmtId="0" fontId="39" fillId="71" borderId="31" xfId="0" applyFont="1" applyFill="1" applyBorder="1" applyAlignment="1">
      <alignment vertical="center" wrapText="1"/>
    </xf>
    <xf numFmtId="0" fontId="39" fillId="71" borderId="1" xfId="0" applyFont="1" applyFill="1" applyBorder="1" applyAlignment="1">
      <alignment vertical="center" wrapText="1"/>
    </xf>
    <xf numFmtId="0" fontId="39" fillId="71" borderId="43" xfId="0" applyFont="1" applyFill="1" applyBorder="1" applyAlignment="1">
      <alignment vertical="center" wrapText="1"/>
    </xf>
    <xf numFmtId="10" fontId="39" fillId="71" borderId="31" xfId="26" applyNumberFormat="1" applyFont="1" applyFill="1" applyBorder="1" applyAlignment="1">
      <alignment horizontal="center" vertical="center" wrapText="1"/>
    </xf>
    <xf numFmtId="10" fontId="39" fillId="71" borderId="1" xfId="26" applyNumberFormat="1" applyFont="1" applyFill="1" applyBorder="1" applyAlignment="1">
      <alignment horizontal="center" vertical="center" wrapText="1"/>
    </xf>
    <xf numFmtId="10" fontId="39" fillId="71" borderId="43" xfId="26" applyNumberFormat="1" applyFont="1" applyFill="1" applyBorder="1" applyAlignment="1">
      <alignment horizontal="center" vertical="center" wrapText="1"/>
    </xf>
    <xf numFmtId="175" fontId="39" fillId="71" borderId="39" xfId="26" applyNumberFormat="1" applyFont="1" applyFill="1" applyBorder="1" applyAlignment="1">
      <alignment horizontal="center" vertical="center" wrapText="1"/>
    </xf>
    <xf numFmtId="0" fontId="39" fillId="71" borderId="11" xfId="0" applyFont="1" applyFill="1" applyBorder="1" applyAlignment="1">
      <alignment horizontal="center" vertical="center" wrapText="1"/>
    </xf>
    <xf numFmtId="0" fontId="39" fillId="71" borderId="45" xfId="0" applyFont="1" applyFill="1" applyBorder="1" applyAlignment="1">
      <alignment horizontal="center" vertical="center" wrapText="1"/>
    </xf>
    <xf numFmtId="14" fontId="39" fillId="65" borderId="32" xfId="7" applyNumberFormat="1" applyFont="1" applyFill="1" applyBorder="1" applyAlignment="1">
      <alignment horizontal="center" vertical="center" wrapText="1"/>
    </xf>
    <xf numFmtId="14" fontId="39" fillId="65" borderId="4" xfId="7" applyNumberFormat="1" applyFont="1" applyFill="1" applyBorder="1" applyAlignment="1">
      <alignment horizontal="center" vertical="center" wrapText="1"/>
    </xf>
    <xf numFmtId="14" fontId="39" fillId="65" borderId="46" xfId="7" applyNumberFormat="1" applyFont="1" applyFill="1" applyBorder="1" applyAlignment="1">
      <alignment horizontal="center" vertical="center" wrapText="1"/>
    </xf>
    <xf numFmtId="0" fontId="39" fillId="61" borderId="51" xfId="0" applyFont="1" applyFill="1" applyBorder="1" applyAlignment="1">
      <alignment horizontal="center" vertical="center" wrapText="1"/>
    </xf>
    <xf numFmtId="0" fontId="39" fillId="61" borderId="68" xfId="0" applyFont="1" applyFill="1" applyBorder="1" applyAlignment="1">
      <alignment horizontal="center" vertical="center" wrapText="1"/>
    </xf>
    <xf numFmtId="0" fontId="95" fillId="70" borderId="39" xfId="0" applyFont="1" applyFill="1" applyBorder="1" applyAlignment="1">
      <alignment horizontal="center" vertical="center" wrapText="1"/>
    </xf>
    <xf numFmtId="0" fontId="95" fillId="70" borderId="45" xfId="0" applyFont="1" applyFill="1" applyBorder="1" applyAlignment="1">
      <alignment horizontal="center" vertical="center" wrapText="1"/>
    </xf>
    <xf numFmtId="0" fontId="95" fillId="20" borderId="39" xfId="0" applyFont="1" applyFill="1" applyBorder="1" applyAlignment="1">
      <alignment horizontal="center" vertical="center" wrapText="1"/>
    </xf>
    <xf numFmtId="0" fontId="95" fillId="20" borderId="11" xfId="0" applyFont="1" applyFill="1" applyBorder="1" applyAlignment="1">
      <alignment horizontal="center" vertical="center" wrapText="1"/>
    </xf>
    <xf numFmtId="0" fontId="95" fillId="20" borderId="45" xfId="0" applyFont="1" applyFill="1" applyBorder="1" applyAlignment="1">
      <alignment horizontal="center" vertical="center" wrapText="1"/>
    </xf>
    <xf numFmtId="1" fontId="95" fillId="70" borderId="39" xfId="2" applyNumberFormat="1" applyFont="1" applyFill="1" applyBorder="1" applyAlignment="1">
      <alignment horizontal="center" vertical="center" wrapText="1"/>
    </xf>
    <xf numFmtId="1" fontId="95" fillId="70" borderId="45" xfId="2" applyNumberFormat="1" applyFont="1" applyFill="1" applyBorder="1" applyAlignment="1">
      <alignment horizontal="center" vertical="center" wrapText="1"/>
    </xf>
    <xf numFmtId="1" fontId="95" fillId="20" borderId="39" xfId="2" applyNumberFormat="1" applyFont="1" applyFill="1" applyBorder="1" applyAlignment="1">
      <alignment horizontal="center" vertical="center" wrapText="1"/>
    </xf>
    <xf numFmtId="1" fontId="95" fillId="20" borderId="11" xfId="2" applyNumberFormat="1" applyFont="1" applyFill="1" applyBorder="1" applyAlignment="1">
      <alignment horizontal="center" vertical="center" wrapText="1"/>
    </xf>
    <xf numFmtId="1" fontId="95" fillId="20" borderId="45" xfId="2" applyNumberFormat="1" applyFont="1" applyFill="1" applyBorder="1" applyAlignment="1">
      <alignment horizontal="center" vertical="center" wrapText="1"/>
    </xf>
    <xf numFmtId="9" fontId="95" fillId="20" borderId="41" xfId="2" applyFont="1" applyFill="1" applyBorder="1" applyAlignment="1">
      <alignment horizontal="center" vertical="center" wrapText="1"/>
    </xf>
    <xf numFmtId="9" fontId="95" fillId="20" borderId="42" xfId="2" applyFont="1" applyFill="1" applyBorder="1" applyAlignment="1">
      <alignment horizontal="center" vertical="center" wrapText="1"/>
    </xf>
    <xf numFmtId="9" fontId="95" fillId="20" borderId="69" xfId="2" applyFont="1" applyFill="1" applyBorder="1" applyAlignment="1">
      <alignment horizontal="center" vertical="center" wrapText="1"/>
    </xf>
    <xf numFmtId="9" fontId="95" fillId="70" borderId="41" xfId="2" applyFont="1" applyFill="1" applyBorder="1" applyAlignment="1">
      <alignment horizontal="center" vertical="center" wrapText="1"/>
    </xf>
    <xf numFmtId="9" fontId="95" fillId="70" borderId="69" xfId="2" applyFont="1" applyFill="1" applyBorder="1" applyAlignment="1">
      <alignment horizontal="center" vertical="center" wrapText="1"/>
    </xf>
    <xf numFmtId="10" fontId="39" fillId="76" borderId="39" xfId="26" applyNumberFormat="1" applyFont="1" applyFill="1" applyBorder="1" applyAlignment="1">
      <alignment horizontal="center" vertical="center" wrapText="1"/>
    </xf>
    <xf numFmtId="10" fontId="39" fillId="76" borderId="45" xfId="26" applyNumberFormat="1" applyFont="1" applyFill="1" applyBorder="1" applyAlignment="1">
      <alignment horizontal="center" vertical="center" wrapText="1"/>
    </xf>
    <xf numFmtId="10" fontId="39" fillId="77" borderId="39" xfId="26" applyNumberFormat="1" applyFont="1" applyFill="1" applyBorder="1" applyAlignment="1">
      <alignment horizontal="center" vertical="center" wrapText="1"/>
    </xf>
    <xf numFmtId="10" fontId="39" fillId="77" borderId="11" xfId="26" applyNumberFormat="1" applyFont="1" applyFill="1" applyBorder="1" applyAlignment="1">
      <alignment horizontal="center" vertical="center" wrapText="1"/>
    </xf>
    <xf numFmtId="14" fontId="39" fillId="76" borderId="40" xfId="7" applyNumberFormat="1" applyFont="1" applyFill="1" applyBorder="1" applyAlignment="1">
      <alignment horizontal="center" vertical="center" wrapText="1"/>
    </xf>
    <xf numFmtId="14" fontId="39" fillId="76" borderId="79" xfId="7" applyNumberFormat="1" applyFont="1" applyFill="1" applyBorder="1" applyAlignment="1">
      <alignment horizontal="center" vertical="center" wrapText="1"/>
    </xf>
    <xf numFmtId="14" fontId="39" fillId="77" borderId="40" xfId="7" applyNumberFormat="1" applyFont="1" applyFill="1" applyBorder="1" applyAlignment="1">
      <alignment horizontal="center" vertical="center" wrapText="1"/>
    </xf>
    <xf numFmtId="14" fontId="39" fillId="77" borderId="16" xfId="7" applyNumberFormat="1" applyFont="1" applyFill="1" applyBorder="1" applyAlignment="1">
      <alignment horizontal="center" vertical="center" wrapText="1"/>
    </xf>
    <xf numFmtId="0" fontId="12" fillId="0" borderId="151" xfId="0" applyFont="1" applyBorder="1" applyAlignment="1">
      <alignment horizontal="center" vertical="top" wrapText="1"/>
    </xf>
    <xf numFmtId="0" fontId="12" fillId="0" borderId="103" xfId="0" applyFont="1" applyBorder="1" applyAlignment="1">
      <alignment horizontal="center" vertical="top" wrapText="1"/>
    </xf>
    <xf numFmtId="0" fontId="12" fillId="0" borderId="88" xfId="0" applyFont="1" applyBorder="1" applyAlignment="1">
      <alignment horizontal="center" vertical="top" wrapText="1"/>
    </xf>
    <xf numFmtId="10" fontId="12" fillId="0" borderId="151" xfId="0" applyNumberFormat="1" applyFont="1" applyBorder="1" applyAlignment="1">
      <alignment horizontal="center" vertical="top" wrapText="1"/>
    </xf>
    <xf numFmtId="10" fontId="12" fillId="0" borderId="103" xfId="0" applyNumberFormat="1" applyFont="1" applyBorder="1" applyAlignment="1">
      <alignment horizontal="center" vertical="top" wrapText="1"/>
    </xf>
    <xf numFmtId="10" fontId="12" fillId="0" borderId="88" xfId="0" applyNumberFormat="1" applyFont="1" applyBorder="1" applyAlignment="1">
      <alignment horizontal="center" vertical="top" wrapText="1"/>
    </xf>
    <xf numFmtId="0" fontId="0" fillId="0" borderId="87" xfId="0" applyBorder="1" applyAlignment="1">
      <alignment horizontal="center" vertical="center" wrapText="1"/>
    </xf>
    <xf numFmtId="9" fontId="18" fillId="0" borderId="87" xfId="0" applyNumberFormat="1" applyFont="1" applyBorder="1" applyAlignment="1">
      <alignment horizontal="center" vertical="center" textRotation="90" wrapText="1"/>
    </xf>
    <xf numFmtId="0" fontId="0" fillId="0" borderId="151" xfId="0" applyBorder="1" applyAlignment="1">
      <alignment horizontal="center" vertical="center" wrapText="1"/>
    </xf>
    <xf numFmtId="0" fontId="0" fillId="0" borderId="103" xfId="0" applyBorder="1" applyAlignment="1">
      <alignment horizontal="center" vertical="center" wrapText="1"/>
    </xf>
    <xf numFmtId="0" fontId="0" fillId="0" borderId="88" xfId="0" applyBorder="1" applyAlignment="1">
      <alignment horizontal="center" vertical="center" wrapText="1"/>
    </xf>
    <xf numFmtId="0" fontId="18" fillId="15" borderId="1" xfId="0" applyFont="1" applyFill="1" applyBorder="1" applyAlignment="1">
      <alignment horizontal="center" vertical="center" wrapText="1"/>
    </xf>
    <xf numFmtId="0" fontId="18" fillId="15" borderId="6" xfId="0" applyFont="1" applyFill="1" applyBorder="1" applyAlignment="1">
      <alignment horizontal="center" vertical="center" wrapText="1"/>
    </xf>
    <xf numFmtId="0" fontId="0" fillId="0" borderId="87" xfId="0" applyBorder="1" applyAlignment="1">
      <alignment horizontal="center" vertical="center"/>
    </xf>
    <xf numFmtId="0" fontId="9" fillId="0" borderId="151" xfId="0" applyFont="1" applyBorder="1" applyAlignment="1">
      <alignment horizontal="center" vertical="center" wrapText="1"/>
    </xf>
    <xf numFmtId="0" fontId="9" fillId="0" borderId="103" xfId="0" applyFont="1" applyBorder="1" applyAlignment="1">
      <alignment horizontal="center" vertical="center" wrapText="1"/>
    </xf>
    <xf numFmtId="0" fontId="9" fillId="0" borderId="88" xfId="0" applyFont="1" applyBorder="1" applyAlignment="1">
      <alignment horizontal="center" vertical="center" wrapText="1"/>
    </xf>
    <xf numFmtId="175" fontId="9" fillId="0" borderId="151" xfId="2" applyNumberFormat="1" applyFont="1" applyFill="1" applyBorder="1" applyAlignment="1">
      <alignment horizontal="center" vertical="center" wrapText="1"/>
    </xf>
    <xf numFmtId="175" fontId="9" fillId="0" borderId="103" xfId="2" applyNumberFormat="1" applyFont="1" applyFill="1" applyBorder="1" applyAlignment="1">
      <alignment horizontal="center" vertical="center" wrapText="1"/>
    </xf>
    <xf numFmtId="175" fontId="9" fillId="0" borderId="88" xfId="2" applyNumberFormat="1" applyFont="1" applyFill="1" applyBorder="1" applyAlignment="1">
      <alignment horizontal="center" vertical="center" wrapText="1"/>
    </xf>
    <xf numFmtId="0" fontId="9" fillId="16" borderId="1" xfId="0" applyFont="1" applyFill="1" applyBorder="1" applyAlignment="1">
      <alignment horizontal="center" vertical="center" wrapText="1"/>
    </xf>
    <xf numFmtId="0" fontId="18" fillId="25" borderId="1" xfId="0" applyFont="1" applyFill="1" applyBorder="1" applyAlignment="1">
      <alignment horizontal="center" vertical="center" wrapText="1"/>
    </xf>
    <xf numFmtId="0" fontId="18" fillId="25" borderId="6" xfId="0" applyFont="1" applyFill="1" applyBorder="1" applyAlignment="1">
      <alignment horizontal="center" vertical="center" wrapText="1"/>
    </xf>
    <xf numFmtId="0" fontId="18" fillId="15" borderId="7" xfId="0" applyFont="1" applyFill="1" applyBorder="1" applyAlignment="1">
      <alignment horizontal="center" vertical="center" wrapText="1"/>
    </xf>
    <xf numFmtId="0" fontId="18" fillId="15" borderId="9" xfId="0" applyFont="1" applyFill="1" applyBorder="1" applyAlignment="1">
      <alignment horizontal="center" vertical="center" wrapText="1"/>
    </xf>
    <xf numFmtId="0" fontId="18" fillId="15" borderId="16" xfId="0" applyFont="1" applyFill="1" applyBorder="1" applyAlignment="1">
      <alignment horizontal="center" vertical="center" wrapText="1"/>
    </xf>
    <xf numFmtId="0" fontId="18" fillId="15" borderId="17"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1" xfId="0" applyFont="1" applyFill="1" applyBorder="1" applyAlignment="1">
      <alignment horizontal="center" vertical="center"/>
    </xf>
    <xf numFmtId="0" fontId="64" fillId="2" borderId="4" xfId="0" applyFont="1" applyFill="1" applyBorder="1" applyAlignment="1">
      <alignment horizontal="center" vertical="center" wrapText="1"/>
    </xf>
    <xf numFmtId="0" fontId="64" fillId="2" borderId="10" xfId="0" applyFont="1" applyFill="1" applyBorder="1" applyAlignment="1">
      <alignment horizontal="center" vertical="center" wrapText="1"/>
    </xf>
    <xf numFmtId="0" fontId="64" fillId="2" borderId="5" xfId="0" applyFont="1" applyFill="1" applyBorder="1" applyAlignment="1">
      <alignment horizontal="center" vertical="center" wrapText="1"/>
    </xf>
    <xf numFmtId="0" fontId="64" fillId="2" borderId="1" xfId="0" applyFont="1" applyFill="1" applyBorder="1" applyAlignment="1">
      <alignment horizontal="center" vertical="center"/>
    </xf>
    <xf numFmtId="0" fontId="64" fillId="2" borderId="1" xfId="0" applyFont="1" applyFill="1" applyBorder="1" applyAlignment="1">
      <alignment horizontal="center" vertical="center" wrapText="1"/>
    </xf>
    <xf numFmtId="0" fontId="3" fillId="0" borderId="18" xfId="0" applyFont="1" applyFill="1" applyBorder="1" applyAlignment="1">
      <alignment horizontal="left" vertical="center" wrapText="1"/>
    </xf>
    <xf numFmtId="168" fontId="23" fillId="62" borderId="4" xfId="6" applyNumberFormat="1" applyFont="1" applyFill="1" applyBorder="1" applyAlignment="1" applyProtection="1">
      <alignment vertical="center" wrapText="1"/>
      <protection hidden="1"/>
    </xf>
    <xf numFmtId="168" fontId="23" fillId="62" borderId="46" xfId="6" applyNumberFormat="1" applyFont="1" applyFill="1" applyBorder="1" applyAlignment="1" applyProtection="1">
      <alignment vertical="center" wrapText="1"/>
      <protection hidden="1"/>
    </xf>
    <xf numFmtId="168" fontId="23" fillId="61" borderId="32" xfId="6" applyNumberFormat="1" applyFont="1" applyFill="1" applyBorder="1" applyAlignment="1" applyProtection="1">
      <alignment vertical="center" wrapText="1"/>
      <protection hidden="1"/>
    </xf>
    <xf numFmtId="168" fontId="23" fillId="61" borderId="4" xfId="6" applyNumberFormat="1" applyFont="1" applyFill="1" applyBorder="1" applyAlignment="1" applyProtection="1">
      <alignment vertical="center" wrapText="1"/>
      <protection hidden="1"/>
    </xf>
    <xf numFmtId="172" fontId="32" fillId="62" borderId="5" xfId="5" applyNumberFormat="1" applyFont="1" applyFill="1" applyBorder="1" applyAlignment="1" applyProtection="1">
      <alignment vertical="center" wrapText="1"/>
      <protection hidden="1"/>
    </xf>
    <xf numFmtId="172" fontId="32" fillId="62" borderId="44" xfId="5" applyNumberFormat="1" applyFont="1" applyFill="1" applyBorder="1" applyAlignment="1" applyProtection="1">
      <alignment vertical="center" wrapText="1"/>
      <protection hidden="1"/>
    </xf>
    <xf numFmtId="172" fontId="32" fillId="61" borderId="38" xfId="5" applyNumberFormat="1" applyFont="1" applyFill="1" applyBorder="1" applyAlignment="1" applyProtection="1">
      <alignment vertical="center" wrapText="1"/>
      <protection hidden="1"/>
    </xf>
    <xf numFmtId="172" fontId="32" fillId="61" borderId="5" xfId="5" applyNumberFormat="1" applyFont="1" applyFill="1" applyBorder="1" applyAlignment="1" applyProtection="1">
      <alignment vertical="center" wrapText="1"/>
      <protection hidden="1"/>
    </xf>
    <xf numFmtId="172" fontId="31" fillId="62" borderId="9" xfId="5" applyNumberFormat="1" applyFont="1" applyFill="1" applyBorder="1" applyAlignment="1" applyProtection="1">
      <alignment horizontal="center" vertical="center" wrapText="1"/>
      <protection hidden="1"/>
    </xf>
    <xf numFmtId="172" fontId="31" fillId="61" borderId="207" xfId="5" applyNumberFormat="1" applyFont="1" applyFill="1" applyBorder="1" applyAlignment="1" applyProtection="1">
      <alignment horizontal="center" vertical="center" wrapText="1"/>
      <protection hidden="1"/>
    </xf>
    <xf numFmtId="172" fontId="31" fillId="62" borderId="204" xfId="5" applyNumberFormat="1" applyFont="1" applyFill="1" applyBorder="1" applyAlignment="1" applyProtection="1">
      <alignment horizontal="center" vertical="center" wrapText="1"/>
      <protection hidden="1"/>
    </xf>
    <xf numFmtId="172" fontId="31" fillId="62" borderId="206" xfId="5" applyNumberFormat="1" applyFont="1" applyFill="1" applyBorder="1" applyAlignment="1" applyProtection="1">
      <alignment horizontal="center" vertical="center" wrapText="1"/>
      <protection hidden="1"/>
    </xf>
    <xf numFmtId="172" fontId="32" fillId="61" borderId="204" xfId="5" applyNumberFormat="1" applyFont="1" applyFill="1" applyBorder="1" applyAlignment="1" applyProtection="1">
      <alignment horizontal="center" vertical="center" wrapText="1"/>
      <protection hidden="1"/>
    </xf>
    <xf numFmtId="172" fontId="31" fillId="61" borderId="208" xfId="5" applyNumberFormat="1" applyFont="1" applyFill="1" applyBorder="1" applyAlignment="1" applyProtection="1">
      <alignment horizontal="center" vertical="center" wrapText="1"/>
      <protection hidden="1"/>
    </xf>
    <xf numFmtId="172" fontId="31" fillId="61" borderId="206" xfId="5" applyNumberFormat="1" applyFont="1" applyFill="1" applyBorder="1" applyAlignment="1" applyProtection="1">
      <alignment horizontal="center" vertical="center" wrapText="1"/>
      <protection hidden="1"/>
    </xf>
  </cellXfs>
  <cellStyles count="323">
    <cellStyle name="20% - Énfasis1" xfId="45" builtinId="30" customBuiltin="1"/>
    <cellStyle name="20% - Énfasis1 2" xfId="115" xr:uid="{3275C06A-BB66-4605-A703-68E1B52C8F89}"/>
    <cellStyle name="20% - Énfasis2" xfId="49" builtinId="34" customBuiltin="1"/>
    <cellStyle name="20% - Énfasis2 2" xfId="119" xr:uid="{854C78C9-E52B-47A9-9E02-AC8B6C2DDDE4}"/>
    <cellStyle name="20% - Énfasis3" xfId="53" builtinId="38" customBuiltin="1"/>
    <cellStyle name="20% - Énfasis3 2" xfId="123" xr:uid="{5D6D33E9-BE28-4392-915A-A77DC31D5F85}"/>
    <cellStyle name="20% - Énfasis4" xfId="57" builtinId="42" customBuiltin="1"/>
    <cellStyle name="20% - Énfasis4 2" xfId="127" xr:uid="{B2975E95-EBA7-4113-B8C9-BCDE6DC6C15B}"/>
    <cellStyle name="20% - Énfasis5" xfId="61" builtinId="46" customBuiltin="1"/>
    <cellStyle name="20% - Énfasis5 2" xfId="131" xr:uid="{CB676AF6-0240-4C09-81E8-DA03A84E8B5D}"/>
    <cellStyle name="20% - Énfasis6" xfId="65" builtinId="50" customBuiltin="1"/>
    <cellStyle name="20% - Énfasis6 2" xfId="135" xr:uid="{A62C2C30-19EF-45FF-A648-611813F89097}"/>
    <cellStyle name="40% - Énfasis1" xfId="46" builtinId="31" customBuiltin="1"/>
    <cellStyle name="40% - Énfasis1 2" xfId="116" xr:uid="{6CE65909-6C08-442C-8D48-892D5993CE9D}"/>
    <cellStyle name="40% - Énfasis2" xfId="50" builtinId="35" customBuiltin="1"/>
    <cellStyle name="40% - Énfasis2 2" xfId="120" xr:uid="{A6D40D78-7DD3-49F1-A184-1A4CD60B3C99}"/>
    <cellStyle name="40% - Énfasis3" xfId="54" builtinId="39" customBuiltin="1"/>
    <cellStyle name="40% - Énfasis3 2" xfId="124" xr:uid="{474DE238-C450-4EB6-B206-38F2CCE0DB21}"/>
    <cellStyle name="40% - Énfasis4" xfId="58" builtinId="43" customBuiltin="1"/>
    <cellStyle name="40% - Énfasis4 2" xfId="128" xr:uid="{B42FE1C8-C9C1-4470-BDC8-30CBF24A64F7}"/>
    <cellStyle name="40% - Énfasis5" xfId="62" builtinId="47" customBuiltin="1"/>
    <cellStyle name="40% - Énfasis5 2" xfId="132" xr:uid="{0A2E62F6-DD91-46C6-B02A-68FC65155225}"/>
    <cellStyle name="40% - Énfasis6" xfId="66" builtinId="51" customBuiltin="1"/>
    <cellStyle name="40% - Énfasis6 2" xfId="136" xr:uid="{E3AF2677-92E9-4276-BC0C-B0CEB2B75E02}"/>
    <cellStyle name="60% - Énfasis1" xfId="47" builtinId="32" customBuiltin="1"/>
    <cellStyle name="60% - Énfasis1 2" xfId="117" xr:uid="{76FCF161-9AA5-499F-86D5-AD3E415CE2F4}"/>
    <cellStyle name="60% - Énfasis2" xfId="51" builtinId="36" customBuiltin="1"/>
    <cellStyle name="60% - Énfasis2 2" xfId="121" xr:uid="{EF0C9557-1C48-4CE5-9246-4679AEF463C8}"/>
    <cellStyle name="60% - Énfasis3" xfId="55" builtinId="40" customBuiltin="1"/>
    <cellStyle name="60% - Énfasis3 2" xfId="125" xr:uid="{AB172083-36BB-44FC-8BFC-7C2B0259C846}"/>
    <cellStyle name="60% - Énfasis4" xfId="59" builtinId="44" customBuiltin="1"/>
    <cellStyle name="60% - Énfasis4 2" xfId="129" xr:uid="{7DEA8DA3-ACE7-4478-9A31-6BCA991FC823}"/>
    <cellStyle name="60% - Énfasis5" xfId="63" builtinId="48" customBuiltin="1"/>
    <cellStyle name="60% - Énfasis5 2" xfId="133" xr:uid="{F5ECE0A5-2B59-4F00-96C3-E40996568592}"/>
    <cellStyle name="60% - Énfasis6" xfId="67" builtinId="52" customBuiltin="1"/>
    <cellStyle name="60% - Énfasis6 2" xfId="137" xr:uid="{C9F2D7B0-5509-47D4-8A27-0993C6B6C922}"/>
    <cellStyle name="BodyStyle" xfId="98" xr:uid="{DF933337-BDA1-4B8A-BC9A-BB45D755EB53}"/>
    <cellStyle name="Bueno" xfId="32" builtinId="26" customBuiltin="1"/>
    <cellStyle name="Bueno 2" xfId="102" xr:uid="{0955C4D7-8140-4284-BFA7-A63908B5BE5E}"/>
    <cellStyle name="Cálculo" xfId="37" builtinId="22" customBuiltin="1"/>
    <cellStyle name="Cálculo 2" xfId="107" xr:uid="{4AA06E49-D1D8-4278-83C7-9F467CB4D56F}"/>
    <cellStyle name="Celda de comprobación" xfId="39" builtinId="23" customBuiltin="1"/>
    <cellStyle name="Celda de comprobación 2" xfId="109" xr:uid="{5DA04C73-A523-4A91-AFB3-853E32D7919A}"/>
    <cellStyle name="Celda vinculada" xfId="38" builtinId="24" customBuiltin="1"/>
    <cellStyle name="Celda vinculada 2" xfId="108" xr:uid="{39D6E746-6AD2-4C24-BF36-20C65B4B6021}"/>
    <cellStyle name="Encabezado 1" xfId="28" builtinId="16" customBuiltin="1"/>
    <cellStyle name="Encabezado 4" xfId="31" builtinId="19" customBuiltin="1"/>
    <cellStyle name="Énfasis1" xfId="44" builtinId="29" customBuiltin="1"/>
    <cellStyle name="Énfasis1 2" xfId="114" xr:uid="{C897C68B-B08E-4A7F-8430-2D0D522181B1}"/>
    <cellStyle name="Énfasis2" xfId="48" builtinId="33" customBuiltin="1"/>
    <cellStyle name="Énfasis2 2" xfId="118" xr:uid="{A6020181-C7F1-4469-8DA2-7ABCA5F64D04}"/>
    <cellStyle name="Énfasis3" xfId="52" builtinId="37" customBuiltin="1"/>
    <cellStyle name="Énfasis3 2" xfId="122" xr:uid="{C200B9ED-6BA0-485E-A4CC-5A379A694ED3}"/>
    <cellStyle name="Énfasis4" xfId="56" builtinId="41" customBuiltin="1"/>
    <cellStyle name="Énfasis4 2" xfId="126" xr:uid="{7CE5045A-7F3A-40FD-A5EF-12033BDBFBD9}"/>
    <cellStyle name="Énfasis5" xfId="60" builtinId="45" customBuiltin="1"/>
    <cellStyle name="Énfasis5 2" xfId="130" xr:uid="{7B27FEB3-32C3-4336-8DDF-B7C0890A5ACE}"/>
    <cellStyle name="Énfasis6" xfId="64" builtinId="49" customBuiltin="1"/>
    <cellStyle name="Énfasis6 2" xfId="134" xr:uid="{FDF74F06-AA50-4E9D-B2BF-BD2529487FD8}"/>
    <cellStyle name="Entrada" xfId="35" builtinId="20" customBuiltin="1"/>
    <cellStyle name="Entrada 2" xfId="105" xr:uid="{5BA3A9A2-1652-47D5-856B-77A7B4C13548}"/>
    <cellStyle name="Hipervínculo" xfId="4" builtinId="8"/>
    <cellStyle name="Incorrecto" xfId="33" builtinId="27" customBuiltin="1"/>
    <cellStyle name="Incorrecto 2" xfId="103" xr:uid="{E62B48E1-733B-4B5E-B137-05B72B084075}"/>
    <cellStyle name="Millares" xfId="3" builtinId="3"/>
    <cellStyle name="Millares [0]" xfId="18" builtinId="6"/>
    <cellStyle name="Millares [0] 10" xfId="72" xr:uid="{4F95ECA7-7A20-44A4-AE7E-3EC4BCD7C17E}"/>
    <cellStyle name="Millares [0] 2" xfId="24" xr:uid="{00000000-0005-0000-0000-000003000000}"/>
    <cellStyle name="Millares [0] 2 2" xfId="84" xr:uid="{D3BA8C41-3651-4215-877F-C650E4894143}"/>
    <cellStyle name="Millares [0] 2 2 2" xfId="159" xr:uid="{F9DDB78C-5968-4B48-9497-4EC468DE4DCA}"/>
    <cellStyle name="Millares [0] 2 2 3" xfId="188" xr:uid="{D7616388-23D0-450E-9C29-FD9ED8C8AC0D}"/>
    <cellStyle name="Millares [0] 2 2 4" xfId="218" xr:uid="{94DF439C-1393-4526-BFCF-5E359424BB3D}"/>
    <cellStyle name="Millares [0] 2 2 5" xfId="247" xr:uid="{485B7D9E-FF2D-487C-B744-694DD9E395EC}"/>
    <cellStyle name="Millares [0] 2 2 6" xfId="279" xr:uid="{8E18C7F8-1AE6-4481-AA45-D479BB7D760B}"/>
    <cellStyle name="Millares [0] 2 2 7" xfId="309" xr:uid="{91542B5E-29A7-424F-96BC-A47AA571F673}"/>
    <cellStyle name="Millares [0] 2 3" xfId="154" xr:uid="{4C5F33CC-3840-4336-97D0-DEF682CE7F35}"/>
    <cellStyle name="Millares [0] 2 4" xfId="183" xr:uid="{6662D229-2A3D-4271-85F7-F7EC514103F6}"/>
    <cellStyle name="Millares [0] 2 5" xfId="213" xr:uid="{A6D9E3AF-B623-40FA-B992-1DD73EF2CF70}"/>
    <cellStyle name="Millares [0] 2 6" xfId="242" xr:uid="{1C4818F1-F12A-4429-8CB1-2AA5A129070A}"/>
    <cellStyle name="Millares [0] 2 7" xfId="274" xr:uid="{025D70A8-48BD-4C2F-9FBD-97C2919FD52D}"/>
    <cellStyle name="Millares [0] 2 8" xfId="304" xr:uid="{CDD17009-3632-4D70-93B0-74E722496BA1}"/>
    <cellStyle name="Millares [0] 2 9" xfId="78" xr:uid="{8416FEA9-9E9D-48F8-98E2-E20F14664331}"/>
    <cellStyle name="Millares [0] 3" xfId="83" xr:uid="{31FD4FA1-55A3-4A4C-A11E-E8D8B3BDD666}"/>
    <cellStyle name="Millares [0] 3 2" xfId="158" xr:uid="{B98EC3FE-2C36-4A6E-A185-053D12B971A9}"/>
    <cellStyle name="Millares [0] 3 3" xfId="187" xr:uid="{E8D7F266-B583-437D-8264-F834974AD1E6}"/>
    <cellStyle name="Millares [0] 3 4" xfId="217" xr:uid="{0B6B718C-1260-47E8-84A0-6E0337A9DD90}"/>
    <cellStyle name="Millares [0] 3 5" xfId="246" xr:uid="{90D8E505-7CF3-42DD-93E5-07BFCD7C054F}"/>
    <cellStyle name="Millares [0] 3 6" xfId="278" xr:uid="{F578FD72-CF0F-488A-B4A8-5FFA229A3F11}"/>
    <cellStyle name="Millares [0] 3 7" xfId="308" xr:uid="{4371D44C-BB54-4A13-AF83-51EFF040EAC0}"/>
    <cellStyle name="Millares [0] 4" xfId="148" xr:uid="{8E8BF474-0E98-439C-BDB3-858DF0318103}"/>
    <cellStyle name="Millares [0] 5" xfId="177" xr:uid="{B51B3CE5-1303-4CC3-9C73-1FF011D6DA8C}"/>
    <cellStyle name="Millares [0] 6" xfId="207" xr:uid="{D4856F21-32F5-4A04-84E9-183ED7CF0572}"/>
    <cellStyle name="Millares [0] 7" xfId="236" xr:uid="{1A734EEB-9FDA-4730-A257-35498585CDD9}"/>
    <cellStyle name="Millares [0] 8" xfId="268" xr:uid="{17D837D9-2224-4B97-B355-7C52A8BC9AF7}"/>
    <cellStyle name="Millares [0] 9" xfId="298" xr:uid="{6A72ED73-DC16-47FD-8CD8-9C7E9CE05A9C}"/>
    <cellStyle name="Millares 10" xfId="95" xr:uid="{BC99F5A7-A2EC-43C6-A1D5-BE5A69002C1D}"/>
    <cellStyle name="Millares 10 2" xfId="169" xr:uid="{D11802A1-B2DF-4274-B45D-5E1296216F3E}"/>
    <cellStyle name="Millares 10 3" xfId="198" xr:uid="{52A848A9-2F30-4EB9-825A-E4CB6F6D2CB7}"/>
    <cellStyle name="Millares 10 4" xfId="228" xr:uid="{FDD8F874-9FB2-493B-8FA3-358F2D9A59A8}"/>
    <cellStyle name="Millares 10 5" xfId="257" xr:uid="{3911D158-3E72-4570-B755-7036D662CA8F}"/>
    <cellStyle name="Millares 10 6" xfId="289" xr:uid="{007F5ED7-00B8-472B-83A9-124CDE3A3EF9}"/>
    <cellStyle name="Millares 10 7" xfId="319" xr:uid="{45427591-143C-4001-9AB8-FF02DB0B11A2}"/>
    <cellStyle name="Millares 11" xfId="143" xr:uid="{A41128DE-C619-47B6-A976-5933BC505EBE}"/>
    <cellStyle name="Millares 12" xfId="144" xr:uid="{E36950F4-C1FA-487F-9CF8-55B722B8E2B7}"/>
    <cellStyle name="Millares 13" xfId="173" xr:uid="{9B290F5D-B6A5-4C51-8C14-D7427A93DE2C}"/>
    <cellStyle name="Millares 14" xfId="201" xr:uid="{B65E74D3-37AF-47F6-8CCF-D399365FD5E0}"/>
    <cellStyle name="Millares 15" xfId="203" xr:uid="{92A8A4C4-50CE-4307-AF9C-2663EF9A87DA}"/>
    <cellStyle name="Millares 16" xfId="232" xr:uid="{4DDC08CF-1BB9-4158-841C-740EAC5F4091}"/>
    <cellStyle name="Millares 17" xfId="260" xr:uid="{7BCB20EE-6789-4E73-B968-6AF02B84648A}"/>
    <cellStyle name="Millares 18" xfId="264" xr:uid="{9CC0455B-3B87-45A8-99DF-5A53BE900F39}"/>
    <cellStyle name="Millares 19" xfId="292" xr:uid="{DE4805BD-B2DB-4EA1-8292-AA705A724B8E}"/>
    <cellStyle name="Millares 2" xfId="5" xr:uid="{00000000-0005-0000-0000-000004000000}"/>
    <cellStyle name="Millares 2 2" xfId="14" xr:uid="{00000000-0005-0000-0000-000005000000}"/>
    <cellStyle name="Millares 2 2 10" xfId="70" xr:uid="{F4B04EA2-14CE-4A1C-BFB7-CA2D7CF93409}"/>
    <cellStyle name="Millares 2 2 2" xfId="22" xr:uid="{00000000-0005-0000-0000-000006000000}"/>
    <cellStyle name="Millares 2 2 2 2" xfId="86" xr:uid="{7F79F5D5-EFCA-464D-8107-3C9CF5FFCF07}"/>
    <cellStyle name="Millares 2 2 2 2 2" xfId="161" xr:uid="{378431EF-9823-4B7A-8441-D89EACF91C3B}"/>
    <cellStyle name="Millares 2 2 2 2 3" xfId="190" xr:uid="{581D8DAE-D1E1-4267-A9AF-6ACA86C51046}"/>
    <cellStyle name="Millares 2 2 2 2 4" xfId="220" xr:uid="{1613C344-5AB9-443A-BD09-41923E7E21A3}"/>
    <cellStyle name="Millares 2 2 2 2 5" xfId="249" xr:uid="{6482FB31-B713-47D7-AF37-1B4A01DF3DE7}"/>
    <cellStyle name="Millares 2 2 2 2 6" xfId="281" xr:uid="{661CA56E-E317-403E-BA69-EF4290B94A10}"/>
    <cellStyle name="Millares 2 2 2 2 7" xfId="311" xr:uid="{8A3118D3-F668-407A-B7A9-50AB7AEBE50D}"/>
    <cellStyle name="Millares 2 2 2 3" xfId="152" xr:uid="{69F59BF2-4305-4BCB-90B7-00BCEC82274C}"/>
    <cellStyle name="Millares 2 2 2 4" xfId="181" xr:uid="{A49248B1-7755-4CA8-AFB5-E0D5704B4223}"/>
    <cellStyle name="Millares 2 2 2 5" xfId="211" xr:uid="{4BDCCA2C-EA16-44F0-A694-4F0E131C3BAE}"/>
    <cellStyle name="Millares 2 2 2 6" xfId="240" xr:uid="{12F83196-8321-42F9-9838-D809904B3B72}"/>
    <cellStyle name="Millares 2 2 2 7" xfId="272" xr:uid="{49C29242-A3C4-4291-AAA1-8D48025EB379}"/>
    <cellStyle name="Millares 2 2 2 8" xfId="302" xr:uid="{E08021EE-FE01-4830-A34B-F35980E302A6}"/>
    <cellStyle name="Millares 2 2 2 9" xfId="76" xr:uid="{CE975F6C-F102-4D1F-9770-39C169AEB245}"/>
    <cellStyle name="Millares 2 2 3" xfId="85" xr:uid="{63ED1E19-E45F-49B1-9254-21E0371909D6}"/>
    <cellStyle name="Millares 2 2 3 2" xfId="160" xr:uid="{1B959E4D-FBCE-473D-B536-0953799C7D92}"/>
    <cellStyle name="Millares 2 2 3 3" xfId="189" xr:uid="{78588C65-E8E7-4C64-BDEA-95D00AD083A8}"/>
    <cellStyle name="Millares 2 2 3 4" xfId="219" xr:uid="{DD5B3B29-CFA1-4751-BAE3-4EB9905E9402}"/>
    <cellStyle name="Millares 2 2 3 5" xfId="248" xr:uid="{4D85B91C-E9E1-4DB5-9B71-B995E1DC31A2}"/>
    <cellStyle name="Millares 2 2 3 6" xfId="280" xr:uid="{2A1BB8A4-77DA-4C68-A91A-FDB2EE6DF32E}"/>
    <cellStyle name="Millares 2 2 3 7" xfId="310" xr:uid="{D018115B-83C5-416F-8383-97550A4CD2D6}"/>
    <cellStyle name="Millares 2 2 4" xfId="146" xr:uid="{B88A9C71-1FF1-4D88-9A4E-89B0987E0537}"/>
    <cellStyle name="Millares 2 2 5" xfId="175" xr:uid="{593B2FD5-58AE-440F-85B6-DBD7BF0C37BA}"/>
    <cellStyle name="Millares 2 2 6" xfId="205" xr:uid="{0ABE6F36-7908-450D-AD24-BC5FA6A6512D}"/>
    <cellStyle name="Millares 2 2 7" xfId="234" xr:uid="{34CCD540-1D72-4AF8-B466-7BA758F97F0F}"/>
    <cellStyle name="Millares 2 2 8" xfId="266" xr:uid="{75738BF2-A33F-46D0-A75F-97857B015714}"/>
    <cellStyle name="Millares 2 2 9" xfId="296" xr:uid="{B4C54AC2-DBF6-4442-BD10-FCF6E7BD790D}"/>
    <cellStyle name="Millares 2 3" xfId="263" xr:uid="{171E8E84-73C8-419B-9CEC-ABCB0D54CD9F}"/>
    <cellStyle name="Millares 20" xfId="294" xr:uid="{91CE788A-8185-4740-9797-BD2AE5641A40}"/>
    <cellStyle name="Millares 21" xfId="68" xr:uid="{08880D87-62ED-42DB-B560-3A81AFD4D2BD}"/>
    <cellStyle name="Millares 22" xfId="100" xr:uid="{2060B580-7876-4D0D-8ED7-264F798B8E32}"/>
    <cellStyle name="Millares 3" xfId="13" xr:uid="{00000000-0005-0000-0000-000007000000}"/>
    <cellStyle name="Millares 3 10" xfId="69" xr:uid="{7865EE65-7CBE-4CD7-9B6F-CB090C03FE50}"/>
    <cellStyle name="Millares 3 2" xfId="21" xr:uid="{00000000-0005-0000-0000-000008000000}"/>
    <cellStyle name="Millares 3 2 2" xfId="88" xr:uid="{76D38947-105F-4C11-ADEB-465DC0CD6B15}"/>
    <cellStyle name="Millares 3 2 2 2" xfId="163" xr:uid="{73012D58-6617-4220-86B3-2DE70883091F}"/>
    <cellStyle name="Millares 3 2 2 3" xfId="192" xr:uid="{317A4CF6-CF33-4655-9492-E7DC9F5F3860}"/>
    <cellStyle name="Millares 3 2 2 4" xfId="222" xr:uid="{0D460A8B-8DC1-4FB4-88B7-51C5A8474BE4}"/>
    <cellStyle name="Millares 3 2 2 5" xfId="251" xr:uid="{BB2DD0C7-D93C-4283-97EF-02D56E4AF2C0}"/>
    <cellStyle name="Millares 3 2 2 6" xfId="283" xr:uid="{1F1802D2-9FDF-43C1-807F-44494CBBC67A}"/>
    <cellStyle name="Millares 3 2 2 7" xfId="313" xr:uid="{8CBEDC59-6DD0-494E-A45B-D2E93324E167}"/>
    <cellStyle name="Millares 3 2 3" xfId="151" xr:uid="{E67DEBFB-074D-4A98-A100-3DA4180AFE77}"/>
    <cellStyle name="Millares 3 2 4" xfId="180" xr:uid="{EAEA5D1B-2B90-4873-80AB-97E66F99121B}"/>
    <cellStyle name="Millares 3 2 5" xfId="210" xr:uid="{9AECFED4-9BE0-465F-AE98-56C249402238}"/>
    <cellStyle name="Millares 3 2 6" xfId="239" xr:uid="{DC415499-B317-49E8-AF7F-6137387B0902}"/>
    <cellStyle name="Millares 3 2 7" xfId="271" xr:uid="{08B0B86E-1D7D-4481-9A2C-38C8FD53F86F}"/>
    <cellStyle name="Millares 3 2 8" xfId="301" xr:uid="{46570F20-5036-4657-9A08-04F44553E37E}"/>
    <cellStyle name="Millares 3 2 9" xfId="75" xr:uid="{0FD66374-3E4F-4BB6-8D89-91AA016368FF}"/>
    <cellStyle name="Millares 3 3" xfId="87" xr:uid="{A2EF18A3-EA99-43CD-B23C-411494C0D5EC}"/>
    <cellStyle name="Millares 3 3 2" xfId="162" xr:uid="{57FE1A9F-B262-481A-8A0F-0F397656CE7B}"/>
    <cellStyle name="Millares 3 3 3" xfId="191" xr:uid="{4EB4FD68-A1F4-4778-9437-E1FA059E61AF}"/>
    <cellStyle name="Millares 3 3 4" xfId="221" xr:uid="{F52D738A-61CD-452A-8EDD-A42A4B7A1799}"/>
    <cellStyle name="Millares 3 3 5" xfId="250" xr:uid="{7DCB329F-7A2C-48C0-9813-EB05737BFFF3}"/>
    <cellStyle name="Millares 3 3 6" xfId="282" xr:uid="{2076DEBF-A23A-4521-8BC7-4BE91B7261EC}"/>
    <cellStyle name="Millares 3 3 7" xfId="312" xr:uid="{5F7CBDCC-2294-4EFE-81CF-016ACD7BCA8C}"/>
    <cellStyle name="Millares 3 4" xfId="145" xr:uid="{62743BB1-E0C2-4EAC-8CCE-477181DB304C}"/>
    <cellStyle name="Millares 3 5" xfId="174" xr:uid="{590D87C5-759D-485A-B5C3-DABD50015BF3}"/>
    <cellStyle name="Millares 3 6" xfId="204" xr:uid="{09634393-28C6-4B56-B5C8-15ECB58B15A4}"/>
    <cellStyle name="Millares 3 7" xfId="233" xr:uid="{98D128D6-CBD8-417C-AEC7-C561F9570E37}"/>
    <cellStyle name="Millares 3 8" xfId="265" xr:uid="{B45CB4B5-0200-4E90-AE24-95F01F462983}"/>
    <cellStyle name="Millares 3 9" xfId="295" xr:uid="{C2159CAF-4B0E-4C7D-BA11-23A2B234A569}"/>
    <cellStyle name="Millares 4" xfId="16" xr:uid="{00000000-0005-0000-0000-000009000000}"/>
    <cellStyle name="Millares 4 10" xfId="71" xr:uid="{6C57B3BC-D463-43E5-A772-50F7514F7067}"/>
    <cellStyle name="Millares 4 2" xfId="23" xr:uid="{00000000-0005-0000-0000-00000A000000}"/>
    <cellStyle name="Millares 4 2 2" xfId="90" xr:uid="{1AE44959-4DEE-4D49-BEE4-367DC0D8FA55}"/>
    <cellStyle name="Millares 4 2 2 2" xfId="165" xr:uid="{45548736-928B-46F8-85C7-6FE424776A40}"/>
    <cellStyle name="Millares 4 2 2 3" xfId="194" xr:uid="{34771A5A-7A13-4B5D-9A9B-7BC8654A9172}"/>
    <cellStyle name="Millares 4 2 2 4" xfId="224" xr:uid="{44DE5EA7-61F6-497C-9ABF-7D057954FD15}"/>
    <cellStyle name="Millares 4 2 2 5" xfId="253" xr:uid="{E33A4A10-1DCD-43E2-8611-D9BB0725AA5A}"/>
    <cellStyle name="Millares 4 2 2 6" xfId="285" xr:uid="{D9689BB8-D210-4864-8CA3-AC7D6273446E}"/>
    <cellStyle name="Millares 4 2 2 7" xfId="315" xr:uid="{44A5B7B0-53F4-4AFF-AFA8-F913B7EF1DD5}"/>
    <cellStyle name="Millares 4 2 3" xfId="153" xr:uid="{41D3D72B-77BC-483D-BA7D-91B8D552DA36}"/>
    <cellStyle name="Millares 4 2 4" xfId="182" xr:uid="{A075741B-FD71-4159-898C-F4A53ABDBD06}"/>
    <cellStyle name="Millares 4 2 5" xfId="212" xr:uid="{5584B6E6-F8B8-4139-8FB9-2D94EC03EF53}"/>
    <cellStyle name="Millares 4 2 6" xfId="241" xr:uid="{9FF69707-BA29-4024-8F76-6756225141AB}"/>
    <cellStyle name="Millares 4 2 7" xfId="273" xr:uid="{8A0C6A6D-568A-44D0-AE3B-77E2FAE0EBC8}"/>
    <cellStyle name="Millares 4 2 8" xfId="303" xr:uid="{F756B6EC-9A03-4ABB-A550-D62C2585DEA0}"/>
    <cellStyle name="Millares 4 2 9" xfId="77" xr:uid="{51DADEFF-00F0-4169-9928-00C69BEA7821}"/>
    <cellStyle name="Millares 4 3" xfId="89" xr:uid="{25E34FA1-20F1-45EB-94D2-5352A67BAF5F}"/>
    <cellStyle name="Millares 4 3 2" xfId="164" xr:uid="{E42597C8-9052-44D0-AD76-6839D4AA7C16}"/>
    <cellStyle name="Millares 4 3 3" xfId="193" xr:uid="{EFDA1227-935C-489A-8E36-FA1BDF1EDD25}"/>
    <cellStyle name="Millares 4 3 4" xfId="223" xr:uid="{AF327156-C5E8-48A5-AF72-1797CFB5B1AC}"/>
    <cellStyle name="Millares 4 3 5" xfId="252" xr:uid="{4A688D4C-8C72-4C47-914F-117ADBF88F9A}"/>
    <cellStyle name="Millares 4 3 6" xfId="284" xr:uid="{4A557E68-848C-43FC-A7EC-B82B2FE824BA}"/>
    <cellStyle name="Millares 4 3 7" xfId="314" xr:uid="{07245D04-4CF9-41D3-904E-8798E1FAE363}"/>
    <cellStyle name="Millares 4 4" xfId="147" xr:uid="{1023C84A-5CC6-4453-B6A1-A88F58805F7E}"/>
    <cellStyle name="Millares 4 5" xfId="176" xr:uid="{EEF0C625-98F2-492E-81E9-4A76CFC402DB}"/>
    <cellStyle name="Millares 4 6" xfId="206" xr:uid="{B57D52BC-1570-47D1-AF87-4B5B488A0361}"/>
    <cellStyle name="Millares 4 7" xfId="235" xr:uid="{7BD026D6-493A-4011-9C3E-F1D8F6982B36}"/>
    <cellStyle name="Millares 4 8" xfId="267" xr:uid="{6171B13B-44C1-432F-ABEB-8D4C127F2801}"/>
    <cellStyle name="Millares 4 9" xfId="297" xr:uid="{3E5051DB-EBF1-42DE-BAF1-53F93E183A3E}"/>
    <cellStyle name="Millares 5" xfId="20" xr:uid="{00000000-0005-0000-0000-00000B000000}"/>
    <cellStyle name="Millares 5 2" xfId="91" xr:uid="{B46C0AD1-40D9-41EA-85F2-7B9B07A5246F}"/>
    <cellStyle name="Millares 5 2 2" xfId="166" xr:uid="{E448C44C-24CD-49B2-A9EE-E2A07273DF44}"/>
    <cellStyle name="Millares 5 2 3" xfId="195" xr:uid="{B9421557-672C-4D69-9887-89C0A065FF9C}"/>
    <cellStyle name="Millares 5 2 4" xfId="225" xr:uid="{A4B8110F-B9DD-4D70-96CF-7260BECCDE7C}"/>
    <cellStyle name="Millares 5 2 5" xfId="254" xr:uid="{298C16C7-7DF9-4A9D-B5B1-EC818A6E26CD}"/>
    <cellStyle name="Millares 5 2 6" xfId="286" xr:uid="{89D7AD80-8091-4669-A377-30F56E1AE0C7}"/>
    <cellStyle name="Millares 5 2 7" xfId="316" xr:uid="{E31954F5-21AA-4E14-9A82-CA913E069799}"/>
    <cellStyle name="Millares 5 3" xfId="150" xr:uid="{56DF8E86-6B37-4ADC-9213-07C3F84B9DB2}"/>
    <cellStyle name="Millares 5 4" xfId="179" xr:uid="{AA1C319F-1D84-433B-A092-E9D427EB93F8}"/>
    <cellStyle name="Millares 5 5" xfId="209" xr:uid="{09983ED4-7929-4061-96FE-5EFA887B28C8}"/>
    <cellStyle name="Millares 5 6" xfId="238" xr:uid="{C1EF5F36-1B95-461B-A736-27048AB16403}"/>
    <cellStyle name="Millares 5 7" xfId="270" xr:uid="{4380A997-2AC3-4BCE-BBD3-43F0F46288D0}"/>
    <cellStyle name="Millares 5 8" xfId="300" xr:uid="{AE3E4B7F-D2C9-4877-98E8-38311D4B8FA8}"/>
    <cellStyle name="Millares 5 9" xfId="74" xr:uid="{8ADF6BD0-BADF-4A68-8B7A-D91C19AFBB27}"/>
    <cellStyle name="Millares 6" xfId="19" xr:uid="{00000000-0005-0000-0000-00000C000000}"/>
    <cellStyle name="Millares 6 2" xfId="92" xr:uid="{DB45E47F-5818-46DF-B9E4-98D9A5CF0B80}"/>
    <cellStyle name="Millares 6 2 2" xfId="167" xr:uid="{4DCBEC48-884B-40F5-9033-672026FA0618}"/>
    <cellStyle name="Millares 6 2 3" xfId="196" xr:uid="{5EE0177B-EF93-405C-B66D-470BDF3C70A6}"/>
    <cellStyle name="Millares 6 2 4" xfId="226" xr:uid="{528975BB-A1B1-420F-901D-2ABF61F4C26A}"/>
    <cellStyle name="Millares 6 2 5" xfId="255" xr:uid="{CEEB7329-B08B-49DA-9F75-894AD179BA25}"/>
    <cellStyle name="Millares 6 2 6" xfId="287" xr:uid="{638D6CF5-40DC-49ED-A24C-D1467F94FB42}"/>
    <cellStyle name="Millares 6 2 7" xfId="317" xr:uid="{652A5D07-DA7B-4FCB-85E7-BB4BBE76EB1A}"/>
    <cellStyle name="Millares 6 3" xfId="149" xr:uid="{3FC92C98-1E15-4988-9718-B93C32A0363A}"/>
    <cellStyle name="Millares 6 4" xfId="178" xr:uid="{54410034-8E98-4971-8FEC-476CE596DF45}"/>
    <cellStyle name="Millares 6 5" xfId="208" xr:uid="{A89FC5F4-89D2-4F51-B771-76DA54B98F9B}"/>
    <cellStyle name="Millares 6 6" xfId="237" xr:uid="{866465B0-8B90-4424-968A-C42B5FC1388C}"/>
    <cellStyle name="Millares 6 7" xfId="269" xr:uid="{0A73DC09-0C11-47FC-935F-5AE73F013C3A}"/>
    <cellStyle name="Millares 6 8" xfId="299" xr:uid="{F4CFE3C3-430B-4659-B7A1-A4EEF5C4E436}"/>
    <cellStyle name="Millares 6 9" xfId="73" xr:uid="{4CA63DAD-F5B5-480E-8A96-3339D62060A2}"/>
    <cellStyle name="Millares 7" xfId="82" xr:uid="{5C2AEB80-0478-4EB2-9661-420D54C95299}"/>
    <cellStyle name="Millares 7 2" xfId="157" xr:uid="{BA991AC9-8FE8-4858-8CF4-8628D7F35CCD}"/>
    <cellStyle name="Millares 7 3" xfId="186" xr:uid="{F11B588F-F840-4E52-93CC-88C9A1BC0DCC}"/>
    <cellStyle name="Millares 7 4" xfId="216" xr:uid="{A49219CF-517E-4479-8D5E-C9C873BBA7C6}"/>
    <cellStyle name="Millares 7 5" xfId="245" xr:uid="{59DE0A84-4961-4FEA-A22D-271DDE8473CD}"/>
    <cellStyle name="Millares 7 6" xfId="277" xr:uid="{43A34FFD-E243-4CAB-BB1E-42D3E4DAC198}"/>
    <cellStyle name="Millares 7 7" xfId="307" xr:uid="{12393481-E949-4645-A1C8-F4D826DEEB83}"/>
    <cellStyle name="Millares 8" xfId="96" xr:uid="{7753199D-70D5-4278-A961-8A0DACB807E4}"/>
    <cellStyle name="Millares 8 2" xfId="170" xr:uid="{6C4B3AA7-71A2-49D0-9963-214BA722503E}"/>
    <cellStyle name="Millares 8 3" xfId="199" xr:uid="{FC5A14C8-422C-4CB8-A5DC-48C602A4E3E7}"/>
    <cellStyle name="Millares 8 4" xfId="229" xr:uid="{4C1D17B9-9BBA-45B3-BA4D-D88554CCF427}"/>
    <cellStyle name="Millares 8 5" xfId="258" xr:uid="{3C26CEEA-7F62-4866-A18D-C52188828A11}"/>
    <cellStyle name="Millares 8 6" xfId="290" xr:uid="{ED95ABF5-D86B-49CC-8CF8-40A45004CE59}"/>
    <cellStyle name="Millares 8 7" xfId="320" xr:uid="{7854EDC9-9CAD-4369-B3A8-2369E9E78947}"/>
    <cellStyle name="Millares 9" xfId="97" xr:uid="{2936613E-FDBC-4D4F-8F99-E2823B0EB04C}"/>
    <cellStyle name="Millares 9 2" xfId="171" xr:uid="{75B92912-D927-4706-82FF-2E4345B67DC8}"/>
    <cellStyle name="Millares 9 3" xfId="200" xr:uid="{5D3CE1C9-F0CA-45FC-A1BB-1F8D4214EF16}"/>
    <cellStyle name="Millares 9 4" xfId="230" xr:uid="{0FBCB79D-DE25-4400-999B-C3AC24191C82}"/>
    <cellStyle name="Millares 9 5" xfId="259" xr:uid="{FAD830D9-F2A5-45FB-BF35-2FA7EFDB4109}"/>
    <cellStyle name="Millares 9 6" xfId="291" xr:uid="{4700AF63-3D83-40FF-8E87-C2662D2F95BB}"/>
    <cellStyle name="Millares 9 7" xfId="321" xr:uid="{F33B80F3-1733-4CCC-9717-3499A89A7EA4}"/>
    <cellStyle name="Moneda" xfId="1" builtinId="4"/>
    <cellStyle name="Moneda [0] 10" xfId="80" xr:uid="{C7AC1A97-3F65-46D9-86D0-107759083737}"/>
    <cellStyle name="Moneda [0] 2" xfId="25" xr:uid="{00000000-0005-0000-0000-00000E000000}"/>
    <cellStyle name="Moneda [0] 2 10" xfId="79" xr:uid="{646EAEAE-176E-4743-8AF0-5C16DB6672CD}"/>
    <cellStyle name="Moneda [0] 2 2" xfId="94" xr:uid="{896D5D9D-9F8A-4FA6-91E6-8561629F1B59}"/>
    <cellStyle name="Moneda [0] 2 2 2" xfId="168" xr:uid="{86270079-60DC-45A2-9735-5FE3BEED50D5}"/>
    <cellStyle name="Moneda [0] 2 2 3" xfId="197" xr:uid="{779BB85A-FD5B-4B80-AF15-7FF3CC8463AC}"/>
    <cellStyle name="Moneda [0] 2 2 4" xfId="227" xr:uid="{724BB563-1EEF-4E35-98F8-8517B757F7D2}"/>
    <cellStyle name="Moneda [0] 2 2 5" xfId="256" xr:uid="{C84F4D56-87C6-456A-B868-9B5F60F0F333}"/>
    <cellStyle name="Moneda [0] 2 2 6" xfId="288" xr:uid="{D0A303B5-0B53-49EE-9D85-3E4DD8ADC17A}"/>
    <cellStyle name="Moneda [0] 2 2 7" xfId="318" xr:uid="{3F4AB964-DC95-40DF-96B5-C65539133D01}"/>
    <cellStyle name="Moneda [0] 2 3" xfId="140" xr:uid="{6970F7B1-A3BD-4D60-8161-D2F59F0CB6DD}"/>
    <cellStyle name="Moneda [0] 2 3 2" xfId="172" xr:uid="{AF092D69-80B1-4F1F-8854-B3AE36F402BF}"/>
    <cellStyle name="Moneda [0] 2 3 3" xfId="202" xr:uid="{3950D222-9971-41BD-A226-33AC1474BEC3}"/>
    <cellStyle name="Moneda [0] 2 3 4" xfId="231" xr:uid="{208D8F1D-691D-4417-AC87-296FF337A495}"/>
    <cellStyle name="Moneda [0] 2 3 5" xfId="261" xr:uid="{3C9517C8-F404-4435-8C6C-23BF089140BE}"/>
    <cellStyle name="Moneda [0] 2 3 6" xfId="293" xr:uid="{2EF06320-9FC7-413A-A514-1160826F631E}"/>
    <cellStyle name="Moneda [0] 2 3 7" xfId="322" xr:uid="{8AA4615D-E57C-4E4F-8A3C-AF86D232C746}"/>
    <cellStyle name="Moneda [0] 2 4" xfId="155" xr:uid="{C4D51B8F-A7A1-477D-8BFB-4BAD5377B7A8}"/>
    <cellStyle name="Moneda [0] 2 5" xfId="184" xr:uid="{B5D5876C-82F6-4FD2-B5DE-FBB63DF8CE76}"/>
    <cellStyle name="Moneda [0] 2 6" xfId="214" xr:uid="{E25535AE-476A-4003-8D08-13936DAB219C}"/>
    <cellStyle name="Moneda [0] 2 7" xfId="243" xr:uid="{EF77ED8E-5FAC-4D05-A578-310203A007A1}"/>
    <cellStyle name="Moneda [0] 2 8" xfId="275" xr:uid="{BE0EAB5A-E8AB-45EF-A784-481CF816DAA1}"/>
    <cellStyle name="Moneda [0] 2 9" xfId="305" xr:uid="{B0A5EBCC-2ED7-4672-BC29-17CC7A4FA943}"/>
    <cellStyle name="Moneda [0] 3" xfId="93" xr:uid="{62E0C04B-642F-4A49-B756-969DDEF0B167}"/>
    <cellStyle name="Moneda [0] 4" xfId="156" xr:uid="{1660E5F9-A8AE-4195-92F3-4566A527FA4D}"/>
    <cellStyle name="Moneda [0] 5" xfId="185" xr:uid="{3882815C-1992-4E2E-AD20-0B1D56EB11B9}"/>
    <cellStyle name="Moneda [0] 6" xfId="215" xr:uid="{ADEA819B-D640-42DA-A04C-210D4BA3ECA2}"/>
    <cellStyle name="Moneda [0] 7" xfId="244" xr:uid="{49CBB574-9DA3-472F-825A-8B6A9A29DED4}"/>
    <cellStyle name="Moneda [0] 8" xfId="276" xr:uid="{38705426-1238-42F7-97EF-115E036E37B4}"/>
    <cellStyle name="Moneda [0] 9" xfId="306" xr:uid="{F77B73B9-8391-4B9F-B524-51BECEDD5B92}"/>
    <cellStyle name="Moneda 2" xfId="9" xr:uid="{00000000-0005-0000-0000-00000F000000}"/>
    <cellStyle name="Moneda 2 2" xfId="141" xr:uid="{77161832-3079-447B-B3E1-A81A0EB7F906}"/>
    <cellStyle name="Moneda 3" xfId="12" xr:uid="{00000000-0005-0000-0000-000010000000}"/>
    <cellStyle name="Moneda 4" xfId="15" xr:uid="{00000000-0005-0000-0000-000011000000}"/>
    <cellStyle name="Neutral" xfId="34" builtinId="28" customBuiltin="1"/>
    <cellStyle name="Neutral 2" xfId="104" xr:uid="{0C98DFCD-2721-425A-84EC-1183BB7F34F9}"/>
    <cellStyle name="Normal" xfId="0" builtinId="0"/>
    <cellStyle name="Normal 2" xfId="11" xr:uid="{00000000-0005-0000-0000-000013000000}"/>
    <cellStyle name="Normal 2 2" xfId="139" xr:uid="{0548219E-2AF8-4024-99A3-8C081713108F}"/>
    <cellStyle name="Normal 2 3" xfId="262" xr:uid="{F7A0FDFB-4610-4528-9DDD-4E7D942881C5}"/>
    <cellStyle name="Normal 2 4" xfId="99" xr:uid="{7F165AF6-AA99-4578-B6DF-50882FAC211A}"/>
    <cellStyle name="Normal 3" xfId="17" xr:uid="{00000000-0005-0000-0000-000014000000}"/>
    <cellStyle name="Normal 3 2" xfId="81" xr:uid="{F4354680-02F2-48B8-92ED-3ED0B28E60FC}"/>
    <cellStyle name="Normal 4" xfId="101" xr:uid="{40A1A337-40E6-40CA-9914-7B5B62AEB236}"/>
    <cellStyle name="Normal_504 Seguimiento Plan de Acción reprogramacion junio 2010" xfId="6" xr:uid="{00000000-0005-0000-0000-000015000000}"/>
    <cellStyle name="Notas" xfId="41" builtinId="10" customBuiltin="1"/>
    <cellStyle name="Notas 2" xfId="111" xr:uid="{FFAB15D0-7726-4098-8C58-52724C0DC312}"/>
    <cellStyle name="Porcentaje" xfId="2" builtinId="5"/>
    <cellStyle name="Porcentaje 2" xfId="8" xr:uid="{00000000-0005-0000-0000-000017000000}"/>
    <cellStyle name="Porcentaje 2 2" xfId="26" xr:uid="{00000000-0005-0000-0000-000018000000}"/>
    <cellStyle name="Porcentaje 2 3" xfId="142" xr:uid="{049CD315-3BEE-4D86-8119-6C50990E82C8}"/>
    <cellStyle name="Porcentaje 3" xfId="138" xr:uid="{72E27732-5891-47E3-AA69-C6505D79A61D}"/>
    <cellStyle name="Porcentaje 4" xfId="7" xr:uid="{00000000-0005-0000-0000-000019000000}"/>
    <cellStyle name="Porcentual 4" xfId="10" xr:uid="{00000000-0005-0000-0000-00001A000000}"/>
    <cellStyle name="Salida" xfId="36" builtinId="21" customBuiltin="1"/>
    <cellStyle name="Salida 2" xfId="106" xr:uid="{89FEDA90-EA49-4C07-B19A-78B50A9ADD99}"/>
    <cellStyle name="Texto de advertencia" xfId="40" builtinId="11" customBuiltin="1"/>
    <cellStyle name="Texto de advertencia 2" xfId="110" xr:uid="{9877FB94-847F-41E0-93DB-41E29CF8BB04}"/>
    <cellStyle name="Texto explicativo" xfId="42" builtinId="53" customBuiltin="1"/>
    <cellStyle name="Texto explicativo 2" xfId="112" xr:uid="{E3471998-7F50-4EAB-8F05-E7BB9455BE9D}"/>
    <cellStyle name="Título" xfId="27" builtinId="15" customBuiltin="1"/>
    <cellStyle name="Título 2" xfId="29" builtinId="17" customBuiltin="1"/>
    <cellStyle name="Título 3" xfId="30" builtinId="18" customBuiltin="1"/>
    <cellStyle name="Total" xfId="43" builtinId="25" customBuiltin="1"/>
    <cellStyle name="Total 2" xfId="113" xr:uid="{FF6DB31F-2203-4583-A34B-53CFCB1B0962}"/>
  </cellStyles>
  <dxfs count="0"/>
  <tableStyles count="0" defaultTableStyle="TableStyleMedium2" defaultPivotStyle="PivotStyleLight16"/>
  <colors>
    <mruColors>
      <color rgb="FFD9FFEC"/>
      <color rgb="FFEBFFF5"/>
      <color rgb="FFCCFFCC"/>
      <color rgb="FFCFF7B3"/>
      <color rgb="FF99FFCC"/>
      <color rgb="FF66FFFF"/>
      <color rgb="FFFFFF99"/>
      <color rgb="FFFFFFEF"/>
      <color rgb="FFFFFFC9"/>
      <color rgb="FF85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3" Type="http://schemas.openxmlformats.org/officeDocument/2006/relationships/hyperlink" Target="#'3. EJEC PRESUPUESTAL'!A1"/><Relationship Id="rId7" Type="http://schemas.openxmlformats.org/officeDocument/2006/relationships/hyperlink" Target="#'4. ACTIVIDADES Y TAREAS'!A1"/><Relationship Id="rId2" Type="http://schemas.openxmlformats.org/officeDocument/2006/relationships/hyperlink" Target="#'2. RESUMEN MES DE REPORTE'!A1"/><Relationship Id="rId1" Type="http://schemas.openxmlformats.org/officeDocument/2006/relationships/hyperlink" Target="#'1.PROGRAMACION CUATRIENIO'!A1"/><Relationship Id="rId6" Type="http://schemas.openxmlformats.org/officeDocument/2006/relationships/image" Target="../media/image2.png"/><Relationship Id="rId5" Type="http://schemas.openxmlformats.org/officeDocument/2006/relationships/image" Target="../media/image1.png"/><Relationship Id="rId4" Type="http://schemas.openxmlformats.org/officeDocument/2006/relationships/hyperlink" Target="#'5. METAS PDD'!A1"/></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INDICE!A1"/></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INDICE!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INDICE!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1.png"/><Relationship Id="rId1" Type="http://schemas.openxmlformats.org/officeDocument/2006/relationships/hyperlink" Target="#INDICE!A1"/><Relationship Id="rId4"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1</xdr:col>
      <xdr:colOff>659947</xdr:colOff>
      <xdr:row>8</xdr:row>
      <xdr:rowOff>738786</xdr:rowOff>
    </xdr:from>
    <xdr:to>
      <xdr:col>9</xdr:col>
      <xdr:colOff>407814</xdr:colOff>
      <xdr:row>10</xdr:row>
      <xdr:rowOff>206508</xdr:rowOff>
    </xdr:to>
    <xdr:sp macro="" textlink="">
      <xdr:nvSpPr>
        <xdr:cNvPr id="2" name="Rectángulo redondeado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1163411" y="3188072"/>
          <a:ext cx="5925510" cy="474650"/>
        </a:xfrm>
        <a:prstGeom prst="round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softEdge rad="0"/>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ctr" anchorCtr="0"/>
        <a:lstStyle/>
        <a:p>
          <a:pPr algn="ctr"/>
          <a:r>
            <a:rPr lang="es-CO" sz="2800">
              <a:solidFill>
                <a:srgbClr val="0070C0"/>
              </a:solidFill>
            </a:rPr>
            <a:t>1. </a:t>
          </a:r>
          <a:r>
            <a:rPr lang="es-CO" sz="2800">
              <a:solidFill>
                <a:srgbClr val="0070C0"/>
              </a:solidFill>
              <a:effectLst/>
              <a:latin typeface="+mn-lt"/>
              <a:ea typeface="+mn-ea"/>
              <a:cs typeface="+mn-cs"/>
            </a:rPr>
            <a:t>PROGRAMACIÓN CUATRIENIO</a:t>
          </a:r>
          <a:endParaRPr lang="es-CO" sz="2800">
            <a:solidFill>
              <a:srgbClr val="0070C0"/>
            </a:solidFill>
          </a:endParaRPr>
        </a:p>
      </xdr:txBody>
    </xdr:sp>
    <xdr:clientData/>
  </xdr:twoCellAnchor>
  <xdr:twoCellAnchor>
    <xdr:from>
      <xdr:col>1</xdr:col>
      <xdr:colOff>644659</xdr:colOff>
      <xdr:row>11</xdr:row>
      <xdr:rowOff>292542</xdr:rowOff>
    </xdr:from>
    <xdr:to>
      <xdr:col>9</xdr:col>
      <xdr:colOff>392526</xdr:colOff>
      <xdr:row>14</xdr:row>
      <xdr:rowOff>70464</xdr:rowOff>
    </xdr:to>
    <xdr:sp macro="" textlink="">
      <xdr:nvSpPr>
        <xdr:cNvPr id="7" name="Rectángulo redondeado 6">
          <a:hlinkClick xmlns:r="http://schemas.openxmlformats.org/officeDocument/2006/relationships" r:id="rId2"/>
          <a:extLst>
            <a:ext uri="{FF2B5EF4-FFF2-40B4-BE49-F238E27FC236}">
              <a16:creationId xmlns:a16="http://schemas.microsoft.com/office/drawing/2014/main" id="{00000000-0008-0000-0000-000007000000}"/>
            </a:ext>
          </a:extLst>
        </xdr:cNvPr>
        <xdr:cNvSpPr/>
      </xdr:nvSpPr>
      <xdr:spPr>
        <a:xfrm>
          <a:off x="1148123" y="3980078"/>
          <a:ext cx="5925510" cy="675993"/>
        </a:xfrm>
        <a:prstGeom prst="round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softEdge rad="0"/>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ctr" anchorCtr="0"/>
        <a:lstStyle/>
        <a:p>
          <a:pPr algn="ctr"/>
          <a:r>
            <a:rPr lang="es-CO" sz="2800">
              <a:solidFill>
                <a:srgbClr val="0070C0"/>
              </a:solidFill>
            </a:rPr>
            <a:t>2. RESUMEN EJECUTIVO</a:t>
          </a:r>
        </a:p>
      </xdr:txBody>
    </xdr:sp>
    <xdr:clientData/>
  </xdr:twoCellAnchor>
  <xdr:twoCellAnchor>
    <xdr:from>
      <xdr:col>1</xdr:col>
      <xdr:colOff>627289</xdr:colOff>
      <xdr:row>15</xdr:row>
      <xdr:rowOff>152381</xdr:rowOff>
    </xdr:from>
    <xdr:to>
      <xdr:col>9</xdr:col>
      <xdr:colOff>375156</xdr:colOff>
      <xdr:row>18</xdr:row>
      <xdr:rowOff>163281</xdr:rowOff>
    </xdr:to>
    <xdr:sp macro="" textlink="">
      <xdr:nvSpPr>
        <xdr:cNvPr id="9" name="Rectángulo redondeado 8">
          <a:hlinkClick xmlns:r="http://schemas.openxmlformats.org/officeDocument/2006/relationships" r:id="rId3"/>
          <a:extLst>
            <a:ext uri="{FF2B5EF4-FFF2-40B4-BE49-F238E27FC236}">
              <a16:creationId xmlns:a16="http://schemas.microsoft.com/office/drawing/2014/main" id="{00000000-0008-0000-0000-000009000000}"/>
            </a:ext>
          </a:extLst>
        </xdr:cNvPr>
        <xdr:cNvSpPr/>
      </xdr:nvSpPr>
      <xdr:spPr>
        <a:xfrm>
          <a:off x="1130753" y="4996524"/>
          <a:ext cx="5925510" cy="813721"/>
        </a:xfrm>
        <a:prstGeom prst="round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softEdge rad="0"/>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ctr" anchorCtr="0"/>
        <a:lstStyle/>
        <a:p>
          <a:pPr algn="ctr"/>
          <a:r>
            <a:rPr lang="es-CO" sz="2800">
              <a:solidFill>
                <a:srgbClr val="0070C0"/>
              </a:solidFill>
            </a:rPr>
            <a:t>3.</a:t>
          </a:r>
          <a:r>
            <a:rPr lang="es-CO" sz="2800" baseline="0">
              <a:solidFill>
                <a:srgbClr val="0070C0"/>
              </a:solidFill>
            </a:rPr>
            <a:t> EJECUCIÓN PRESUPUESTAL</a:t>
          </a:r>
        </a:p>
      </xdr:txBody>
    </xdr:sp>
    <xdr:clientData/>
  </xdr:twoCellAnchor>
  <xdr:twoCellAnchor>
    <xdr:from>
      <xdr:col>1</xdr:col>
      <xdr:colOff>675394</xdr:colOff>
      <xdr:row>26</xdr:row>
      <xdr:rowOff>57465</xdr:rowOff>
    </xdr:from>
    <xdr:to>
      <xdr:col>9</xdr:col>
      <xdr:colOff>423261</xdr:colOff>
      <xdr:row>31</xdr:row>
      <xdr:rowOff>177928</xdr:rowOff>
    </xdr:to>
    <xdr:sp macro="" textlink="">
      <xdr:nvSpPr>
        <xdr:cNvPr id="13" name="Rectángulo redondeado 12">
          <a:hlinkClick xmlns:r="http://schemas.openxmlformats.org/officeDocument/2006/relationships" r:id="rId4"/>
          <a:extLst>
            <a:ext uri="{FF2B5EF4-FFF2-40B4-BE49-F238E27FC236}">
              <a16:creationId xmlns:a16="http://schemas.microsoft.com/office/drawing/2014/main" id="{00000000-0008-0000-0000-00000D000000}"/>
            </a:ext>
          </a:extLst>
        </xdr:cNvPr>
        <xdr:cNvSpPr/>
      </xdr:nvSpPr>
      <xdr:spPr>
        <a:xfrm>
          <a:off x="1178858" y="7378108"/>
          <a:ext cx="5925510" cy="1072963"/>
        </a:xfrm>
        <a:prstGeom prst="round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softEdge rad="0"/>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ctr" anchorCtr="0"/>
        <a:lstStyle/>
        <a:p>
          <a:pPr algn="ctr"/>
          <a:r>
            <a:rPr lang="es-CO" sz="2800">
              <a:solidFill>
                <a:srgbClr val="0070C0"/>
              </a:solidFill>
            </a:rPr>
            <a:t>5. AVANCE METAS PLAN DE DESARROLLO</a:t>
          </a:r>
        </a:p>
      </xdr:txBody>
    </xdr:sp>
    <xdr:clientData/>
  </xdr:twoCellAnchor>
  <xdr:twoCellAnchor>
    <xdr:from>
      <xdr:col>1</xdr:col>
      <xdr:colOff>34637</xdr:colOff>
      <xdr:row>0</xdr:row>
      <xdr:rowOff>193822</xdr:rowOff>
    </xdr:from>
    <xdr:to>
      <xdr:col>2</xdr:col>
      <xdr:colOff>158462</xdr:colOff>
      <xdr:row>2</xdr:row>
      <xdr:rowOff>324717</xdr:rowOff>
    </xdr:to>
    <xdr:pic>
      <xdr:nvPicPr>
        <xdr:cNvPr id="14" name="Imagen 4" descr="escudo_negro">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536864" y="193822"/>
          <a:ext cx="885825" cy="1031440"/>
        </a:xfrm>
        <a:prstGeom prst="rect">
          <a:avLst/>
        </a:prstGeom>
        <a:noFill/>
        <a:ln w="9525">
          <a:noFill/>
          <a:miter lim="800000"/>
          <a:headEnd/>
          <a:tailEnd/>
        </a:ln>
      </xdr:spPr>
    </xdr:pic>
    <xdr:clientData/>
  </xdr:twoCellAnchor>
  <xdr:twoCellAnchor>
    <xdr:from>
      <xdr:col>19</xdr:col>
      <xdr:colOff>121226</xdr:colOff>
      <xdr:row>0</xdr:row>
      <xdr:rowOff>294409</xdr:rowOff>
    </xdr:from>
    <xdr:to>
      <xdr:col>20</xdr:col>
      <xdr:colOff>980627</xdr:colOff>
      <xdr:row>1</xdr:row>
      <xdr:rowOff>432954</xdr:rowOff>
    </xdr:to>
    <xdr:sp macro="" textlink="">
      <xdr:nvSpPr>
        <xdr:cNvPr id="1025" name="Object 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19</xdr:col>
      <xdr:colOff>122464</xdr:colOff>
      <xdr:row>0</xdr:row>
      <xdr:rowOff>299358</xdr:rowOff>
    </xdr:from>
    <xdr:to>
      <xdr:col>20</xdr:col>
      <xdr:colOff>1074964</xdr:colOff>
      <xdr:row>1</xdr:row>
      <xdr:rowOff>381000</xdr:rowOff>
    </xdr:to>
    <xdr:pic>
      <xdr:nvPicPr>
        <xdr:cNvPr id="12" name="Imagen 11">
          <a:extLst>
            <a:ext uri="{FF2B5EF4-FFF2-40B4-BE49-F238E27FC236}">
              <a16:creationId xmlns:a16="http://schemas.microsoft.com/office/drawing/2014/main" id="{00000000-0008-0000-0000-00000C000000}"/>
            </a:ext>
          </a:extLst>
        </xdr:cNvPr>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21724" t="27673" r="31433" b="37148"/>
        <a:stretch/>
      </xdr:blipFill>
      <xdr:spPr bwMode="auto">
        <a:xfrm>
          <a:off x="13811250" y="299358"/>
          <a:ext cx="1986643" cy="530678"/>
        </a:xfrm>
        <a:prstGeom prst="rect">
          <a:avLst/>
        </a:prstGeom>
        <a:ln>
          <a:noFill/>
        </a:ln>
        <a:extLst>
          <a:ext uri="{53640926-AAD7-44D8-BBD7-CCE9431645EC}">
            <a14:shadowObscured xmlns:a14="http://schemas.microsoft.com/office/drawing/2010/main"/>
          </a:ext>
        </a:extLst>
      </xdr:spPr>
    </xdr:pic>
    <xdr:clientData/>
  </xdr:twoCellAnchor>
  <xdr:twoCellAnchor>
    <xdr:from>
      <xdr:col>1</xdr:col>
      <xdr:colOff>623926</xdr:colOff>
      <xdr:row>19</xdr:row>
      <xdr:rowOff>130426</xdr:rowOff>
    </xdr:from>
    <xdr:to>
      <xdr:col>9</xdr:col>
      <xdr:colOff>371793</xdr:colOff>
      <xdr:row>25</xdr:row>
      <xdr:rowOff>50711</xdr:rowOff>
    </xdr:to>
    <xdr:sp macro="" textlink="">
      <xdr:nvSpPr>
        <xdr:cNvPr id="4" name="Rectángulo redondeado 10">
          <a:hlinkClick xmlns:r="http://schemas.openxmlformats.org/officeDocument/2006/relationships" r:id="rId7"/>
          <a:extLst>
            <a:ext uri="{FF2B5EF4-FFF2-40B4-BE49-F238E27FC236}">
              <a16:creationId xmlns:a16="http://schemas.microsoft.com/office/drawing/2014/main" id="{00000000-0008-0000-0000-000004000000}"/>
            </a:ext>
          </a:extLst>
        </xdr:cNvPr>
        <xdr:cNvSpPr/>
      </xdr:nvSpPr>
      <xdr:spPr>
        <a:xfrm>
          <a:off x="1127390" y="6117569"/>
          <a:ext cx="5925510" cy="1063285"/>
        </a:xfrm>
        <a:prstGeom prst="roundRect">
          <a:avLst>
            <a:gd name="adj" fmla="val 10268"/>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softEdge rad="0"/>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t" anchorCtr="0"/>
        <a:lstStyle/>
        <a:p>
          <a:pPr algn="ctr"/>
          <a:r>
            <a:rPr lang="es-CO" sz="2800">
              <a:solidFill>
                <a:srgbClr val="0070C0"/>
              </a:solidFill>
            </a:rPr>
            <a:t>4. EJECUCION DE METAS, ACTIVIDADES Y TAREAS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108856</xdr:colOff>
      <xdr:row>3</xdr:row>
      <xdr:rowOff>58230</xdr:rowOff>
    </xdr:from>
    <xdr:to>
      <xdr:col>5</xdr:col>
      <xdr:colOff>1728107</xdr:colOff>
      <xdr:row>4</xdr:row>
      <xdr:rowOff>17688</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a:off x="8749392" y="1446159"/>
          <a:ext cx="1619251" cy="490136"/>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twoCellAnchor>
    <xdr:from>
      <xdr:col>0</xdr:col>
      <xdr:colOff>625928</xdr:colOff>
      <xdr:row>0</xdr:row>
      <xdr:rowOff>122464</xdr:rowOff>
    </xdr:from>
    <xdr:to>
      <xdr:col>0</xdr:col>
      <xdr:colOff>1549133</xdr:colOff>
      <xdr:row>2</xdr:row>
      <xdr:rowOff>272143</xdr:rowOff>
    </xdr:to>
    <xdr:pic>
      <xdr:nvPicPr>
        <xdr:cNvPr id="9" name="Imagen 4" descr="escudo_negro">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25928" y="122464"/>
          <a:ext cx="923205" cy="1074965"/>
        </a:xfrm>
        <a:prstGeom prst="rect">
          <a:avLst/>
        </a:prstGeom>
        <a:noFill/>
        <a:ln w="9525">
          <a:noFill/>
          <a:miter lim="800000"/>
          <a:headEnd/>
          <a:tailEnd/>
        </a:ln>
      </xdr:spPr>
    </xdr:pic>
    <xdr:clientData/>
  </xdr:twoCellAnchor>
  <xdr:twoCellAnchor>
    <xdr:from>
      <xdr:col>5</xdr:col>
      <xdr:colOff>28575</xdr:colOff>
      <xdr:row>0</xdr:row>
      <xdr:rowOff>342900</xdr:rowOff>
    </xdr:from>
    <xdr:to>
      <xdr:col>5</xdr:col>
      <xdr:colOff>1737610</xdr:colOff>
      <xdr:row>1</xdr:row>
      <xdr:rowOff>409575</xdr:rowOff>
    </xdr:to>
    <xdr:sp macro="" textlink="">
      <xdr:nvSpPr>
        <xdr:cNvPr id="3073" name="Object 1" hidden="1">
          <a:extLst>
            <a:ext uri="{63B3BB69-23CF-44E3-9099-C40C66FF867C}">
              <a14:compatExt xmlns:a14="http://schemas.microsoft.com/office/drawing/2010/main"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123825</xdr:colOff>
      <xdr:row>0</xdr:row>
      <xdr:rowOff>400050</xdr:rowOff>
    </xdr:from>
    <xdr:to>
      <xdr:col>5</xdr:col>
      <xdr:colOff>1714500</xdr:colOff>
      <xdr:row>1</xdr:row>
      <xdr:rowOff>371475</xdr:rowOff>
    </xdr:to>
    <xdr:pic>
      <xdr:nvPicPr>
        <xdr:cNvPr id="5" name="Imagen 4">
          <a:extLst>
            <a:ext uri="{FF2B5EF4-FFF2-40B4-BE49-F238E27FC236}">
              <a16:creationId xmlns:a16="http://schemas.microsoft.com/office/drawing/2014/main" id="{00000000-0008-0000-0100-000005000000}"/>
            </a:ext>
          </a:extLst>
        </xdr:cNvPr>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1724" t="27673" r="31433" b="37148"/>
        <a:stretch/>
      </xdr:blipFill>
      <xdr:spPr bwMode="auto">
        <a:xfrm>
          <a:off x="8763000" y="400050"/>
          <a:ext cx="1590675" cy="428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73080</xdr:colOff>
      <xdr:row>3</xdr:row>
      <xdr:rowOff>14507</xdr:rowOff>
    </xdr:from>
    <xdr:to>
      <xdr:col>5</xdr:col>
      <xdr:colOff>1248176</xdr:colOff>
      <xdr:row>5</xdr:row>
      <xdr:rowOff>86345</xdr:rowOff>
    </xdr:to>
    <xdr:sp macro="" textlink="">
      <xdr:nvSpPr>
        <xdr:cNvPr id="8" name="Flecha izquierda 2">
          <a:hlinkClick xmlns:r="http://schemas.openxmlformats.org/officeDocument/2006/relationships" r:id="rId1"/>
          <a:extLst>
            <a:ext uri="{FF2B5EF4-FFF2-40B4-BE49-F238E27FC236}">
              <a16:creationId xmlns:a16="http://schemas.microsoft.com/office/drawing/2014/main" id="{00000000-0008-0000-0200-000008000000}"/>
            </a:ext>
          </a:extLst>
        </xdr:cNvPr>
        <xdr:cNvSpPr/>
      </xdr:nvSpPr>
      <xdr:spPr>
        <a:xfrm>
          <a:off x="8931330" y="1402436"/>
          <a:ext cx="1175096" cy="425623"/>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twoCellAnchor>
    <xdr:from>
      <xdr:col>0</xdr:col>
      <xdr:colOff>107694</xdr:colOff>
      <xdr:row>0</xdr:row>
      <xdr:rowOff>190500</xdr:rowOff>
    </xdr:from>
    <xdr:to>
      <xdr:col>0</xdr:col>
      <xdr:colOff>895992</xdr:colOff>
      <xdr:row>2</xdr:row>
      <xdr:rowOff>272143</xdr:rowOff>
    </xdr:to>
    <xdr:pic>
      <xdr:nvPicPr>
        <xdr:cNvPr id="5" name="Imagen 4" descr="escudo_negro">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7694" y="190500"/>
          <a:ext cx="788298" cy="1006929"/>
        </a:xfrm>
        <a:prstGeom prst="rect">
          <a:avLst/>
        </a:prstGeom>
        <a:noFill/>
        <a:ln w="9525">
          <a:noFill/>
          <a:miter lim="800000"/>
          <a:headEnd/>
          <a:tailEnd/>
        </a:ln>
      </xdr:spPr>
    </xdr:pic>
    <xdr:clientData/>
  </xdr:twoCellAnchor>
  <xdr:twoCellAnchor>
    <xdr:from>
      <xdr:col>5</xdr:col>
      <xdr:colOff>123824</xdr:colOff>
      <xdr:row>0</xdr:row>
      <xdr:rowOff>378280</xdr:rowOff>
    </xdr:from>
    <xdr:to>
      <xdr:col>5</xdr:col>
      <xdr:colOff>1522907</xdr:colOff>
      <xdr:row>1</xdr:row>
      <xdr:rowOff>340179</xdr:rowOff>
    </xdr:to>
    <xdr:sp macro="" textlink="">
      <xdr:nvSpPr>
        <xdr:cNvPr id="4097" name="Object 1" hidden="1">
          <a:extLst>
            <a:ext uri="{63B3BB69-23CF-44E3-9099-C40C66FF867C}">
              <a14:compatExt xmlns:a14="http://schemas.microsoft.com/office/drawing/2010/main"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54430</xdr:colOff>
      <xdr:row>0</xdr:row>
      <xdr:rowOff>340178</xdr:rowOff>
    </xdr:from>
    <xdr:to>
      <xdr:col>6</xdr:col>
      <xdr:colOff>1</xdr:colOff>
      <xdr:row>1</xdr:row>
      <xdr:rowOff>367392</xdr:rowOff>
    </xdr:to>
    <xdr:pic>
      <xdr:nvPicPr>
        <xdr:cNvPr id="6" name="Imagen 5">
          <a:extLst>
            <a:ext uri="{FF2B5EF4-FFF2-40B4-BE49-F238E27FC236}">
              <a16:creationId xmlns:a16="http://schemas.microsoft.com/office/drawing/2014/main" id="{00000000-0008-0000-0200-000006000000}"/>
            </a:ext>
          </a:extLst>
        </xdr:cNvPr>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1724" t="27673" r="31433" b="37148"/>
        <a:stretch/>
      </xdr:blipFill>
      <xdr:spPr bwMode="auto">
        <a:xfrm>
          <a:off x="8912680" y="340178"/>
          <a:ext cx="1551214" cy="489857"/>
        </a:xfrm>
        <a:prstGeom prst="rect">
          <a:avLst/>
        </a:prstGeom>
        <a:ln>
          <a:noFill/>
        </a:ln>
        <a:extLst>
          <a:ext uri="{53640926-AAD7-44D8-BBD7-CCE9431645EC}">
            <a14:shadowObscured xmlns:a14="http://schemas.microsoft.com/office/drawing/2010/main"/>
          </a:ext>
        </a:extLst>
      </xdr:spPr>
    </xdr:pic>
    <xdr:clientData/>
  </xdr:twoCellAnchor>
  <xdr:twoCellAnchor>
    <xdr:from>
      <xdr:col>5</xdr:col>
      <xdr:colOff>108856</xdr:colOff>
      <xdr:row>6</xdr:row>
      <xdr:rowOff>58230</xdr:rowOff>
    </xdr:from>
    <xdr:to>
      <xdr:col>5</xdr:col>
      <xdr:colOff>1728107</xdr:colOff>
      <xdr:row>7</xdr:row>
      <xdr:rowOff>17688</xdr:rowOff>
    </xdr:to>
    <xdr:sp macro="" textlink="">
      <xdr:nvSpPr>
        <xdr:cNvPr id="2" name="Flecha izquierda 2">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11548381" y="1429830"/>
          <a:ext cx="1619251" cy="483333"/>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941295</xdr:colOff>
      <xdr:row>3</xdr:row>
      <xdr:rowOff>147078</xdr:rowOff>
    </xdr:from>
    <xdr:to>
      <xdr:col>3</xdr:col>
      <xdr:colOff>1358713</xdr:colOff>
      <xdr:row>6</xdr:row>
      <xdr:rowOff>19610</xdr:rowOff>
    </xdr:to>
    <xdr:sp macro="" textlink="">
      <xdr:nvSpPr>
        <xdr:cNvPr id="2" name="Flecha izquierda 2">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4627470" y="147078"/>
          <a:ext cx="2170018" cy="434507"/>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twoCellAnchor>
    <xdr:from>
      <xdr:col>0</xdr:col>
      <xdr:colOff>333374</xdr:colOff>
      <xdr:row>0</xdr:row>
      <xdr:rowOff>269875</xdr:rowOff>
    </xdr:from>
    <xdr:to>
      <xdr:col>0</xdr:col>
      <xdr:colOff>1444625</xdr:colOff>
      <xdr:row>2</xdr:row>
      <xdr:rowOff>341040</xdr:rowOff>
    </xdr:to>
    <xdr:pic>
      <xdr:nvPicPr>
        <xdr:cNvPr id="6" name="Imagen 4" descr="escudo_negro">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33374" y="269875"/>
          <a:ext cx="1111251" cy="1118915"/>
        </a:xfrm>
        <a:prstGeom prst="rect">
          <a:avLst/>
        </a:prstGeom>
        <a:noFill/>
        <a:ln w="9525">
          <a:noFill/>
          <a:miter lim="800000"/>
          <a:headEnd/>
          <a:tailEnd/>
        </a:ln>
      </xdr:spPr>
    </xdr:pic>
    <xdr:clientData/>
  </xdr:twoCellAnchor>
  <xdr:twoCellAnchor>
    <xdr:from>
      <xdr:col>7</xdr:col>
      <xdr:colOff>38101</xdr:colOff>
      <xdr:row>0</xdr:row>
      <xdr:rowOff>469900</xdr:rowOff>
    </xdr:from>
    <xdr:to>
      <xdr:col>7</xdr:col>
      <xdr:colOff>1598683</xdr:colOff>
      <xdr:row>1</xdr:row>
      <xdr:rowOff>428625</xdr:rowOff>
    </xdr:to>
    <xdr:sp macro="" textlink="">
      <xdr:nvSpPr>
        <xdr:cNvPr id="6145" name="Object 1" hidden="1">
          <a:extLst>
            <a:ext uri="{63B3BB69-23CF-44E3-9099-C40C66FF867C}">
              <a14:compatExt xmlns:a14="http://schemas.microsoft.com/office/drawing/2010/main"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xdr:from>
          <xdr:col>7</xdr:col>
          <xdr:colOff>133350</xdr:colOff>
          <xdr:row>1</xdr:row>
          <xdr:rowOff>9525</xdr:rowOff>
        </xdr:from>
        <xdr:to>
          <xdr:col>7</xdr:col>
          <xdr:colOff>1400175</xdr:colOff>
          <xdr:row>1</xdr:row>
          <xdr:rowOff>400050</xdr:rowOff>
        </xdr:to>
        <xdr:sp macro="" textlink="">
          <xdr:nvSpPr>
            <xdr:cNvPr id="3" name="Object 1" hidden="1">
              <a:extLst>
                <a:ext uri="{63B3BB69-23CF-44E3-9099-C40C66FF867C}">
                  <a14:compatExt spid="_x0000_s6145"/>
                </a:ext>
                <a:ext uri="{FF2B5EF4-FFF2-40B4-BE49-F238E27FC236}">
                  <a16:creationId xmlns:a16="http://schemas.microsoft.com/office/drawing/2014/main" id="{00000000-0008-0000-0300-0000030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5</xdr:col>
      <xdr:colOff>108856</xdr:colOff>
      <xdr:row>6</xdr:row>
      <xdr:rowOff>58230</xdr:rowOff>
    </xdr:from>
    <xdr:to>
      <xdr:col>5</xdr:col>
      <xdr:colOff>1728107</xdr:colOff>
      <xdr:row>7</xdr:row>
      <xdr:rowOff>17688</xdr:rowOff>
    </xdr:to>
    <xdr:sp macro="" textlink="">
      <xdr:nvSpPr>
        <xdr:cNvPr id="4" name="Flecha izquierda 2">
          <a:hlinkClick xmlns:r="http://schemas.openxmlformats.org/officeDocument/2006/relationships" r:id="rId1"/>
          <a:extLst>
            <a:ext uri="{FF2B5EF4-FFF2-40B4-BE49-F238E27FC236}">
              <a16:creationId xmlns:a16="http://schemas.microsoft.com/office/drawing/2014/main" id="{00000000-0008-0000-0300-000004000000}"/>
            </a:ext>
          </a:extLst>
        </xdr:cNvPr>
        <xdr:cNvSpPr/>
      </xdr:nvSpPr>
      <xdr:spPr>
        <a:xfrm>
          <a:off x="11548381" y="1429830"/>
          <a:ext cx="1619251" cy="483333"/>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222251</xdr:colOff>
      <xdr:row>0</xdr:row>
      <xdr:rowOff>111126</xdr:rowOff>
    </xdr:from>
    <xdr:to>
      <xdr:col>0</xdr:col>
      <xdr:colOff>1031875</xdr:colOff>
      <xdr:row>2</xdr:row>
      <xdr:rowOff>269876</xdr:rowOff>
    </xdr:to>
    <xdr:pic>
      <xdr:nvPicPr>
        <xdr:cNvPr id="2" name="Imagen 4" descr="escudo_negro">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22251" y="111126"/>
          <a:ext cx="809624" cy="901700"/>
        </a:xfrm>
        <a:prstGeom prst="rect">
          <a:avLst/>
        </a:prstGeom>
        <a:noFill/>
        <a:ln w="9525">
          <a:noFill/>
          <a:miter lim="800000"/>
          <a:headEnd/>
          <a:tailEnd/>
        </a:ln>
      </xdr:spPr>
    </xdr:pic>
    <xdr:clientData/>
  </xdr:twoCellAnchor>
  <xdr:twoCellAnchor>
    <xdr:from>
      <xdr:col>9</xdr:col>
      <xdr:colOff>119063</xdr:colOff>
      <xdr:row>4</xdr:row>
      <xdr:rowOff>214313</xdr:rowOff>
    </xdr:from>
    <xdr:to>
      <xdr:col>10</xdr:col>
      <xdr:colOff>1439998</xdr:colOff>
      <xdr:row>7</xdr:row>
      <xdr:rowOff>49300</xdr:rowOff>
    </xdr:to>
    <xdr:sp macro="" textlink="">
      <xdr:nvSpPr>
        <xdr:cNvPr id="3" name="Flecha izquierda 3">
          <a:hlinkClick xmlns:r="http://schemas.openxmlformats.org/officeDocument/2006/relationships" r:id="rId2"/>
          <a:extLst>
            <a:ext uri="{FF2B5EF4-FFF2-40B4-BE49-F238E27FC236}">
              <a16:creationId xmlns:a16="http://schemas.microsoft.com/office/drawing/2014/main" id="{00000000-0008-0000-0400-000003000000}"/>
            </a:ext>
          </a:extLst>
        </xdr:cNvPr>
        <xdr:cNvSpPr/>
      </xdr:nvSpPr>
      <xdr:spPr>
        <a:xfrm>
          <a:off x="14244638" y="1566863"/>
          <a:ext cx="1863860" cy="673187"/>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oneCellAnchor>
    <xdr:from>
      <xdr:col>162</xdr:col>
      <xdr:colOff>38100</xdr:colOff>
      <xdr:row>0</xdr:row>
      <xdr:rowOff>0</xdr:rowOff>
    </xdr:from>
    <xdr:ext cx="4907217" cy="1698254"/>
    <xdr:pic>
      <xdr:nvPicPr>
        <xdr:cNvPr id="4" name="Imagen 3">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64068125" y="0"/>
          <a:ext cx="4907217" cy="1698254"/>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oneCellAnchor>
  <xdr:twoCellAnchor>
    <xdr:from>
      <xdr:col>20</xdr:col>
      <xdr:colOff>0</xdr:colOff>
      <xdr:row>0</xdr:row>
      <xdr:rowOff>266700</xdr:rowOff>
    </xdr:from>
    <xdr:to>
      <xdr:col>20</xdr:col>
      <xdr:colOff>0</xdr:colOff>
      <xdr:row>2</xdr:row>
      <xdr:rowOff>19050</xdr:rowOff>
    </xdr:to>
    <xdr:sp macro="" textlink="">
      <xdr:nvSpPr>
        <xdr:cNvPr id="5" name="Object 1" hidden="1">
          <a:extLst>
            <a:ext uri="{63B3BB69-23CF-44E3-9099-C40C66FF867C}">
              <a14:compatExt xmlns:a14="http://schemas.microsoft.com/office/drawing/2010/main" spid="_x0000_s8193"/>
            </a:ext>
            <a:ext uri="{FF2B5EF4-FFF2-40B4-BE49-F238E27FC236}">
              <a16:creationId xmlns:a16="http://schemas.microsoft.com/office/drawing/2014/main" id="{00000000-0008-0000-0400-000005000000}"/>
            </a:ext>
          </a:extLst>
        </xdr:cNvPr>
        <xdr:cNvSpPr/>
      </xdr:nvSpPr>
      <xdr:spPr bwMode="auto">
        <a:xfrm>
          <a:off x="31442025" y="266700"/>
          <a:ext cx="0" cy="4953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301625</xdr:colOff>
      <xdr:row>3</xdr:row>
      <xdr:rowOff>185097</xdr:rowOff>
    </xdr:from>
    <xdr:to>
      <xdr:col>10</xdr:col>
      <xdr:colOff>1190224</xdr:colOff>
      <xdr:row>6</xdr:row>
      <xdr:rowOff>60030</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a:off x="15160625" y="1280472"/>
          <a:ext cx="1999849" cy="430558"/>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twoCellAnchor>
    <xdr:from>
      <xdr:col>0</xdr:col>
      <xdr:colOff>518027</xdr:colOff>
      <xdr:row>0</xdr:row>
      <xdr:rowOff>56817</xdr:rowOff>
    </xdr:from>
    <xdr:to>
      <xdr:col>0</xdr:col>
      <xdr:colOff>1448309</xdr:colOff>
      <xdr:row>2</xdr:row>
      <xdr:rowOff>269875</xdr:rowOff>
    </xdr:to>
    <xdr:pic>
      <xdr:nvPicPr>
        <xdr:cNvPr id="11" name="Imagen 4" descr="escudo_negro">
          <a:extLst>
            <a:ext uri="{FF2B5EF4-FFF2-40B4-BE49-F238E27FC236}">
              <a16:creationId xmlns:a16="http://schemas.microsoft.com/office/drawing/2014/main" id="{00000000-0008-0000-0500-00000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18027" y="56817"/>
          <a:ext cx="930282" cy="943308"/>
        </a:xfrm>
        <a:prstGeom prst="rect">
          <a:avLst/>
        </a:prstGeom>
        <a:noFill/>
        <a:ln w="9525">
          <a:noFill/>
          <a:miter lim="800000"/>
          <a:headEnd/>
          <a:tailEnd/>
        </a:ln>
      </xdr:spPr>
    </xdr:pic>
    <xdr:clientData/>
  </xdr:twoCellAnchor>
  <xdr:twoCellAnchor editAs="oneCell">
    <xdr:from>
      <xdr:col>102</xdr:col>
      <xdr:colOff>47625</xdr:colOff>
      <xdr:row>12</xdr:row>
      <xdr:rowOff>190500</xdr:rowOff>
    </xdr:from>
    <xdr:to>
      <xdr:col>108</xdr:col>
      <xdr:colOff>380461</xdr:colOff>
      <xdr:row>17</xdr:row>
      <xdr:rowOff>131617</xdr:rowOff>
    </xdr:to>
    <xdr:pic>
      <xdr:nvPicPr>
        <xdr:cNvPr id="6" name="Imagen 3">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8515825" y="3419475"/>
          <a:ext cx="4904836" cy="10569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1006928</xdr:colOff>
      <xdr:row>0</xdr:row>
      <xdr:rowOff>190500</xdr:rowOff>
    </xdr:from>
    <xdr:to>
      <xdr:col>14</xdr:col>
      <xdr:colOff>3495493</xdr:colOff>
      <xdr:row>2</xdr:row>
      <xdr:rowOff>131989</xdr:rowOff>
    </xdr:to>
    <xdr:pic>
      <xdr:nvPicPr>
        <xdr:cNvPr id="7" name="Imagen 6">
          <a:extLst>
            <a:ext uri="{FF2B5EF4-FFF2-40B4-BE49-F238E27FC236}">
              <a16:creationId xmlns:a16="http://schemas.microsoft.com/office/drawing/2014/main" id="{00000000-0008-0000-0500-000007000000}"/>
            </a:ext>
          </a:extLst>
        </xdr:cNvPr>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21724" t="27673" r="31433" b="37148"/>
        <a:stretch/>
      </xdr:blipFill>
      <xdr:spPr bwMode="auto">
        <a:xfrm>
          <a:off x="32983714" y="190500"/>
          <a:ext cx="2488565" cy="676275"/>
        </a:xfrm>
        <a:prstGeom prst="rect">
          <a:avLst/>
        </a:prstGeom>
        <a:ln>
          <a:noFill/>
        </a:ln>
        <a:extLst>
          <a:ext uri="{53640926-AAD7-44D8-BBD7-CCE9431645EC}">
            <a14:shadowObscured xmlns:a14="http://schemas.microsoft.com/office/drawing/2010/main"/>
          </a:ext>
        </a:extLst>
      </xdr:spPr>
    </xdr:pic>
    <xdr:clientData/>
  </xdr:twoCellAnchor>
  <xdr:twoCellAnchor>
    <xdr:from>
      <xdr:col>5</xdr:col>
      <xdr:colOff>108856</xdr:colOff>
      <xdr:row>6</xdr:row>
      <xdr:rowOff>58230</xdr:rowOff>
    </xdr:from>
    <xdr:to>
      <xdr:col>5</xdr:col>
      <xdr:colOff>1728107</xdr:colOff>
      <xdr:row>7</xdr:row>
      <xdr:rowOff>17688</xdr:rowOff>
    </xdr:to>
    <xdr:sp macro="" textlink="">
      <xdr:nvSpPr>
        <xdr:cNvPr id="2" name="Flecha izquierda 2">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9062356" y="2191830"/>
          <a:ext cx="1619251" cy="264258"/>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ade63\Users\Documents%20and%20Settings\abarrera\Mis%20documentos\DT%202014\753\Terri%20por%20cdc%2020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dpyba-my.sharepoint.com/Users/vviracacha/Desktop/SEGUIMIENTO%20A%20PROYECTOS%20SPI%20-%20OCT5%20DE%20201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idpyba-my.sharepoint.com/Users/vviracacha/Downloads/SPI%20-%20Indicadores%20de%20gesti&#243;n%20(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ogarzona\Documents\OSCAR%202017\INFORMES\1096%20Formato%20SPI%202017%20Def%20Marzo%202017%20O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CHA TERMINACION SERVICIOS "/>
      <sheetName val="AMPLIACION DE COBERTURA "/>
      <sheetName val="CONJUNTAS "/>
      <sheetName val="TRANSVESALES "/>
      <sheetName val="TERRITORIALIZACION "/>
      <sheetName val="CRONOGRAMA "/>
      <sheetName val="TALENTO HUMANO"/>
      <sheetName val="CRITERIOS TERRI"/>
      <sheetName val="Hoja6"/>
      <sheetName val="Listas desplegables"/>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INSTRUCCIÓN DE DILIGENCIAMIENTO"/>
      <sheetName val="1. SEGUIMIENTO EJECUCIÓN PRESU"/>
      <sheetName val="Hoja1"/>
      <sheetName val="2. SEGUIMIENTO METAS PRODUCTO"/>
      <sheetName val="2.1 TERRITORIALIZACIÓN METAS"/>
      <sheetName val="3. INFORMACIÓN POBLACIONAL"/>
      <sheetName val="3.1 TERRITORIALIZACIÓN POBLAC"/>
      <sheetName val="4. METAS RESULTADO PDD"/>
      <sheetName val="Listas desplegables"/>
      <sheetName val="GLOSARIO"/>
      <sheetName val="ACTIVIDADES - TAREAS VIG"/>
      <sheetName val="Cronograma Mensu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INSTRUCCIÓN DE DILIGENCIAMIENTO"/>
      <sheetName val="1. SEGUIMIENTO EJECUCIÓN PRESU"/>
      <sheetName val="Cronograma Mensual"/>
      <sheetName val="2. SEGUIMIENTO METAS PRODUCTO"/>
      <sheetName val="2.1. SEGUIM. ACTIVIDADES TAREAS"/>
      <sheetName val="2.2 TERRITORIALIZACIÓN METAS"/>
      <sheetName val="3.1 TERRITORIALIZACIÓN POBLAC"/>
      <sheetName val="3. INFORMACIÓN POBLACIONAL"/>
      <sheetName val="4. METAS PDD"/>
      <sheetName val="Listas desplegables"/>
      <sheetName val="5. INDICADORES DE GESTIÓN"/>
      <sheetName val="Hoja1"/>
      <sheetName val="GLOSARI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desplegables"/>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person displayName="William Andrés Guerrero Caballero" id="{041B24B6-87C9-4630-B88C-F048F34EF6E2}" userId="S::w.guerrero@animalesbog.gov.co::d0f6feb1-ca4f-4766-bfac-1638db5fcbfc"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8" dT="2024-08-26T20:40:46.64" personId="{041B24B6-87C9-4630-B88C-F048F34EF6E2}" id="{0FC48110-3F5C-498F-A9B6-F396992F078C}" done="1">
    <text xml:space="preserve">Estos son los codigos de las metas PDD para ajustar en todas las hojas
151 -Atender 70.000 animales en los programas de atención integral de la fauna doméstica y en condición de presunto maltrato del Distrito Capital.
152- Desarrollar los 2 programas de atención a especies sinantrópicas orientados a la atención médica veterinaria y control poblacional humanitario para palomas de plaza (Columba livia) y la atención de enjambres de abejas (Apis melífera) orientados a la protección y el bienestar animal.
153-Esterilizar 320.000 perros y gatos incluyendo los que están en condición de vulnerabilidad, en el Distrito, a través de alianzas y una gestión eficiente
</text>
  </threadedComment>
</ThreadedComments>
</file>

<file path=xl/threadedComments/threadedComment2.xml><?xml version="1.0" encoding="utf-8"?>
<ThreadedComments xmlns="http://schemas.microsoft.com/office/spreadsheetml/2018/threadedcomments" xmlns:x="http://schemas.openxmlformats.org/spreadsheetml/2006/main">
  <threadedComment ref="E20" dT="2024-08-26T22:20:57.91" personId="{041B24B6-87C9-4630-B88C-F048F34EF6E2}" id="{4F40E02B-95D4-466B-B061-B79E150BCEFA}" done="1">
    <text>Es tipo EFICACIA</text>
  </threadedComment>
  <threadedComment ref="F20" dT="2024-08-26T22:21:40.29" personId="{041B24B6-87C9-4630-B88C-F048F34EF6E2}" id="{F3DED123-0501-47CD-A1DB-65244D8C5B9E}" done="1">
    <text>Por favor describir las metas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CCFF"/>
  </sheetPr>
  <dimension ref="A1:U34"/>
  <sheetViews>
    <sheetView topLeftCell="A10" zoomScale="70" zoomScaleNormal="70" workbookViewId="0">
      <selection activeCell="D35" sqref="D35"/>
    </sheetView>
  </sheetViews>
  <sheetFormatPr baseColWidth="10" defaultColWidth="11.42578125" defaultRowHeight="15" x14ac:dyDescent="0.25"/>
  <cols>
    <col min="1" max="1" width="7.5703125" style="1" customWidth="1"/>
    <col min="2" max="2" width="11.42578125" style="1"/>
    <col min="3" max="3" width="12.7109375" style="1" bestFit="1" customWidth="1"/>
    <col min="4" max="11" width="11.42578125" style="1"/>
    <col min="12" max="12" width="7" style="1" customWidth="1"/>
    <col min="13" max="13" width="6.7109375" style="1" customWidth="1"/>
    <col min="14" max="19" width="11.42578125" style="1"/>
    <col min="20" max="20" width="15.5703125" style="1" customWidth="1"/>
    <col min="21" max="21" width="16.7109375" style="1" customWidth="1"/>
    <col min="22" max="16384" width="11.42578125" style="1"/>
  </cols>
  <sheetData>
    <row r="1" spans="1:21" ht="35.25" customHeight="1" x14ac:dyDescent="0.25">
      <c r="A1" s="997"/>
      <c r="B1" s="997"/>
      <c r="C1" s="997"/>
      <c r="D1" s="1004" t="s">
        <v>0</v>
      </c>
      <c r="E1" s="1004"/>
      <c r="F1" s="1004"/>
      <c r="G1" s="1004"/>
      <c r="H1" s="1004"/>
      <c r="I1" s="1004"/>
      <c r="J1" s="1004"/>
      <c r="K1" s="1004"/>
      <c r="L1" s="1004"/>
      <c r="M1" s="1004"/>
      <c r="N1" s="1004"/>
      <c r="O1" s="1004"/>
      <c r="P1" s="1004"/>
      <c r="Q1" s="1004"/>
      <c r="R1" s="1004"/>
      <c r="S1" s="1004"/>
      <c r="T1" s="998"/>
      <c r="U1" s="999"/>
    </row>
    <row r="2" spans="1:21" ht="35.25" customHeight="1" x14ac:dyDescent="0.25">
      <c r="A2" s="997"/>
      <c r="B2" s="997"/>
      <c r="C2" s="997"/>
      <c r="D2" s="1004" t="s">
        <v>1</v>
      </c>
      <c r="E2" s="1004"/>
      <c r="F2" s="1004"/>
      <c r="G2" s="1004"/>
      <c r="H2" s="1004"/>
      <c r="I2" s="1004"/>
      <c r="J2" s="1004"/>
      <c r="K2" s="1004"/>
      <c r="L2" s="1004"/>
      <c r="M2" s="1004"/>
      <c r="N2" s="1004"/>
      <c r="O2" s="1004"/>
      <c r="P2" s="1004"/>
      <c r="Q2" s="1004"/>
      <c r="R2" s="1004"/>
      <c r="S2" s="1004"/>
      <c r="T2" s="1000"/>
      <c r="U2" s="1001"/>
    </row>
    <row r="3" spans="1:21" ht="35.25" customHeight="1" x14ac:dyDescent="0.25">
      <c r="A3" s="997"/>
      <c r="B3" s="997"/>
      <c r="C3" s="997"/>
      <c r="D3" s="1005" t="s">
        <v>2</v>
      </c>
      <c r="E3" s="1006"/>
      <c r="F3" s="1006"/>
      <c r="G3" s="1006"/>
      <c r="H3" s="1006"/>
      <c r="I3" s="1006"/>
      <c r="J3" s="1006"/>
      <c r="K3" s="1004" t="s">
        <v>147</v>
      </c>
      <c r="L3" s="1004"/>
      <c r="M3" s="1004"/>
      <c r="N3" s="1004"/>
      <c r="O3" s="1004"/>
      <c r="P3" s="1004"/>
      <c r="Q3" s="1004"/>
      <c r="R3" s="1004"/>
      <c r="S3" s="1004"/>
      <c r="T3" s="1002"/>
      <c r="U3" s="1003"/>
    </row>
    <row r="5" spans="1:21" x14ac:dyDescent="0.25">
      <c r="B5"/>
    </row>
    <row r="6" spans="1:21" ht="26.25" x14ac:dyDescent="0.4">
      <c r="I6" s="13" t="s">
        <v>3</v>
      </c>
    </row>
    <row r="8" spans="1:21" x14ac:dyDescent="0.25">
      <c r="B8" s="8"/>
      <c r="C8" s="8"/>
      <c r="D8" s="8"/>
      <c r="E8" s="8"/>
      <c r="F8" s="8"/>
      <c r="G8" s="8"/>
      <c r="H8" s="8"/>
      <c r="I8" s="8"/>
      <c r="J8" s="8"/>
      <c r="K8" s="8"/>
      <c r="M8" s="11"/>
      <c r="N8" s="11"/>
      <c r="O8" s="11"/>
      <c r="P8" s="11"/>
      <c r="Q8" s="11"/>
      <c r="R8" s="11"/>
      <c r="S8" s="11"/>
      <c r="T8" s="11"/>
      <c r="U8" s="11"/>
    </row>
    <row r="9" spans="1:21" ht="64.5" customHeight="1" x14ac:dyDescent="0.25">
      <c r="B9" s="8"/>
      <c r="C9" s="88"/>
      <c r="D9" s="994" t="s">
        <v>4</v>
      </c>
      <c r="E9" s="994"/>
      <c r="F9" s="994"/>
      <c r="G9" s="994"/>
      <c r="H9" s="994"/>
      <c r="I9" s="994"/>
      <c r="J9" s="88"/>
      <c r="K9" s="89"/>
      <c r="M9" s="995" t="s">
        <v>5</v>
      </c>
      <c r="N9" s="995"/>
      <c r="O9" s="995"/>
      <c r="P9" s="995"/>
      <c r="Q9" s="995"/>
      <c r="R9" s="995"/>
      <c r="S9" s="995"/>
      <c r="T9" s="995"/>
      <c r="U9" s="995"/>
    </row>
    <row r="10" spans="1:21" x14ac:dyDescent="0.25">
      <c r="B10" s="8"/>
      <c r="C10" s="88"/>
      <c r="D10" s="88"/>
      <c r="E10" s="88"/>
      <c r="F10" s="88"/>
      <c r="G10" s="88"/>
      <c r="H10" s="88"/>
      <c r="I10" s="88"/>
      <c r="J10" s="88"/>
      <c r="K10" s="88"/>
      <c r="M10" s="11"/>
      <c r="N10" s="11"/>
      <c r="O10" s="11"/>
      <c r="P10" s="11"/>
      <c r="Q10" s="11"/>
      <c r="R10" s="11"/>
      <c r="S10" s="11"/>
      <c r="T10" s="11"/>
      <c r="U10" s="11"/>
    </row>
    <row r="11" spans="1:21" s="7" customFormat="1" ht="18" x14ac:dyDescent="0.25">
      <c r="B11" s="9"/>
      <c r="C11" s="90"/>
      <c r="D11" s="90"/>
      <c r="E11" s="90"/>
      <c r="F11" s="90"/>
      <c r="G11" s="90"/>
      <c r="H11" s="90"/>
      <c r="I11" s="90"/>
      <c r="J11" s="90"/>
      <c r="K11" s="90"/>
      <c r="M11" s="12"/>
      <c r="N11" s="993" t="s">
        <v>6</v>
      </c>
      <c r="O11" s="993"/>
      <c r="P11" s="993"/>
      <c r="Q11" s="993"/>
      <c r="R11" s="993"/>
      <c r="S11" s="993"/>
      <c r="T11" s="993"/>
      <c r="U11" s="993"/>
    </row>
    <row r="12" spans="1:21" s="7" customFormat="1" ht="30" customHeight="1" x14ac:dyDescent="0.25">
      <c r="B12" s="9"/>
      <c r="C12" s="90"/>
      <c r="D12" s="90"/>
      <c r="E12" s="90"/>
      <c r="F12" s="90"/>
      <c r="G12" s="90"/>
      <c r="H12" s="90"/>
      <c r="I12" s="90"/>
      <c r="J12" s="90"/>
      <c r="K12" s="90"/>
      <c r="M12" s="12"/>
      <c r="N12" s="993"/>
      <c r="O12" s="993"/>
      <c r="P12" s="993"/>
      <c r="Q12" s="993"/>
      <c r="R12" s="993"/>
      <c r="S12" s="993"/>
      <c r="T12" s="993"/>
      <c r="U12" s="993"/>
    </row>
    <row r="13" spans="1:21" s="7" customFormat="1" ht="20.25" x14ac:dyDescent="0.3">
      <c r="B13" s="9"/>
      <c r="C13" s="90"/>
      <c r="D13" s="90"/>
      <c r="E13" s="90"/>
      <c r="F13" s="90"/>
      <c r="G13" s="90"/>
      <c r="H13" s="90"/>
      <c r="I13" s="90"/>
      <c r="J13" s="90"/>
      <c r="K13" s="90"/>
      <c r="M13" s="12"/>
      <c r="N13" s="31"/>
      <c r="O13" s="31"/>
      <c r="P13" s="31"/>
      <c r="Q13" s="31"/>
      <c r="R13" s="31"/>
      <c r="S13" s="31"/>
      <c r="T13" s="31"/>
      <c r="U13" s="31"/>
    </row>
    <row r="14" spans="1:21" s="7" customFormat="1" ht="20.25" x14ac:dyDescent="0.3">
      <c r="B14" s="9"/>
      <c r="C14" s="90"/>
      <c r="D14" s="90"/>
      <c r="E14" s="90"/>
      <c r="F14" s="90"/>
      <c r="G14" s="90"/>
      <c r="H14" s="90"/>
      <c r="I14" s="90"/>
      <c r="J14" s="90"/>
      <c r="K14" s="90"/>
      <c r="M14" s="12"/>
      <c r="N14" s="32" t="s">
        <v>7</v>
      </c>
      <c r="O14" s="31"/>
      <c r="P14" s="31"/>
      <c r="Q14" s="31"/>
      <c r="R14" s="31"/>
      <c r="S14" s="31"/>
      <c r="T14" s="31"/>
      <c r="U14" s="31"/>
    </row>
    <row r="15" spans="1:21" s="7" customFormat="1" ht="20.25" x14ac:dyDescent="0.3">
      <c r="B15" s="9"/>
      <c r="C15" s="90"/>
      <c r="D15" s="90"/>
      <c r="E15" s="90"/>
      <c r="F15" s="90"/>
      <c r="G15" s="90"/>
      <c r="H15" s="90"/>
      <c r="I15" s="90"/>
      <c r="J15" s="90"/>
      <c r="K15" s="90"/>
      <c r="M15" s="12"/>
      <c r="N15" s="32" t="s">
        <v>8</v>
      </c>
      <c r="O15" s="31"/>
      <c r="P15" s="31"/>
      <c r="Q15" s="31"/>
      <c r="R15" s="31"/>
      <c r="S15" s="31"/>
      <c r="T15" s="31"/>
      <c r="U15" s="31"/>
    </row>
    <row r="16" spans="1:21" s="7" customFormat="1" ht="20.25" x14ac:dyDescent="0.3">
      <c r="B16" s="9"/>
      <c r="C16" s="90"/>
      <c r="D16" s="90"/>
      <c r="E16" s="90"/>
      <c r="F16" s="90"/>
      <c r="G16" s="90"/>
      <c r="H16" s="90"/>
      <c r="I16" s="90"/>
      <c r="J16" s="90"/>
      <c r="K16" s="90"/>
      <c r="M16" s="12"/>
      <c r="N16" s="32" t="s">
        <v>9</v>
      </c>
      <c r="O16" s="31"/>
      <c r="P16" s="31"/>
      <c r="Q16" s="31"/>
      <c r="R16" s="31"/>
      <c r="S16" s="31"/>
      <c r="T16" s="31"/>
      <c r="U16" s="31"/>
    </row>
    <row r="17" spans="2:21" ht="21" x14ac:dyDescent="0.35">
      <c r="B17" s="8"/>
      <c r="C17" s="88"/>
      <c r="D17" s="88"/>
      <c r="E17" s="88"/>
      <c r="F17" s="88"/>
      <c r="G17" s="88"/>
      <c r="H17" s="88"/>
      <c r="I17" s="88"/>
      <c r="J17" s="88"/>
      <c r="K17" s="88"/>
      <c r="M17" s="11"/>
      <c r="N17" s="32" t="s">
        <v>145</v>
      </c>
      <c r="O17" s="31"/>
      <c r="P17" s="31"/>
      <c r="Q17" s="31"/>
      <c r="R17" s="31"/>
      <c r="S17" s="33"/>
      <c r="T17" s="33"/>
      <c r="U17" s="33"/>
    </row>
    <row r="18" spans="2:21" ht="21" x14ac:dyDescent="0.35">
      <c r="B18" s="8"/>
      <c r="C18" s="88"/>
      <c r="D18" s="88"/>
      <c r="E18" s="88"/>
      <c r="F18" s="88"/>
      <c r="G18" s="88"/>
      <c r="H18" s="88"/>
      <c r="I18" s="88"/>
      <c r="J18" s="88"/>
      <c r="K18" s="88"/>
      <c r="M18" s="11"/>
      <c r="N18" s="32"/>
      <c r="O18" s="33"/>
      <c r="P18" s="33"/>
      <c r="Q18" s="33"/>
      <c r="R18" s="33"/>
      <c r="S18" s="33"/>
      <c r="T18" s="33"/>
      <c r="U18" s="33"/>
    </row>
    <row r="19" spans="2:21" ht="26.25" customHeight="1" x14ac:dyDescent="0.4">
      <c r="B19" s="10"/>
      <c r="C19" s="88"/>
      <c r="D19" s="88"/>
      <c r="E19" s="88"/>
      <c r="F19" s="88"/>
      <c r="G19" s="88"/>
      <c r="H19" s="88"/>
      <c r="I19" s="88"/>
      <c r="J19" s="88"/>
      <c r="K19" s="88"/>
      <c r="M19" s="11"/>
      <c r="N19" s="11"/>
      <c r="O19" s="11"/>
      <c r="P19" s="11"/>
      <c r="Q19" s="11"/>
      <c r="R19" s="11"/>
      <c r="S19" s="11"/>
      <c r="T19" s="11"/>
      <c r="U19" s="11"/>
    </row>
    <row r="20" spans="2:21" ht="15" customHeight="1" x14ac:dyDescent="0.25">
      <c r="B20" s="8"/>
      <c r="C20" s="91"/>
      <c r="D20" s="91"/>
      <c r="E20" s="91"/>
      <c r="F20" s="91"/>
      <c r="G20" s="91"/>
      <c r="H20" s="88"/>
      <c r="I20" s="88"/>
      <c r="J20" s="88"/>
      <c r="K20" s="88"/>
      <c r="M20" s="11"/>
      <c r="N20" s="11"/>
      <c r="O20" s="11"/>
      <c r="P20" s="11"/>
      <c r="Q20" s="11"/>
      <c r="R20" s="11"/>
      <c r="S20" s="11"/>
      <c r="T20" s="11"/>
      <c r="U20" s="11"/>
    </row>
    <row r="21" spans="2:21" ht="15" customHeight="1" x14ac:dyDescent="0.25">
      <c r="B21" s="8"/>
      <c r="C21" s="91"/>
      <c r="D21" s="91"/>
      <c r="E21" s="91"/>
      <c r="F21" s="91"/>
      <c r="G21" s="91"/>
      <c r="H21" s="88"/>
      <c r="I21" s="88"/>
      <c r="J21" s="88"/>
      <c r="K21" s="88"/>
      <c r="M21" s="11"/>
      <c r="N21" s="11"/>
      <c r="O21" s="11"/>
      <c r="P21" s="11"/>
      <c r="Q21" s="11"/>
      <c r="R21" s="11"/>
      <c r="S21" s="11"/>
      <c r="T21" s="11"/>
      <c r="U21" s="11"/>
    </row>
    <row r="22" spans="2:21" ht="15" customHeight="1" x14ac:dyDescent="0.25">
      <c r="B22" s="8"/>
      <c r="C22" s="92"/>
      <c r="D22" s="88"/>
      <c r="E22" s="88"/>
      <c r="F22" s="88"/>
      <c r="G22" s="88"/>
      <c r="H22" s="88"/>
      <c r="I22" s="88"/>
      <c r="J22" s="88"/>
      <c r="K22" s="88"/>
      <c r="M22" s="11"/>
      <c r="N22" s="11"/>
      <c r="O22" s="11"/>
      <c r="P22" s="11"/>
      <c r="Q22" s="11"/>
      <c r="R22" s="11"/>
      <c r="S22" s="11"/>
      <c r="T22" s="11"/>
      <c r="U22" s="11"/>
    </row>
    <row r="23" spans="2:21" x14ac:dyDescent="0.25">
      <c r="B23" s="8"/>
      <c r="C23" s="88"/>
      <c r="D23" s="88"/>
      <c r="E23" s="88"/>
      <c r="F23" s="88"/>
      <c r="G23" s="88"/>
      <c r="H23" s="88"/>
      <c r="I23" s="88"/>
      <c r="J23" s="88"/>
      <c r="K23" s="88"/>
      <c r="M23" s="11"/>
      <c r="N23" s="996" t="s">
        <v>10</v>
      </c>
      <c r="O23" s="996"/>
      <c r="P23" s="996"/>
      <c r="Q23" s="996"/>
      <c r="R23" s="996"/>
      <c r="S23" s="996"/>
      <c r="T23" s="996"/>
      <c r="U23" s="11"/>
    </row>
    <row r="24" spans="2:21" x14ac:dyDescent="0.25">
      <c r="B24" s="8"/>
      <c r="C24" s="88"/>
      <c r="D24" s="88"/>
      <c r="E24" s="88"/>
      <c r="F24" s="88"/>
      <c r="G24" s="88"/>
      <c r="H24" s="88"/>
      <c r="I24" s="88"/>
      <c r="J24" s="88"/>
      <c r="K24" s="88"/>
      <c r="M24" s="11"/>
      <c r="N24" s="996"/>
      <c r="O24" s="996"/>
      <c r="P24" s="996"/>
      <c r="Q24" s="996"/>
      <c r="R24" s="996"/>
      <c r="S24" s="996"/>
      <c r="T24" s="996"/>
      <c r="U24" s="11"/>
    </row>
    <row r="25" spans="2:21" x14ac:dyDescent="0.25">
      <c r="B25" s="8"/>
      <c r="C25" s="88"/>
      <c r="D25" s="88"/>
      <c r="E25" s="88"/>
      <c r="F25" s="88"/>
      <c r="G25" s="88"/>
      <c r="H25" s="88"/>
      <c r="I25" s="88"/>
      <c r="J25" s="88"/>
      <c r="K25" s="88"/>
      <c r="M25" s="11"/>
      <c r="N25" s="996"/>
      <c r="O25" s="996"/>
      <c r="P25" s="996"/>
      <c r="Q25" s="996"/>
      <c r="R25" s="996"/>
      <c r="S25" s="996"/>
      <c r="T25" s="996"/>
      <c r="U25" s="11"/>
    </row>
    <row r="26" spans="2:21" x14ac:dyDescent="0.25">
      <c r="B26" s="8"/>
      <c r="C26" s="88"/>
      <c r="D26" s="88"/>
      <c r="E26" s="88"/>
      <c r="F26" s="88"/>
      <c r="G26" s="88"/>
      <c r="H26" s="88"/>
      <c r="I26" s="88"/>
      <c r="J26" s="88"/>
      <c r="K26" s="88"/>
      <c r="M26" s="11"/>
      <c r="N26" s="996"/>
      <c r="O26" s="996"/>
      <c r="P26" s="996"/>
      <c r="Q26" s="996"/>
      <c r="R26" s="996"/>
      <c r="S26" s="996"/>
      <c r="T26" s="996"/>
      <c r="U26" s="11"/>
    </row>
    <row r="27" spans="2:21" x14ac:dyDescent="0.25">
      <c r="B27" s="8"/>
      <c r="C27" s="88"/>
      <c r="D27" s="88"/>
      <c r="E27" s="88"/>
      <c r="F27" s="88"/>
      <c r="G27" s="88"/>
      <c r="H27" s="88"/>
      <c r="I27" s="88"/>
      <c r="J27" s="88"/>
      <c r="K27" s="88"/>
      <c r="M27" s="11"/>
      <c r="N27" s="11"/>
      <c r="O27" s="11"/>
      <c r="P27" s="11"/>
      <c r="Q27" s="11"/>
      <c r="R27" s="11"/>
      <c r="S27" s="11"/>
      <c r="T27" s="11"/>
      <c r="U27" s="11"/>
    </row>
    <row r="28" spans="2:21" x14ac:dyDescent="0.25">
      <c r="B28" s="8"/>
      <c r="C28" s="88"/>
      <c r="D28" s="88"/>
      <c r="E28" s="88"/>
      <c r="F28" s="88"/>
      <c r="G28" s="88"/>
      <c r="H28" s="88"/>
      <c r="I28" s="88"/>
      <c r="J28" s="88"/>
      <c r="K28" s="88"/>
    </row>
    <row r="29" spans="2:21" x14ac:dyDescent="0.25">
      <c r="B29" s="8"/>
      <c r="C29" s="88"/>
      <c r="D29" s="88"/>
      <c r="E29" s="88"/>
      <c r="F29" s="88"/>
      <c r="G29" s="88"/>
      <c r="H29" s="88"/>
      <c r="I29" s="88"/>
      <c r="J29" s="88"/>
      <c r="K29" s="88"/>
    </row>
    <row r="30" spans="2:21" x14ac:dyDescent="0.25">
      <c r="B30" s="8"/>
      <c r="C30" s="88"/>
      <c r="D30" s="88"/>
      <c r="E30" s="88"/>
      <c r="F30" s="88"/>
      <c r="G30" s="88"/>
      <c r="H30" s="88"/>
      <c r="I30" s="88"/>
      <c r="J30" s="88"/>
      <c r="K30" s="88"/>
    </row>
    <row r="31" spans="2:21" x14ac:dyDescent="0.25">
      <c r="B31" s="8"/>
      <c r="C31" s="88"/>
      <c r="D31" s="88"/>
      <c r="E31" s="88"/>
      <c r="F31" s="88"/>
      <c r="G31" s="88"/>
      <c r="H31" s="88"/>
      <c r="I31" s="88"/>
      <c r="J31" s="88"/>
      <c r="K31" s="88"/>
    </row>
    <row r="32" spans="2:21" x14ac:dyDescent="0.25">
      <c r="B32" s="8"/>
      <c r="C32" s="88"/>
      <c r="D32" s="88"/>
      <c r="E32" s="88"/>
      <c r="F32" s="88"/>
      <c r="G32" s="88"/>
      <c r="H32" s="88"/>
      <c r="I32" s="88"/>
      <c r="J32" s="88"/>
      <c r="K32" s="88"/>
    </row>
    <row r="33" spans="2:11" x14ac:dyDescent="0.25">
      <c r="B33" s="8"/>
      <c r="C33" s="88"/>
      <c r="D33" s="88"/>
      <c r="E33" s="88"/>
      <c r="F33" s="88"/>
      <c r="G33" s="88"/>
      <c r="H33" s="88"/>
      <c r="I33" s="88"/>
      <c r="J33" s="88"/>
      <c r="K33" s="88"/>
    </row>
    <row r="34" spans="2:11" x14ac:dyDescent="0.25">
      <c r="B34" s="8"/>
      <c r="C34" s="88"/>
      <c r="D34" s="88"/>
      <c r="E34" s="88"/>
      <c r="F34" s="88"/>
      <c r="G34" s="88"/>
      <c r="H34" s="88"/>
      <c r="I34" s="88"/>
      <c r="J34" s="88"/>
      <c r="K34" s="88"/>
    </row>
  </sheetData>
  <mergeCells count="10">
    <mergeCell ref="N11:U12"/>
    <mergeCell ref="D9:I9"/>
    <mergeCell ref="M9:U9"/>
    <mergeCell ref="N23:T26"/>
    <mergeCell ref="A1:C3"/>
    <mergeCell ref="T1:U3"/>
    <mergeCell ref="D1:S1"/>
    <mergeCell ref="D2:S2"/>
    <mergeCell ref="D3:J3"/>
    <mergeCell ref="K3:S3"/>
  </mergeCells>
  <hyperlinks>
    <hyperlink ref="B20:G20" location="GLOSARIO!A1" display="GLOSARIO DE TÉRMINOS" xr:uid="{00000000-0004-0000-0000-000000000000}"/>
  </hyperlinks>
  <pageMargins left="0.7" right="0.7" top="0.75" bottom="0.75" header="0.3" footer="0.3"/>
  <pageSetup scale="85" orientation="landscape" horizontalDpi="4294967293"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67"/>
  <sheetViews>
    <sheetView topLeftCell="C10" zoomScaleNormal="100" workbookViewId="0">
      <selection activeCell="D14" sqref="D14:E14"/>
    </sheetView>
  </sheetViews>
  <sheetFormatPr baseColWidth="10" defaultColWidth="11.42578125" defaultRowHeight="14.25" x14ac:dyDescent="0.25"/>
  <cols>
    <col min="1" max="1" width="42.140625" style="36" customWidth="1"/>
    <col min="2" max="2" width="24.7109375" style="36" customWidth="1"/>
    <col min="3" max="3" width="55.85546875" style="36" customWidth="1"/>
    <col min="4" max="4" width="27.140625" style="36" customWidth="1"/>
    <col min="5" max="5" width="21.7109375" style="36" customWidth="1"/>
    <col min="6" max="6" width="26.42578125" style="179" customWidth="1"/>
    <col min="7" max="7" width="31.140625" style="36" customWidth="1"/>
    <col min="8" max="8" width="24.85546875" style="36" customWidth="1"/>
    <col min="9" max="9" width="21.7109375" style="55" customWidth="1"/>
    <col min="10" max="10" width="28.140625" style="36" customWidth="1"/>
    <col min="11" max="11" width="21.5703125" style="36" customWidth="1"/>
    <col min="12" max="12" width="26.140625" style="36" customWidth="1"/>
    <col min="13" max="13" width="26.5703125" style="36" customWidth="1"/>
    <col min="14" max="258" width="11.42578125" style="36"/>
    <col min="259" max="259" width="6.42578125" style="36" customWidth="1"/>
    <col min="260" max="260" width="63.5703125" style="36" customWidth="1"/>
    <col min="261" max="261" width="32.7109375" style="36" customWidth="1"/>
    <col min="262" max="263" width="21.7109375" style="36" customWidth="1"/>
    <col min="264" max="264" width="22" style="36" customWidth="1"/>
    <col min="265" max="265" width="24.7109375" style="36" customWidth="1"/>
    <col min="266" max="266" width="18.85546875" style="36" customWidth="1"/>
    <col min="267" max="267" width="12.5703125" style="36" bestFit="1" customWidth="1"/>
    <col min="268" max="268" width="20" style="36" bestFit="1" customWidth="1"/>
    <col min="269" max="514" width="11.42578125" style="36"/>
    <col min="515" max="515" width="6.42578125" style="36" customWidth="1"/>
    <col min="516" max="516" width="63.5703125" style="36" customWidth="1"/>
    <col min="517" max="517" width="32.7109375" style="36" customWidth="1"/>
    <col min="518" max="519" width="21.7109375" style="36" customWidth="1"/>
    <col min="520" max="520" width="22" style="36" customWidth="1"/>
    <col min="521" max="521" width="24.7109375" style="36" customWidth="1"/>
    <col min="522" max="522" width="18.85546875" style="36" customWidth="1"/>
    <col min="523" max="523" width="12.5703125" style="36" bestFit="1" customWidth="1"/>
    <col min="524" max="524" width="20" style="36" bestFit="1" customWidth="1"/>
    <col min="525" max="770" width="11.42578125" style="36"/>
    <col min="771" max="771" width="6.42578125" style="36" customWidth="1"/>
    <col min="772" max="772" width="63.5703125" style="36" customWidth="1"/>
    <col min="773" max="773" width="32.7109375" style="36" customWidth="1"/>
    <col min="774" max="775" width="21.7109375" style="36" customWidth="1"/>
    <col min="776" max="776" width="22" style="36" customWidth="1"/>
    <col min="777" max="777" width="24.7109375" style="36" customWidth="1"/>
    <col min="778" max="778" width="18.85546875" style="36" customWidth="1"/>
    <col min="779" max="779" width="12.5703125" style="36" bestFit="1" customWidth="1"/>
    <col min="780" max="780" width="20" style="36" bestFit="1" customWidth="1"/>
    <col min="781" max="1026" width="11.42578125" style="36"/>
    <col min="1027" max="1027" width="6.42578125" style="36" customWidth="1"/>
    <col min="1028" max="1028" width="63.5703125" style="36" customWidth="1"/>
    <col min="1029" max="1029" width="32.7109375" style="36" customWidth="1"/>
    <col min="1030" max="1031" width="21.7109375" style="36" customWidth="1"/>
    <col min="1032" max="1032" width="22" style="36" customWidth="1"/>
    <col min="1033" max="1033" width="24.7109375" style="36" customWidth="1"/>
    <col min="1034" max="1034" width="18.85546875" style="36" customWidth="1"/>
    <col min="1035" max="1035" width="12.5703125" style="36" bestFit="1" customWidth="1"/>
    <col min="1036" max="1036" width="20" style="36" bestFit="1" customWidth="1"/>
    <col min="1037" max="1282" width="11.42578125" style="36"/>
    <col min="1283" max="1283" width="6.42578125" style="36" customWidth="1"/>
    <col min="1284" max="1284" width="63.5703125" style="36" customWidth="1"/>
    <col min="1285" max="1285" width="32.7109375" style="36" customWidth="1"/>
    <col min="1286" max="1287" width="21.7109375" style="36" customWidth="1"/>
    <col min="1288" max="1288" width="22" style="36" customWidth="1"/>
    <col min="1289" max="1289" width="24.7109375" style="36" customWidth="1"/>
    <col min="1290" max="1290" width="18.85546875" style="36" customWidth="1"/>
    <col min="1291" max="1291" width="12.5703125" style="36" bestFit="1" customWidth="1"/>
    <col min="1292" max="1292" width="20" style="36" bestFit="1" customWidth="1"/>
    <col min="1293" max="1538" width="11.42578125" style="36"/>
    <col min="1539" max="1539" width="6.42578125" style="36" customWidth="1"/>
    <col min="1540" max="1540" width="63.5703125" style="36" customWidth="1"/>
    <col min="1541" max="1541" width="32.7109375" style="36" customWidth="1"/>
    <col min="1542" max="1543" width="21.7109375" style="36" customWidth="1"/>
    <col min="1544" max="1544" width="22" style="36" customWidth="1"/>
    <col min="1545" max="1545" width="24.7109375" style="36" customWidth="1"/>
    <col min="1546" max="1546" width="18.85546875" style="36" customWidth="1"/>
    <col min="1547" max="1547" width="12.5703125" style="36" bestFit="1" customWidth="1"/>
    <col min="1548" max="1548" width="20" style="36" bestFit="1" customWidth="1"/>
    <col min="1549" max="1794" width="11.42578125" style="36"/>
    <col min="1795" max="1795" width="6.42578125" style="36" customWidth="1"/>
    <col min="1796" max="1796" width="63.5703125" style="36" customWidth="1"/>
    <col min="1797" max="1797" width="32.7109375" style="36" customWidth="1"/>
    <col min="1798" max="1799" width="21.7109375" style="36" customWidth="1"/>
    <col min="1800" max="1800" width="22" style="36" customWidth="1"/>
    <col min="1801" max="1801" width="24.7109375" style="36" customWidth="1"/>
    <col min="1802" max="1802" width="18.85546875" style="36" customWidth="1"/>
    <col min="1803" max="1803" width="12.5703125" style="36" bestFit="1" customWidth="1"/>
    <col min="1804" max="1804" width="20" style="36" bestFit="1" customWidth="1"/>
    <col min="1805" max="2050" width="11.42578125" style="36"/>
    <col min="2051" max="2051" width="6.42578125" style="36" customWidth="1"/>
    <col min="2052" max="2052" width="63.5703125" style="36" customWidth="1"/>
    <col min="2053" max="2053" width="32.7109375" style="36" customWidth="1"/>
    <col min="2054" max="2055" width="21.7109375" style="36" customWidth="1"/>
    <col min="2056" max="2056" width="22" style="36" customWidth="1"/>
    <col min="2057" max="2057" width="24.7109375" style="36" customWidth="1"/>
    <col min="2058" max="2058" width="18.85546875" style="36" customWidth="1"/>
    <col min="2059" max="2059" width="12.5703125" style="36" bestFit="1" customWidth="1"/>
    <col min="2060" max="2060" width="20" style="36" bestFit="1" customWidth="1"/>
    <col min="2061" max="2306" width="11.42578125" style="36"/>
    <col min="2307" max="2307" width="6.42578125" style="36" customWidth="1"/>
    <col min="2308" max="2308" width="63.5703125" style="36" customWidth="1"/>
    <col min="2309" max="2309" width="32.7109375" style="36" customWidth="1"/>
    <col min="2310" max="2311" width="21.7109375" style="36" customWidth="1"/>
    <col min="2312" max="2312" width="22" style="36" customWidth="1"/>
    <col min="2313" max="2313" width="24.7109375" style="36" customWidth="1"/>
    <col min="2314" max="2314" width="18.85546875" style="36" customWidth="1"/>
    <col min="2315" max="2315" width="12.5703125" style="36" bestFit="1" customWidth="1"/>
    <col min="2316" max="2316" width="20" style="36" bestFit="1" customWidth="1"/>
    <col min="2317" max="2562" width="11.42578125" style="36"/>
    <col min="2563" max="2563" width="6.42578125" style="36" customWidth="1"/>
    <col min="2564" max="2564" width="63.5703125" style="36" customWidth="1"/>
    <col min="2565" max="2565" width="32.7109375" style="36" customWidth="1"/>
    <col min="2566" max="2567" width="21.7109375" style="36" customWidth="1"/>
    <col min="2568" max="2568" width="22" style="36" customWidth="1"/>
    <col min="2569" max="2569" width="24.7109375" style="36" customWidth="1"/>
    <col min="2570" max="2570" width="18.85546875" style="36" customWidth="1"/>
    <col min="2571" max="2571" width="12.5703125" style="36" bestFit="1" customWidth="1"/>
    <col min="2572" max="2572" width="20" style="36" bestFit="1" customWidth="1"/>
    <col min="2573" max="2818" width="11.42578125" style="36"/>
    <col min="2819" max="2819" width="6.42578125" style="36" customWidth="1"/>
    <col min="2820" max="2820" width="63.5703125" style="36" customWidth="1"/>
    <col min="2821" max="2821" width="32.7109375" style="36" customWidth="1"/>
    <col min="2822" max="2823" width="21.7109375" style="36" customWidth="1"/>
    <col min="2824" max="2824" width="22" style="36" customWidth="1"/>
    <col min="2825" max="2825" width="24.7109375" style="36" customWidth="1"/>
    <col min="2826" max="2826" width="18.85546875" style="36" customWidth="1"/>
    <col min="2827" max="2827" width="12.5703125" style="36" bestFit="1" customWidth="1"/>
    <col min="2828" max="2828" width="20" style="36" bestFit="1" customWidth="1"/>
    <col min="2829" max="3074" width="11.42578125" style="36"/>
    <col min="3075" max="3075" width="6.42578125" style="36" customWidth="1"/>
    <col min="3076" max="3076" width="63.5703125" style="36" customWidth="1"/>
    <col min="3077" max="3077" width="32.7109375" style="36" customWidth="1"/>
    <col min="3078" max="3079" width="21.7109375" style="36" customWidth="1"/>
    <col min="3080" max="3080" width="22" style="36" customWidth="1"/>
    <col min="3081" max="3081" width="24.7109375" style="36" customWidth="1"/>
    <col min="3082" max="3082" width="18.85546875" style="36" customWidth="1"/>
    <col min="3083" max="3083" width="12.5703125" style="36" bestFit="1" customWidth="1"/>
    <col min="3084" max="3084" width="20" style="36" bestFit="1" customWidth="1"/>
    <col min="3085" max="3330" width="11.42578125" style="36"/>
    <col min="3331" max="3331" width="6.42578125" style="36" customWidth="1"/>
    <col min="3332" max="3332" width="63.5703125" style="36" customWidth="1"/>
    <col min="3333" max="3333" width="32.7109375" style="36" customWidth="1"/>
    <col min="3334" max="3335" width="21.7109375" style="36" customWidth="1"/>
    <col min="3336" max="3336" width="22" style="36" customWidth="1"/>
    <col min="3337" max="3337" width="24.7109375" style="36" customWidth="1"/>
    <col min="3338" max="3338" width="18.85546875" style="36" customWidth="1"/>
    <col min="3339" max="3339" width="12.5703125" style="36" bestFit="1" customWidth="1"/>
    <col min="3340" max="3340" width="20" style="36" bestFit="1" customWidth="1"/>
    <col min="3341" max="3586" width="11.42578125" style="36"/>
    <col min="3587" max="3587" width="6.42578125" style="36" customWidth="1"/>
    <col min="3588" max="3588" width="63.5703125" style="36" customWidth="1"/>
    <col min="3589" max="3589" width="32.7109375" style="36" customWidth="1"/>
    <col min="3590" max="3591" width="21.7109375" style="36" customWidth="1"/>
    <col min="3592" max="3592" width="22" style="36" customWidth="1"/>
    <col min="3593" max="3593" width="24.7109375" style="36" customWidth="1"/>
    <col min="3594" max="3594" width="18.85546875" style="36" customWidth="1"/>
    <col min="3595" max="3595" width="12.5703125" style="36" bestFit="1" customWidth="1"/>
    <col min="3596" max="3596" width="20" style="36" bestFit="1" customWidth="1"/>
    <col min="3597" max="3842" width="11.42578125" style="36"/>
    <col min="3843" max="3843" width="6.42578125" style="36" customWidth="1"/>
    <col min="3844" max="3844" width="63.5703125" style="36" customWidth="1"/>
    <col min="3845" max="3845" width="32.7109375" style="36" customWidth="1"/>
    <col min="3846" max="3847" width="21.7109375" style="36" customWidth="1"/>
    <col min="3848" max="3848" width="22" style="36" customWidth="1"/>
    <col min="3849" max="3849" width="24.7109375" style="36" customWidth="1"/>
    <col min="3850" max="3850" width="18.85546875" style="36" customWidth="1"/>
    <col min="3851" max="3851" width="12.5703125" style="36" bestFit="1" customWidth="1"/>
    <col min="3852" max="3852" width="20" style="36" bestFit="1" customWidth="1"/>
    <col min="3853" max="4098" width="11.42578125" style="36"/>
    <col min="4099" max="4099" width="6.42578125" style="36" customWidth="1"/>
    <col min="4100" max="4100" width="63.5703125" style="36" customWidth="1"/>
    <col min="4101" max="4101" width="32.7109375" style="36" customWidth="1"/>
    <col min="4102" max="4103" width="21.7109375" style="36" customWidth="1"/>
    <col min="4104" max="4104" width="22" style="36" customWidth="1"/>
    <col min="4105" max="4105" width="24.7109375" style="36" customWidth="1"/>
    <col min="4106" max="4106" width="18.85546875" style="36" customWidth="1"/>
    <col min="4107" max="4107" width="12.5703125" style="36" bestFit="1" customWidth="1"/>
    <col min="4108" max="4108" width="20" style="36" bestFit="1" customWidth="1"/>
    <col min="4109" max="4354" width="11.42578125" style="36"/>
    <col min="4355" max="4355" width="6.42578125" style="36" customWidth="1"/>
    <col min="4356" max="4356" width="63.5703125" style="36" customWidth="1"/>
    <col min="4357" max="4357" width="32.7109375" style="36" customWidth="1"/>
    <col min="4358" max="4359" width="21.7109375" style="36" customWidth="1"/>
    <col min="4360" max="4360" width="22" style="36" customWidth="1"/>
    <col min="4361" max="4361" width="24.7109375" style="36" customWidth="1"/>
    <col min="4362" max="4362" width="18.85546875" style="36" customWidth="1"/>
    <col min="4363" max="4363" width="12.5703125" style="36" bestFit="1" customWidth="1"/>
    <col min="4364" max="4364" width="20" style="36" bestFit="1" customWidth="1"/>
    <col min="4365" max="4610" width="11.42578125" style="36"/>
    <col min="4611" max="4611" width="6.42578125" style="36" customWidth="1"/>
    <col min="4612" max="4612" width="63.5703125" style="36" customWidth="1"/>
    <col min="4613" max="4613" width="32.7109375" style="36" customWidth="1"/>
    <col min="4614" max="4615" width="21.7109375" style="36" customWidth="1"/>
    <col min="4616" max="4616" width="22" style="36" customWidth="1"/>
    <col min="4617" max="4617" width="24.7109375" style="36" customWidth="1"/>
    <col min="4618" max="4618" width="18.85546875" style="36" customWidth="1"/>
    <col min="4619" max="4619" width="12.5703125" style="36" bestFit="1" customWidth="1"/>
    <col min="4620" max="4620" width="20" style="36" bestFit="1" customWidth="1"/>
    <col min="4621" max="4866" width="11.42578125" style="36"/>
    <col min="4867" max="4867" width="6.42578125" style="36" customWidth="1"/>
    <col min="4868" max="4868" width="63.5703125" style="36" customWidth="1"/>
    <col min="4869" max="4869" width="32.7109375" style="36" customWidth="1"/>
    <col min="4870" max="4871" width="21.7109375" style="36" customWidth="1"/>
    <col min="4872" max="4872" width="22" style="36" customWidth="1"/>
    <col min="4873" max="4873" width="24.7109375" style="36" customWidth="1"/>
    <col min="4874" max="4874" width="18.85546875" style="36" customWidth="1"/>
    <col min="4875" max="4875" width="12.5703125" style="36" bestFit="1" customWidth="1"/>
    <col min="4876" max="4876" width="20" style="36" bestFit="1" customWidth="1"/>
    <col min="4877" max="5122" width="11.42578125" style="36"/>
    <col min="5123" max="5123" width="6.42578125" style="36" customWidth="1"/>
    <col min="5124" max="5124" width="63.5703125" style="36" customWidth="1"/>
    <col min="5125" max="5125" width="32.7109375" style="36" customWidth="1"/>
    <col min="5126" max="5127" width="21.7109375" style="36" customWidth="1"/>
    <col min="5128" max="5128" width="22" style="36" customWidth="1"/>
    <col min="5129" max="5129" width="24.7109375" style="36" customWidth="1"/>
    <col min="5130" max="5130" width="18.85546875" style="36" customWidth="1"/>
    <col min="5131" max="5131" width="12.5703125" style="36" bestFit="1" customWidth="1"/>
    <col min="5132" max="5132" width="20" style="36" bestFit="1" customWidth="1"/>
    <col min="5133" max="5378" width="11.42578125" style="36"/>
    <col min="5379" max="5379" width="6.42578125" style="36" customWidth="1"/>
    <col min="5380" max="5380" width="63.5703125" style="36" customWidth="1"/>
    <col min="5381" max="5381" width="32.7109375" style="36" customWidth="1"/>
    <col min="5382" max="5383" width="21.7109375" style="36" customWidth="1"/>
    <col min="5384" max="5384" width="22" style="36" customWidth="1"/>
    <col min="5385" max="5385" width="24.7109375" style="36" customWidth="1"/>
    <col min="5386" max="5386" width="18.85546875" style="36" customWidth="1"/>
    <col min="5387" max="5387" width="12.5703125" style="36" bestFit="1" customWidth="1"/>
    <col min="5388" max="5388" width="20" style="36" bestFit="1" customWidth="1"/>
    <col min="5389" max="5634" width="11.42578125" style="36"/>
    <col min="5635" max="5635" width="6.42578125" style="36" customWidth="1"/>
    <col min="5636" max="5636" width="63.5703125" style="36" customWidth="1"/>
    <col min="5637" max="5637" width="32.7109375" style="36" customWidth="1"/>
    <col min="5638" max="5639" width="21.7109375" style="36" customWidth="1"/>
    <col min="5640" max="5640" width="22" style="36" customWidth="1"/>
    <col min="5641" max="5641" width="24.7109375" style="36" customWidth="1"/>
    <col min="5642" max="5642" width="18.85546875" style="36" customWidth="1"/>
    <col min="5643" max="5643" width="12.5703125" style="36" bestFit="1" customWidth="1"/>
    <col min="5644" max="5644" width="20" style="36" bestFit="1" customWidth="1"/>
    <col min="5645" max="5890" width="11.42578125" style="36"/>
    <col min="5891" max="5891" width="6.42578125" style="36" customWidth="1"/>
    <col min="5892" max="5892" width="63.5703125" style="36" customWidth="1"/>
    <col min="5893" max="5893" width="32.7109375" style="36" customWidth="1"/>
    <col min="5894" max="5895" width="21.7109375" style="36" customWidth="1"/>
    <col min="5896" max="5896" width="22" style="36" customWidth="1"/>
    <col min="5897" max="5897" width="24.7109375" style="36" customWidth="1"/>
    <col min="5898" max="5898" width="18.85546875" style="36" customWidth="1"/>
    <col min="5899" max="5899" width="12.5703125" style="36" bestFit="1" customWidth="1"/>
    <col min="5900" max="5900" width="20" style="36" bestFit="1" customWidth="1"/>
    <col min="5901" max="6146" width="11.42578125" style="36"/>
    <col min="6147" max="6147" width="6.42578125" style="36" customWidth="1"/>
    <col min="6148" max="6148" width="63.5703125" style="36" customWidth="1"/>
    <col min="6149" max="6149" width="32.7109375" style="36" customWidth="1"/>
    <col min="6150" max="6151" width="21.7109375" style="36" customWidth="1"/>
    <col min="6152" max="6152" width="22" style="36" customWidth="1"/>
    <col min="6153" max="6153" width="24.7109375" style="36" customWidth="1"/>
    <col min="6154" max="6154" width="18.85546875" style="36" customWidth="1"/>
    <col min="6155" max="6155" width="12.5703125" style="36" bestFit="1" customWidth="1"/>
    <col min="6156" max="6156" width="20" style="36" bestFit="1" customWidth="1"/>
    <col min="6157" max="6402" width="11.42578125" style="36"/>
    <col min="6403" max="6403" width="6.42578125" style="36" customWidth="1"/>
    <col min="6404" max="6404" width="63.5703125" style="36" customWidth="1"/>
    <col min="6405" max="6405" width="32.7109375" style="36" customWidth="1"/>
    <col min="6406" max="6407" width="21.7109375" style="36" customWidth="1"/>
    <col min="6408" max="6408" width="22" style="36" customWidth="1"/>
    <col min="6409" max="6409" width="24.7109375" style="36" customWidth="1"/>
    <col min="6410" max="6410" width="18.85546875" style="36" customWidth="1"/>
    <col min="6411" max="6411" width="12.5703125" style="36" bestFit="1" customWidth="1"/>
    <col min="6412" max="6412" width="20" style="36" bestFit="1" customWidth="1"/>
    <col min="6413" max="6658" width="11.42578125" style="36"/>
    <col min="6659" max="6659" width="6.42578125" style="36" customWidth="1"/>
    <col min="6660" max="6660" width="63.5703125" style="36" customWidth="1"/>
    <col min="6661" max="6661" width="32.7109375" style="36" customWidth="1"/>
    <col min="6662" max="6663" width="21.7109375" style="36" customWidth="1"/>
    <col min="6664" max="6664" width="22" style="36" customWidth="1"/>
    <col min="6665" max="6665" width="24.7109375" style="36" customWidth="1"/>
    <col min="6666" max="6666" width="18.85546875" style="36" customWidth="1"/>
    <col min="6667" max="6667" width="12.5703125" style="36" bestFit="1" customWidth="1"/>
    <col min="6668" max="6668" width="20" style="36" bestFit="1" customWidth="1"/>
    <col min="6669" max="6914" width="11.42578125" style="36"/>
    <col min="6915" max="6915" width="6.42578125" style="36" customWidth="1"/>
    <col min="6916" max="6916" width="63.5703125" style="36" customWidth="1"/>
    <col min="6917" max="6917" width="32.7109375" style="36" customWidth="1"/>
    <col min="6918" max="6919" width="21.7109375" style="36" customWidth="1"/>
    <col min="6920" max="6920" width="22" style="36" customWidth="1"/>
    <col min="6921" max="6921" width="24.7109375" style="36" customWidth="1"/>
    <col min="6922" max="6922" width="18.85546875" style="36" customWidth="1"/>
    <col min="6923" max="6923" width="12.5703125" style="36" bestFit="1" customWidth="1"/>
    <col min="6924" max="6924" width="20" style="36" bestFit="1" customWidth="1"/>
    <col min="6925" max="7170" width="11.42578125" style="36"/>
    <col min="7171" max="7171" width="6.42578125" style="36" customWidth="1"/>
    <col min="7172" max="7172" width="63.5703125" style="36" customWidth="1"/>
    <col min="7173" max="7173" width="32.7109375" style="36" customWidth="1"/>
    <col min="7174" max="7175" width="21.7109375" style="36" customWidth="1"/>
    <col min="7176" max="7176" width="22" style="36" customWidth="1"/>
    <col min="7177" max="7177" width="24.7109375" style="36" customWidth="1"/>
    <col min="7178" max="7178" width="18.85546875" style="36" customWidth="1"/>
    <col min="7179" max="7179" width="12.5703125" style="36" bestFit="1" customWidth="1"/>
    <col min="7180" max="7180" width="20" style="36" bestFit="1" customWidth="1"/>
    <col min="7181" max="7426" width="11.42578125" style="36"/>
    <col min="7427" max="7427" width="6.42578125" style="36" customWidth="1"/>
    <col min="7428" max="7428" width="63.5703125" style="36" customWidth="1"/>
    <col min="7429" max="7429" width="32.7109375" style="36" customWidth="1"/>
    <col min="7430" max="7431" width="21.7109375" style="36" customWidth="1"/>
    <col min="7432" max="7432" width="22" style="36" customWidth="1"/>
    <col min="7433" max="7433" width="24.7109375" style="36" customWidth="1"/>
    <col min="7434" max="7434" width="18.85546875" style="36" customWidth="1"/>
    <col min="7435" max="7435" width="12.5703125" style="36" bestFit="1" customWidth="1"/>
    <col min="7436" max="7436" width="20" style="36" bestFit="1" customWidth="1"/>
    <col min="7437" max="7682" width="11.42578125" style="36"/>
    <col min="7683" max="7683" width="6.42578125" style="36" customWidth="1"/>
    <col min="7684" max="7684" width="63.5703125" style="36" customWidth="1"/>
    <col min="7685" max="7685" width="32.7109375" style="36" customWidth="1"/>
    <col min="7686" max="7687" width="21.7109375" style="36" customWidth="1"/>
    <col min="7688" max="7688" width="22" style="36" customWidth="1"/>
    <col min="7689" max="7689" width="24.7109375" style="36" customWidth="1"/>
    <col min="7690" max="7690" width="18.85546875" style="36" customWidth="1"/>
    <col min="7691" max="7691" width="12.5703125" style="36" bestFit="1" customWidth="1"/>
    <col min="7692" max="7692" width="20" style="36" bestFit="1" customWidth="1"/>
    <col min="7693" max="7938" width="11.42578125" style="36"/>
    <col min="7939" max="7939" width="6.42578125" style="36" customWidth="1"/>
    <col min="7940" max="7940" width="63.5703125" style="36" customWidth="1"/>
    <col min="7941" max="7941" width="32.7109375" style="36" customWidth="1"/>
    <col min="7942" max="7943" width="21.7109375" style="36" customWidth="1"/>
    <col min="7944" max="7944" width="22" style="36" customWidth="1"/>
    <col min="7945" max="7945" width="24.7109375" style="36" customWidth="1"/>
    <col min="7946" max="7946" width="18.85546875" style="36" customWidth="1"/>
    <col min="7947" max="7947" width="12.5703125" style="36" bestFit="1" customWidth="1"/>
    <col min="7948" max="7948" width="20" style="36" bestFit="1" customWidth="1"/>
    <col min="7949" max="8194" width="11.42578125" style="36"/>
    <col min="8195" max="8195" width="6.42578125" style="36" customWidth="1"/>
    <col min="8196" max="8196" width="63.5703125" style="36" customWidth="1"/>
    <col min="8197" max="8197" width="32.7109375" style="36" customWidth="1"/>
    <col min="8198" max="8199" width="21.7109375" style="36" customWidth="1"/>
    <col min="8200" max="8200" width="22" style="36" customWidth="1"/>
    <col min="8201" max="8201" width="24.7109375" style="36" customWidth="1"/>
    <col min="8202" max="8202" width="18.85546875" style="36" customWidth="1"/>
    <col min="8203" max="8203" width="12.5703125" style="36" bestFit="1" customWidth="1"/>
    <col min="8204" max="8204" width="20" style="36" bestFit="1" customWidth="1"/>
    <col min="8205" max="8450" width="11.42578125" style="36"/>
    <col min="8451" max="8451" width="6.42578125" style="36" customWidth="1"/>
    <col min="8452" max="8452" width="63.5703125" style="36" customWidth="1"/>
    <col min="8453" max="8453" width="32.7109375" style="36" customWidth="1"/>
    <col min="8454" max="8455" width="21.7109375" style="36" customWidth="1"/>
    <col min="8456" max="8456" width="22" style="36" customWidth="1"/>
    <col min="8457" max="8457" width="24.7109375" style="36" customWidth="1"/>
    <col min="8458" max="8458" width="18.85546875" style="36" customWidth="1"/>
    <col min="8459" max="8459" width="12.5703125" style="36" bestFit="1" customWidth="1"/>
    <col min="8460" max="8460" width="20" style="36" bestFit="1" customWidth="1"/>
    <col min="8461" max="8706" width="11.42578125" style="36"/>
    <col min="8707" max="8707" width="6.42578125" style="36" customWidth="1"/>
    <col min="8708" max="8708" width="63.5703125" style="36" customWidth="1"/>
    <col min="8709" max="8709" width="32.7109375" style="36" customWidth="1"/>
    <col min="8710" max="8711" width="21.7109375" style="36" customWidth="1"/>
    <col min="8712" max="8712" width="22" style="36" customWidth="1"/>
    <col min="8713" max="8713" width="24.7109375" style="36" customWidth="1"/>
    <col min="8714" max="8714" width="18.85546875" style="36" customWidth="1"/>
    <col min="8715" max="8715" width="12.5703125" style="36" bestFit="1" customWidth="1"/>
    <col min="8716" max="8716" width="20" style="36" bestFit="1" customWidth="1"/>
    <col min="8717" max="8962" width="11.42578125" style="36"/>
    <col min="8963" max="8963" width="6.42578125" style="36" customWidth="1"/>
    <col min="8964" max="8964" width="63.5703125" style="36" customWidth="1"/>
    <col min="8965" max="8965" width="32.7109375" style="36" customWidth="1"/>
    <col min="8966" max="8967" width="21.7109375" style="36" customWidth="1"/>
    <col min="8968" max="8968" width="22" style="36" customWidth="1"/>
    <col min="8969" max="8969" width="24.7109375" style="36" customWidth="1"/>
    <col min="8970" max="8970" width="18.85546875" style="36" customWidth="1"/>
    <col min="8971" max="8971" width="12.5703125" style="36" bestFit="1" customWidth="1"/>
    <col min="8972" max="8972" width="20" style="36" bestFit="1" customWidth="1"/>
    <col min="8973" max="9218" width="11.42578125" style="36"/>
    <col min="9219" max="9219" width="6.42578125" style="36" customWidth="1"/>
    <col min="9220" max="9220" width="63.5703125" style="36" customWidth="1"/>
    <col min="9221" max="9221" width="32.7109375" style="36" customWidth="1"/>
    <col min="9222" max="9223" width="21.7109375" style="36" customWidth="1"/>
    <col min="9224" max="9224" width="22" style="36" customWidth="1"/>
    <col min="9225" max="9225" width="24.7109375" style="36" customWidth="1"/>
    <col min="9226" max="9226" width="18.85546875" style="36" customWidth="1"/>
    <col min="9227" max="9227" width="12.5703125" style="36" bestFit="1" customWidth="1"/>
    <col min="9228" max="9228" width="20" style="36" bestFit="1" customWidth="1"/>
    <col min="9229" max="9474" width="11.42578125" style="36"/>
    <col min="9475" max="9475" width="6.42578125" style="36" customWidth="1"/>
    <col min="9476" max="9476" width="63.5703125" style="36" customWidth="1"/>
    <col min="9477" max="9477" width="32.7109375" style="36" customWidth="1"/>
    <col min="9478" max="9479" width="21.7109375" style="36" customWidth="1"/>
    <col min="9480" max="9480" width="22" style="36" customWidth="1"/>
    <col min="9481" max="9481" width="24.7109375" style="36" customWidth="1"/>
    <col min="9482" max="9482" width="18.85546875" style="36" customWidth="1"/>
    <col min="9483" max="9483" width="12.5703125" style="36" bestFit="1" customWidth="1"/>
    <col min="9484" max="9484" width="20" style="36" bestFit="1" customWidth="1"/>
    <col min="9485" max="9730" width="11.42578125" style="36"/>
    <col min="9731" max="9731" width="6.42578125" style="36" customWidth="1"/>
    <col min="9732" max="9732" width="63.5703125" style="36" customWidth="1"/>
    <col min="9733" max="9733" width="32.7109375" style="36" customWidth="1"/>
    <col min="9734" max="9735" width="21.7109375" style="36" customWidth="1"/>
    <col min="9736" max="9736" width="22" style="36" customWidth="1"/>
    <col min="9737" max="9737" width="24.7109375" style="36" customWidth="1"/>
    <col min="9738" max="9738" width="18.85546875" style="36" customWidth="1"/>
    <col min="9739" max="9739" width="12.5703125" style="36" bestFit="1" customWidth="1"/>
    <col min="9740" max="9740" width="20" style="36" bestFit="1" customWidth="1"/>
    <col min="9741" max="9986" width="11.42578125" style="36"/>
    <col min="9987" max="9987" width="6.42578125" style="36" customWidth="1"/>
    <col min="9988" max="9988" width="63.5703125" style="36" customWidth="1"/>
    <col min="9989" max="9989" width="32.7109375" style="36" customWidth="1"/>
    <col min="9990" max="9991" width="21.7109375" style="36" customWidth="1"/>
    <col min="9992" max="9992" width="22" style="36" customWidth="1"/>
    <col min="9993" max="9993" width="24.7109375" style="36" customWidth="1"/>
    <col min="9994" max="9994" width="18.85546875" style="36" customWidth="1"/>
    <col min="9995" max="9995" width="12.5703125" style="36" bestFit="1" customWidth="1"/>
    <col min="9996" max="9996" width="20" style="36" bestFit="1" customWidth="1"/>
    <col min="9997" max="10242" width="11.42578125" style="36"/>
    <col min="10243" max="10243" width="6.42578125" style="36" customWidth="1"/>
    <col min="10244" max="10244" width="63.5703125" style="36" customWidth="1"/>
    <col min="10245" max="10245" width="32.7109375" style="36" customWidth="1"/>
    <col min="10246" max="10247" width="21.7109375" style="36" customWidth="1"/>
    <col min="10248" max="10248" width="22" style="36" customWidth="1"/>
    <col min="10249" max="10249" width="24.7109375" style="36" customWidth="1"/>
    <col min="10250" max="10250" width="18.85546875" style="36" customWidth="1"/>
    <col min="10251" max="10251" width="12.5703125" style="36" bestFit="1" customWidth="1"/>
    <col min="10252" max="10252" width="20" style="36" bestFit="1" customWidth="1"/>
    <col min="10253" max="10498" width="11.42578125" style="36"/>
    <col min="10499" max="10499" width="6.42578125" style="36" customWidth="1"/>
    <col min="10500" max="10500" width="63.5703125" style="36" customWidth="1"/>
    <col min="10501" max="10501" width="32.7109375" style="36" customWidth="1"/>
    <col min="10502" max="10503" width="21.7109375" style="36" customWidth="1"/>
    <col min="10504" max="10504" width="22" style="36" customWidth="1"/>
    <col min="10505" max="10505" width="24.7109375" style="36" customWidth="1"/>
    <col min="10506" max="10506" width="18.85546875" style="36" customWidth="1"/>
    <col min="10507" max="10507" width="12.5703125" style="36" bestFit="1" customWidth="1"/>
    <col min="10508" max="10508" width="20" style="36" bestFit="1" customWidth="1"/>
    <col min="10509" max="10754" width="11.42578125" style="36"/>
    <col min="10755" max="10755" width="6.42578125" style="36" customWidth="1"/>
    <col min="10756" max="10756" width="63.5703125" style="36" customWidth="1"/>
    <col min="10757" max="10757" width="32.7109375" style="36" customWidth="1"/>
    <col min="10758" max="10759" width="21.7109375" style="36" customWidth="1"/>
    <col min="10760" max="10760" width="22" style="36" customWidth="1"/>
    <col min="10761" max="10761" width="24.7109375" style="36" customWidth="1"/>
    <col min="10762" max="10762" width="18.85546875" style="36" customWidth="1"/>
    <col min="10763" max="10763" width="12.5703125" style="36" bestFit="1" customWidth="1"/>
    <col min="10764" max="10764" width="20" style="36" bestFit="1" customWidth="1"/>
    <col min="10765" max="11010" width="11.42578125" style="36"/>
    <col min="11011" max="11011" width="6.42578125" style="36" customWidth="1"/>
    <col min="11012" max="11012" width="63.5703125" style="36" customWidth="1"/>
    <col min="11013" max="11013" width="32.7109375" style="36" customWidth="1"/>
    <col min="11014" max="11015" width="21.7109375" style="36" customWidth="1"/>
    <col min="11016" max="11016" width="22" style="36" customWidth="1"/>
    <col min="11017" max="11017" width="24.7109375" style="36" customWidth="1"/>
    <col min="11018" max="11018" width="18.85546875" style="36" customWidth="1"/>
    <col min="11019" max="11019" width="12.5703125" style="36" bestFit="1" customWidth="1"/>
    <col min="11020" max="11020" width="20" style="36" bestFit="1" customWidth="1"/>
    <col min="11021" max="11266" width="11.42578125" style="36"/>
    <col min="11267" max="11267" width="6.42578125" style="36" customWidth="1"/>
    <col min="11268" max="11268" width="63.5703125" style="36" customWidth="1"/>
    <col min="11269" max="11269" width="32.7109375" style="36" customWidth="1"/>
    <col min="11270" max="11271" width="21.7109375" style="36" customWidth="1"/>
    <col min="11272" max="11272" width="22" style="36" customWidth="1"/>
    <col min="11273" max="11273" width="24.7109375" style="36" customWidth="1"/>
    <col min="11274" max="11274" width="18.85546875" style="36" customWidth="1"/>
    <col min="11275" max="11275" width="12.5703125" style="36" bestFit="1" customWidth="1"/>
    <col min="11276" max="11276" width="20" style="36" bestFit="1" customWidth="1"/>
    <col min="11277" max="11522" width="11.42578125" style="36"/>
    <col min="11523" max="11523" width="6.42578125" style="36" customWidth="1"/>
    <col min="11524" max="11524" width="63.5703125" style="36" customWidth="1"/>
    <col min="11525" max="11525" width="32.7109375" style="36" customWidth="1"/>
    <col min="11526" max="11527" width="21.7109375" style="36" customWidth="1"/>
    <col min="11528" max="11528" width="22" style="36" customWidth="1"/>
    <col min="11529" max="11529" width="24.7109375" style="36" customWidth="1"/>
    <col min="11530" max="11530" width="18.85546875" style="36" customWidth="1"/>
    <col min="11531" max="11531" width="12.5703125" style="36" bestFit="1" customWidth="1"/>
    <col min="11532" max="11532" width="20" style="36" bestFit="1" customWidth="1"/>
    <col min="11533" max="11778" width="11.42578125" style="36"/>
    <col min="11779" max="11779" width="6.42578125" style="36" customWidth="1"/>
    <col min="11780" max="11780" width="63.5703125" style="36" customWidth="1"/>
    <col min="11781" max="11781" width="32.7109375" style="36" customWidth="1"/>
    <col min="11782" max="11783" width="21.7109375" style="36" customWidth="1"/>
    <col min="11784" max="11784" width="22" style="36" customWidth="1"/>
    <col min="11785" max="11785" width="24.7109375" style="36" customWidth="1"/>
    <col min="11786" max="11786" width="18.85546875" style="36" customWidth="1"/>
    <col min="11787" max="11787" width="12.5703125" style="36" bestFit="1" customWidth="1"/>
    <col min="11788" max="11788" width="20" style="36" bestFit="1" customWidth="1"/>
    <col min="11789" max="12034" width="11.42578125" style="36"/>
    <col min="12035" max="12035" width="6.42578125" style="36" customWidth="1"/>
    <col min="12036" max="12036" width="63.5703125" style="36" customWidth="1"/>
    <col min="12037" max="12037" width="32.7109375" style="36" customWidth="1"/>
    <col min="12038" max="12039" width="21.7109375" style="36" customWidth="1"/>
    <col min="12040" max="12040" width="22" style="36" customWidth="1"/>
    <col min="12041" max="12041" width="24.7109375" style="36" customWidth="1"/>
    <col min="12042" max="12042" width="18.85546875" style="36" customWidth="1"/>
    <col min="12043" max="12043" width="12.5703125" style="36" bestFit="1" customWidth="1"/>
    <col min="12044" max="12044" width="20" style="36" bestFit="1" customWidth="1"/>
    <col min="12045" max="12290" width="11.42578125" style="36"/>
    <col min="12291" max="12291" width="6.42578125" style="36" customWidth="1"/>
    <col min="12292" max="12292" width="63.5703125" style="36" customWidth="1"/>
    <col min="12293" max="12293" width="32.7109375" style="36" customWidth="1"/>
    <col min="12294" max="12295" width="21.7109375" style="36" customWidth="1"/>
    <col min="12296" max="12296" width="22" style="36" customWidth="1"/>
    <col min="12297" max="12297" width="24.7109375" style="36" customWidth="1"/>
    <col min="12298" max="12298" width="18.85546875" style="36" customWidth="1"/>
    <col min="12299" max="12299" width="12.5703125" style="36" bestFit="1" customWidth="1"/>
    <col min="12300" max="12300" width="20" style="36" bestFit="1" customWidth="1"/>
    <col min="12301" max="12546" width="11.42578125" style="36"/>
    <col min="12547" max="12547" width="6.42578125" style="36" customWidth="1"/>
    <col min="12548" max="12548" width="63.5703125" style="36" customWidth="1"/>
    <col min="12549" max="12549" width="32.7109375" style="36" customWidth="1"/>
    <col min="12550" max="12551" width="21.7109375" style="36" customWidth="1"/>
    <col min="12552" max="12552" width="22" style="36" customWidth="1"/>
    <col min="12553" max="12553" width="24.7109375" style="36" customWidth="1"/>
    <col min="12554" max="12554" width="18.85546875" style="36" customWidth="1"/>
    <col min="12555" max="12555" width="12.5703125" style="36" bestFit="1" customWidth="1"/>
    <col min="12556" max="12556" width="20" style="36" bestFit="1" customWidth="1"/>
    <col min="12557" max="12802" width="11.42578125" style="36"/>
    <col min="12803" max="12803" width="6.42578125" style="36" customWidth="1"/>
    <col min="12804" max="12804" width="63.5703125" style="36" customWidth="1"/>
    <col min="12805" max="12805" width="32.7109375" style="36" customWidth="1"/>
    <col min="12806" max="12807" width="21.7109375" style="36" customWidth="1"/>
    <col min="12808" max="12808" width="22" style="36" customWidth="1"/>
    <col min="12809" max="12809" width="24.7109375" style="36" customWidth="1"/>
    <col min="12810" max="12810" width="18.85546875" style="36" customWidth="1"/>
    <col min="12811" max="12811" width="12.5703125" style="36" bestFit="1" customWidth="1"/>
    <col min="12812" max="12812" width="20" style="36" bestFit="1" customWidth="1"/>
    <col min="12813" max="13058" width="11.42578125" style="36"/>
    <col min="13059" max="13059" width="6.42578125" style="36" customWidth="1"/>
    <col min="13060" max="13060" width="63.5703125" style="36" customWidth="1"/>
    <col min="13061" max="13061" width="32.7109375" style="36" customWidth="1"/>
    <col min="13062" max="13063" width="21.7109375" style="36" customWidth="1"/>
    <col min="13064" max="13064" width="22" style="36" customWidth="1"/>
    <col min="13065" max="13065" width="24.7109375" style="36" customWidth="1"/>
    <col min="13066" max="13066" width="18.85546875" style="36" customWidth="1"/>
    <col min="13067" max="13067" width="12.5703125" style="36" bestFit="1" customWidth="1"/>
    <col min="13068" max="13068" width="20" style="36" bestFit="1" customWidth="1"/>
    <col min="13069" max="13314" width="11.42578125" style="36"/>
    <col min="13315" max="13315" width="6.42578125" style="36" customWidth="1"/>
    <col min="13316" max="13316" width="63.5703125" style="36" customWidth="1"/>
    <col min="13317" max="13317" width="32.7109375" style="36" customWidth="1"/>
    <col min="13318" max="13319" width="21.7109375" style="36" customWidth="1"/>
    <col min="13320" max="13320" width="22" style="36" customWidth="1"/>
    <col min="13321" max="13321" width="24.7109375" style="36" customWidth="1"/>
    <col min="13322" max="13322" width="18.85546875" style="36" customWidth="1"/>
    <col min="13323" max="13323" width="12.5703125" style="36" bestFit="1" customWidth="1"/>
    <col min="13324" max="13324" width="20" style="36" bestFit="1" customWidth="1"/>
    <col min="13325" max="13570" width="11.42578125" style="36"/>
    <col min="13571" max="13571" width="6.42578125" style="36" customWidth="1"/>
    <col min="13572" max="13572" width="63.5703125" style="36" customWidth="1"/>
    <col min="13573" max="13573" width="32.7109375" style="36" customWidth="1"/>
    <col min="13574" max="13575" width="21.7109375" style="36" customWidth="1"/>
    <col min="13576" max="13576" width="22" style="36" customWidth="1"/>
    <col min="13577" max="13577" width="24.7109375" style="36" customWidth="1"/>
    <col min="13578" max="13578" width="18.85546875" style="36" customWidth="1"/>
    <col min="13579" max="13579" width="12.5703125" style="36" bestFit="1" customWidth="1"/>
    <col min="13580" max="13580" width="20" style="36" bestFit="1" customWidth="1"/>
    <col min="13581" max="13826" width="11.42578125" style="36"/>
    <col min="13827" max="13827" width="6.42578125" style="36" customWidth="1"/>
    <col min="13828" max="13828" width="63.5703125" style="36" customWidth="1"/>
    <col min="13829" max="13829" width="32.7109375" style="36" customWidth="1"/>
    <col min="13830" max="13831" width="21.7109375" style="36" customWidth="1"/>
    <col min="13832" max="13832" width="22" style="36" customWidth="1"/>
    <col min="13833" max="13833" width="24.7109375" style="36" customWidth="1"/>
    <col min="13834" max="13834" width="18.85546875" style="36" customWidth="1"/>
    <col min="13835" max="13835" width="12.5703125" style="36" bestFit="1" customWidth="1"/>
    <col min="13836" max="13836" width="20" style="36" bestFit="1" customWidth="1"/>
    <col min="13837" max="14082" width="11.42578125" style="36"/>
    <col min="14083" max="14083" width="6.42578125" style="36" customWidth="1"/>
    <col min="14084" max="14084" width="63.5703125" style="36" customWidth="1"/>
    <col min="14085" max="14085" width="32.7109375" style="36" customWidth="1"/>
    <col min="14086" max="14087" width="21.7109375" style="36" customWidth="1"/>
    <col min="14088" max="14088" width="22" style="36" customWidth="1"/>
    <col min="14089" max="14089" width="24.7109375" style="36" customWidth="1"/>
    <col min="14090" max="14090" width="18.85546875" style="36" customWidth="1"/>
    <col min="14091" max="14091" width="12.5703125" style="36" bestFit="1" customWidth="1"/>
    <col min="14092" max="14092" width="20" style="36" bestFit="1" customWidth="1"/>
    <col min="14093" max="14338" width="11.42578125" style="36"/>
    <col min="14339" max="14339" width="6.42578125" style="36" customWidth="1"/>
    <col min="14340" max="14340" width="63.5703125" style="36" customWidth="1"/>
    <col min="14341" max="14341" width="32.7109375" style="36" customWidth="1"/>
    <col min="14342" max="14343" width="21.7109375" style="36" customWidth="1"/>
    <col min="14344" max="14344" width="22" style="36" customWidth="1"/>
    <col min="14345" max="14345" width="24.7109375" style="36" customWidth="1"/>
    <col min="14346" max="14346" width="18.85546875" style="36" customWidth="1"/>
    <col min="14347" max="14347" width="12.5703125" style="36" bestFit="1" customWidth="1"/>
    <col min="14348" max="14348" width="20" style="36" bestFit="1" customWidth="1"/>
    <col min="14349" max="14594" width="11.42578125" style="36"/>
    <col min="14595" max="14595" width="6.42578125" style="36" customWidth="1"/>
    <col min="14596" max="14596" width="63.5703125" style="36" customWidth="1"/>
    <col min="14597" max="14597" width="32.7109375" style="36" customWidth="1"/>
    <col min="14598" max="14599" width="21.7109375" style="36" customWidth="1"/>
    <col min="14600" max="14600" width="22" style="36" customWidth="1"/>
    <col min="14601" max="14601" width="24.7109375" style="36" customWidth="1"/>
    <col min="14602" max="14602" width="18.85546875" style="36" customWidth="1"/>
    <col min="14603" max="14603" width="12.5703125" style="36" bestFit="1" customWidth="1"/>
    <col min="14604" max="14604" width="20" style="36" bestFit="1" customWidth="1"/>
    <col min="14605" max="14850" width="11.42578125" style="36"/>
    <col min="14851" max="14851" width="6.42578125" style="36" customWidth="1"/>
    <col min="14852" max="14852" width="63.5703125" style="36" customWidth="1"/>
    <col min="14853" max="14853" width="32.7109375" style="36" customWidth="1"/>
    <col min="14854" max="14855" width="21.7109375" style="36" customWidth="1"/>
    <col min="14856" max="14856" width="22" style="36" customWidth="1"/>
    <col min="14857" max="14857" width="24.7109375" style="36" customWidth="1"/>
    <col min="14858" max="14858" width="18.85546875" style="36" customWidth="1"/>
    <col min="14859" max="14859" width="12.5703125" style="36" bestFit="1" customWidth="1"/>
    <col min="14860" max="14860" width="20" style="36" bestFit="1" customWidth="1"/>
    <col min="14861" max="15106" width="11.42578125" style="36"/>
    <col min="15107" max="15107" width="6.42578125" style="36" customWidth="1"/>
    <col min="15108" max="15108" width="63.5703125" style="36" customWidth="1"/>
    <col min="15109" max="15109" width="32.7109375" style="36" customWidth="1"/>
    <col min="15110" max="15111" width="21.7109375" style="36" customWidth="1"/>
    <col min="15112" max="15112" width="22" style="36" customWidth="1"/>
    <col min="15113" max="15113" width="24.7109375" style="36" customWidth="1"/>
    <col min="15114" max="15114" width="18.85546875" style="36" customWidth="1"/>
    <col min="15115" max="15115" width="12.5703125" style="36" bestFit="1" customWidth="1"/>
    <col min="15116" max="15116" width="20" style="36" bestFit="1" customWidth="1"/>
    <col min="15117" max="15362" width="11.42578125" style="36"/>
    <col min="15363" max="15363" width="6.42578125" style="36" customWidth="1"/>
    <col min="15364" max="15364" width="63.5703125" style="36" customWidth="1"/>
    <col min="15365" max="15365" width="32.7109375" style="36" customWidth="1"/>
    <col min="15366" max="15367" width="21.7109375" style="36" customWidth="1"/>
    <col min="15368" max="15368" width="22" style="36" customWidth="1"/>
    <col min="15369" max="15369" width="24.7109375" style="36" customWidth="1"/>
    <col min="15370" max="15370" width="18.85546875" style="36" customWidth="1"/>
    <col min="15371" max="15371" width="12.5703125" style="36" bestFit="1" customWidth="1"/>
    <col min="15372" max="15372" width="20" style="36" bestFit="1" customWidth="1"/>
    <col min="15373" max="15618" width="11.42578125" style="36"/>
    <col min="15619" max="15619" width="6.42578125" style="36" customWidth="1"/>
    <col min="15620" max="15620" width="63.5703125" style="36" customWidth="1"/>
    <col min="15621" max="15621" width="32.7109375" style="36" customWidth="1"/>
    <col min="15622" max="15623" width="21.7109375" style="36" customWidth="1"/>
    <col min="15624" max="15624" width="22" style="36" customWidth="1"/>
    <col min="15625" max="15625" width="24.7109375" style="36" customWidth="1"/>
    <col min="15626" max="15626" width="18.85546875" style="36" customWidth="1"/>
    <col min="15627" max="15627" width="12.5703125" style="36" bestFit="1" customWidth="1"/>
    <col min="15628" max="15628" width="20" style="36" bestFit="1" customWidth="1"/>
    <col min="15629" max="15874" width="11.42578125" style="36"/>
    <col min="15875" max="15875" width="6.42578125" style="36" customWidth="1"/>
    <col min="15876" max="15876" width="63.5703125" style="36" customWidth="1"/>
    <col min="15877" max="15877" width="32.7109375" style="36" customWidth="1"/>
    <col min="15878" max="15879" width="21.7109375" style="36" customWidth="1"/>
    <col min="15880" max="15880" width="22" style="36" customWidth="1"/>
    <col min="15881" max="15881" width="24.7109375" style="36" customWidth="1"/>
    <col min="15882" max="15882" width="18.85546875" style="36" customWidth="1"/>
    <col min="15883" max="15883" width="12.5703125" style="36" bestFit="1" customWidth="1"/>
    <col min="15884" max="15884" width="20" style="36" bestFit="1" customWidth="1"/>
    <col min="15885" max="16130" width="11.42578125" style="36"/>
    <col min="16131" max="16131" width="6.42578125" style="36" customWidth="1"/>
    <col min="16132" max="16132" width="63.5703125" style="36" customWidth="1"/>
    <col min="16133" max="16133" width="32.7109375" style="36" customWidth="1"/>
    <col min="16134" max="16135" width="21.7109375" style="36" customWidth="1"/>
    <col min="16136" max="16136" width="22" style="36" customWidth="1"/>
    <col min="16137" max="16137" width="24.7109375" style="36" customWidth="1"/>
    <col min="16138" max="16138" width="18.85546875" style="36" customWidth="1"/>
    <col min="16139" max="16139" width="12.5703125" style="36" bestFit="1" customWidth="1"/>
    <col min="16140" max="16140" width="20" style="36" bestFit="1" customWidth="1"/>
    <col min="16141" max="16384" width="11.42578125" style="36"/>
  </cols>
  <sheetData>
    <row r="1" spans="1:11" s="54" customFormat="1" ht="36" customHeight="1" x14ac:dyDescent="0.25">
      <c r="A1" s="1144"/>
      <c r="B1" s="1140" t="s">
        <v>11</v>
      </c>
      <c r="C1" s="1140"/>
      <c r="D1" s="1140"/>
      <c r="E1" s="1140"/>
      <c r="F1" s="1141"/>
      <c r="I1" s="53"/>
    </row>
    <row r="2" spans="1:11" s="54" customFormat="1" ht="36" customHeight="1" x14ac:dyDescent="0.25">
      <c r="A2" s="1145"/>
      <c r="B2" s="1140" t="s">
        <v>1</v>
      </c>
      <c r="C2" s="1140"/>
      <c r="D2" s="1140"/>
      <c r="E2" s="1140"/>
      <c r="F2" s="1142"/>
      <c r="I2" s="53"/>
    </row>
    <row r="3" spans="1:11" s="54" customFormat="1" ht="36" customHeight="1" x14ac:dyDescent="0.25">
      <c r="A3" s="1146"/>
      <c r="B3" s="1140" t="s">
        <v>2</v>
      </c>
      <c r="C3" s="1140"/>
      <c r="D3" s="1147" t="s">
        <v>147</v>
      </c>
      <c r="E3" s="1148"/>
      <c r="F3" s="1143"/>
      <c r="I3" s="53"/>
    </row>
    <row r="4" spans="1:11" s="54" customFormat="1" ht="41.25" customHeight="1" x14ac:dyDescent="0.25">
      <c r="F4" s="178"/>
      <c r="I4" s="53"/>
    </row>
    <row r="5" spans="1:11" s="54" customFormat="1" ht="17.25" customHeight="1" x14ac:dyDescent="0.25">
      <c r="A5" s="1012" t="s">
        <v>12</v>
      </c>
      <c r="B5" s="1013"/>
      <c r="C5" s="1017" t="s">
        <v>161</v>
      </c>
      <c r="D5" s="1018"/>
      <c r="E5" s="1018"/>
      <c r="F5" s="1019"/>
      <c r="G5" s="36"/>
      <c r="H5" s="36"/>
      <c r="I5" s="55"/>
      <c r="J5" s="36"/>
      <c r="K5" s="36"/>
    </row>
    <row r="6" spans="1:11" s="54" customFormat="1" ht="18" customHeight="1" x14ac:dyDescent="0.25">
      <c r="A6" s="1012" t="s">
        <v>146</v>
      </c>
      <c r="B6" s="1013"/>
      <c r="C6" s="1014" t="s">
        <v>162</v>
      </c>
      <c r="D6" s="1014"/>
      <c r="E6" s="1014"/>
      <c r="F6" s="1014"/>
      <c r="G6" s="36"/>
      <c r="H6" s="36"/>
      <c r="I6" s="55"/>
      <c r="J6" s="36"/>
      <c r="K6" s="36"/>
    </row>
    <row r="7" spans="1:11" s="54" customFormat="1" ht="15" x14ac:dyDescent="0.25">
      <c r="A7" s="1015" t="s">
        <v>13</v>
      </c>
      <c r="B7" s="1016"/>
      <c r="C7" s="1021" t="s">
        <v>163</v>
      </c>
      <c r="D7" s="1022"/>
      <c r="E7" s="1022"/>
      <c r="F7" s="1023"/>
      <c r="G7" s="36"/>
      <c r="H7" s="36"/>
      <c r="I7" s="55"/>
      <c r="J7" s="36"/>
      <c r="K7" s="36"/>
    </row>
    <row r="8" spans="1:11" s="54" customFormat="1" ht="104.25" customHeight="1" x14ac:dyDescent="0.25">
      <c r="A8" s="1015" t="s">
        <v>148</v>
      </c>
      <c r="B8" s="1016"/>
      <c r="C8" s="1887" t="s">
        <v>279</v>
      </c>
      <c r="D8" s="1887"/>
      <c r="E8" s="1887"/>
      <c r="F8" s="1887"/>
      <c r="G8" s="36"/>
      <c r="H8" s="36"/>
      <c r="I8" s="55"/>
      <c r="J8" s="36"/>
      <c r="K8" s="36"/>
    </row>
    <row r="9" spans="1:11" s="54" customFormat="1" ht="39" customHeight="1" x14ac:dyDescent="0.25">
      <c r="A9" s="1012" t="s">
        <v>14</v>
      </c>
      <c r="B9" s="1013"/>
      <c r="C9" s="1014" t="s">
        <v>164</v>
      </c>
      <c r="D9" s="1014"/>
      <c r="E9" s="1014"/>
      <c r="F9" s="1014"/>
      <c r="G9" s="36"/>
      <c r="H9" s="36"/>
      <c r="I9" s="55"/>
      <c r="J9" s="36"/>
    </row>
    <row r="10" spans="1:11" s="54" customFormat="1" ht="33" customHeight="1" x14ac:dyDescent="0.25">
      <c r="A10" s="1015" t="s">
        <v>15</v>
      </c>
      <c r="B10" s="1016"/>
      <c r="C10" s="1014" t="s">
        <v>165</v>
      </c>
      <c r="D10" s="1014"/>
      <c r="E10" s="1014"/>
      <c r="F10" s="1014"/>
      <c r="G10" s="36"/>
      <c r="H10" s="36"/>
      <c r="I10" s="55"/>
      <c r="J10" s="36"/>
      <c r="K10" s="36"/>
    </row>
    <row r="11" spans="1:11" s="54" customFormat="1" ht="39" customHeight="1" x14ac:dyDescent="0.25">
      <c r="A11" s="1015" t="s">
        <v>149</v>
      </c>
      <c r="B11" s="1016"/>
      <c r="C11" s="1014" t="s">
        <v>167</v>
      </c>
      <c r="D11" s="1014"/>
      <c r="E11" s="1014"/>
      <c r="F11" s="1014"/>
      <c r="G11" s="36"/>
      <c r="H11" s="36"/>
      <c r="I11" s="55"/>
      <c r="J11" s="36"/>
      <c r="K11" s="36"/>
    </row>
    <row r="12" spans="1:11" s="54" customFormat="1" ht="20.25" customHeight="1" x14ac:dyDescent="0.25">
      <c r="A12" s="1012" t="s">
        <v>16</v>
      </c>
      <c r="B12" s="1013"/>
      <c r="C12" s="1014" t="s">
        <v>168</v>
      </c>
      <c r="D12" s="1014"/>
      <c r="E12" s="1014"/>
      <c r="F12" s="1014"/>
      <c r="G12" s="36"/>
      <c r="H12" s="36"/>
      <c r="I12" s="55"/>
      <c r="J12" s="36"/>
      <c r="K12" s="36"/>
    </row>
    <row r="13" spans="1:11" s="54" customFormat="1" ht="24.75" customHeight="1" x14ac:dyDescent="0.25">
      <c r="A13" s="1007" t="s">
        <v>17</v>
      </c>
      <c r="B13" s="1008"/>
      <c r="C13" s="87" t="s">
        <v>18</v>
      </c>
      <c r="D13" s="1011" t="s">
        <v>169</v>
      </c>
      <c r="E13" s="1011"/>
      <c r="F13" s="1011">
        <v>2024</v>
      </c>
      <c r="G13" s="36"/>
      <c r="H13" s="36"/>
      <c r="I13" s="55"/>
      <c r="J13" s="36"/>
      <c r="K13" s="36"/>
    </row>
    <row r="14" spans="1:11" s="54" customFormat="1" x14ac:dyDescent="0.25">
      <c r="A14" s="1009"/>
      <c r="B14" s="1010"/>
      <c r="C14" s="87" t="s">
        <v>19</v>
      </c>
      <c r="D14" s="1011" t="s">
        <v>289</v>
      </c>
      <c r="E14" s="1011"/>
      <c r="F14" s="1011"/>
      <c r="G14" s="36"/>
      <c r="H14" s="36"/>
      <c r="I14" s="55"/>
      <c r="J14" s="36"/>
      <c r="K14" s="36"/>
    </row>
    <row r="15" spans="1:11" ht="15" x14ac:dyDescent="0.25">
      <c r="B15" s="74"/>
    </row>
    <row r="16" spans="1:11" ht="15" x14ac:dyDescent="0.25">
      <c r="B16" s="3"/>
    </row>
    <row r="17" spans="1:13" ht="15" x14ac:dyDescent="0.25">
      <c r="B17" s="3"/>
    </row>
    <row r="18" spans="1:13" ht="16.5" thickBot="1" x14ac:dyDescent="0.3">
      <c r="A18" s="25" t="s">
        <v>20</v>
      </c>
      <c r="C18" s="30"/>
      <c r="D18" s="26"/>
      <c r="E18" s="30"/>
      <c r="F18" s="180"/>
      <c r="G18" s="30"/>
      <c r="H18" s="30"/>
      <c r="I18" s="27"/>
      <c r="J18" s="30"/>
      <c r="K18" s="75" t="s">
        <v>21</v>
      </c>
    </row>
    <row r="19" spans="1:13" s="48" customFormat="1" ht="48" customHeight="1" thickBot="1" x14ac:dyDescent="0.3">
      <c r="A19" s="139" t="s">
        <v>22</v>
      </c>
      <c r="B19" s="139" t="s">
        <v>23</v>
      </c>
      <c r="C19" s="139" t="s">
        <v>24</v>
      </c>
      <c r="D19" s="139" t="s">
        <v>25</v>
      </c>
      <c r="E19" s="139" t="s">
        <v>26</v>
      </c>
      <c r="F19" s="906" t="s">
        <v>27</v>
      </c>
      <c r="G19" s="972" t="s">
        <v>179</v>
      </c>
      <c r="H19" s="907" t="s">
        <v>28</v>
      </c>
      <c r="I19" s="910" t="s">
        <v>29</v>
      </c>
      <c r="J19" s="956" t="s">
        <v>30</v>
      </c>
      <c r="K19" s="909" t="s">
        <v>180</v>
      </c>
      <c r="L19" s="908" t="s">
        <v>31</v>
      </c>
      <c r="M19" s="910" t="s">
        <v>32</v>
      </c>
    </row>
    <row r="20" spans="1:13" ht="15" customHeight="1" x14ac:dyDescent="0.25">
      <c r="A20" s="1026" t="s">
        <v>174</v>
      </c>
      <c r="B20" s="1078">
        <v>1</v>
      </c>
      <c r="C20" s="1081" t="s">
        <v>171</v>
      </c>
      <c r="D20" s="1084" t="s">
        <v>178</v>
      </c>
      <c r="E20" s="160">
        <v>2024</v>
      </c>
      <c r="F20" s="937">
        <v>5400</v>
      </c>
      <c r="G20" s="1087">
        <f>SUM(F20:F24)</f>
        <v>41800</v>
      </c>
      <c r="H20" s="911"/>
      <c r="I20" s="1090">
        <f>SUM(H20:H24)</f>
        <v>0</v>
      </c>
      <c r="J20" s="957">
        <v>3644178877</v>
      </c>
      <c r="K20" s="1024">
        <f>+J20+J21+J22+J23+J24</f>
        <v>26518326568</v>
      </c>
      <c r="L20" s="161"/>
      <c r="M20" s="1060">
        <f>+L20+L21+L22+L23+L24</f>
        <v>0</v>
      </c>
    </row>
    <row r="21" spans="1:13" ht="15.75" customHeight="1" x14ac:dyDescent="0.25">
      <c r="A21" s="1027"/>
      <c r="B21" s="1079"/>
      <c r="C21" s="1082"/>
      <c r="D21" s="1085"/>
      <c r="E21" s="162">
        <v>2025</v>
      </c>
      <c r="F21" s="938">
        <v>11600</v>
      </c>
      <c r="G21" s="1088"/>
      <c r="H21" s="912"/>
      <c r="I21" s="1091"/>
      <c r="J21" s="958">
        <v>7224846367</v>
      </c>
      <c r="K21" s="1025"/>
      <c r="L21" s="163"/>
      <c r="M21" s="1061"/>
    </row>
    <row r="22" spans="1:13" ht="14.25" customHeight="1" thickBot="1" x14ac:dyDescent="0.3">
      <c r="A22" s="1027"/>
      <c r="B22" s="1079"/>
      <c r="C22" s="1082"/>
      <c r="D22" s="1085"/>
      <c r="E22" s="162">
        <v>2026</v>
      </c>
      <c r="F22" s="938">
        <v>12400</v>
      </c>
      <c r="G22" s="1088"/>
      <c r="H22" s="913"/>
      <c r="I22" s="1091"/>
      <c r="J22" s="1896">
        <v>7753053774</v>
      </c>
      <c r="K22" s="1025"/>
      <c r="L22" s="163"/>
      <c r="M22" s="1061"/>
    </row>
    <row r="23" spans="1:13" ht="19.5" customHeight="1" thickBot="1" x14ac:dyDescent="0.3">
      <c r="A23" s="1027"/>
      <c r="B23" s="1079"/>
      <c r="C23" s="1082"/>
      <c r="D23" s="1085"/>
      <c r="E23" s="162">
        <v>2027</v>
      </c>
      <c r="F23" s="938">
        <v>12400</v>
      </c>
      <c r="G23" s="1088"/>
      <c r="H23" s="912"/>
      <c r="I23" s="1888"/>
      <c r="J23" s="1898">
        <v>7896247550</v>
      </c>
      <c r="K23" s="1892"/>
      <c r="L23" s="163"/>
      <c r="M23" s="1061"/>
    </row>
    <row r="24" spans="1:13" ht="7.5" hidden="1" customHeight="1" thickBot="1" x14ac:dyDescent="0.3">
      <c r="A24" s="1027"/>
      <c r="B24" s="1080"/>
      <c r="C24" s="1083"/>
      <c r="D24" s="1086"/>
      <c r="E24" s="164"/>
      <c r="F24" s="939"/>
      <c r="G24" s="1089"/>
      <c r="H24" s="914"/>
      <c r="I24" s="1889"/>
      <c r="J24" s="1899"/>
      <c r="K24" s="1893"/>
      <c r="L24" s="165"/>
      <c r="M24" s="1062"/>
    </row>
    <row r="25" spans="1:13" ht="15" customHeight="1" x14ac:dyDescent="0.25">
      <c r="A25" s="1027"/>
      <c r="B25" s="1051">
        <v>2</v>
      </c>
      <c r="C25" s="1032" t="s">
        <v>172</v>
      </c>
      <c r="D25" s="1054" t="s">
        <v>178</v>
      </c>
      <c r="E25" s="154">
        <v>2024</v>
      </c>
      <c r="F25" s="940">
        <v>600</v>
      </c>
      <c r="G25" s="1057">
        <f>SUM(F25:F29)</f>
        <v>5000</v>
      </c>
      <c r="H25" s="915"/>
      <c r="I25" s="1890">
        <f>SUM(H25:H29)</f>
        <v>0</v>
      </c>
      <c r="J25" s="1900">
        <v>303330157</v>
      </c>
      <c r="K25" s="1894">
        <f>+J25+J26+J27+J28+J29</f>
        <v>768057352</v>
      </c>
      <c r="L25" s="155"/>
      <c r="M25" s="1096">
        <f>+L25+L26+L27+L28+L29</f>
        <v>0</v>
      </c>
    </row>
    <row r="26" spans="1:13" ht="24" customHeight="1" x14ac:dyDescent="0.25">
      <c r="A26" s="1027"/>
      <c r="B26" s="1052"/>
      <c r="C26" s="1033"/>
      <c r="D26" s="1055"/>
      <c r="E26" s="156">
        <v>2025</v>
      </c>
      <c r="F26" s="941">
        <v>1400</v>
      </c>
      <c r="G26" s="1058"/>
      <c r="H26" s="916"/>
      <c r="I26" s="1891"/>
      <c r="J26" s="1901">
        <v>147344535</v>
      </c>
      <c r="K26" s="1895"/>
      <c r="L26" s="157"/>
      <c r="M26" s="1097"/>
    </row>
    <row r="27" spans="1:13" ht="22.5" customHeight="1" x14ac:dyDescent="0.25">
      <c r="A27" s="1027"/>
      <c r="B27" s="1052"/>
      <c r="C27" s="1033"/>
      <c r="D27" s="1055"/>
      <c r="E27" s="156">
        <v>2026</v>
      </c>
      <c r="F27" s="941">
        <v>1500</v>
      </c>
      <c r="G27" s="1058"/>
      <c r="H27" s="917"/>
      <c r="I27" s="1891"/>
      <c r="J27" s="1901">
        <v>157901821</v>
      </c>
      <c r="K27" s="1895"/>
      <c r="L27" s="157"/>
      <c r="M27" s="1097"/>
    </row>
    <row r="28" spans="1:13" ht="27" customHeight="1" thickBot="1" x14ac:dyDescent="0.3">
      <c r="A28" s="1027"/>
      <c r="B28" s="1052"/>
      <c r="C28" s="1033"/>
      <c r="D28" s="1055"/>
      <c r="E28" s="156">
        <v>2027</v>
      </c>
      <c r="F28" s="941">
        <v>1500</v>
      </c>
      <c r="G28" s="1058"/>
      <c r="H28" s="916"/>
      <c r="I28" s="1891"/>
      <c r="J28" s="1902">
        <v>159480839</v>
      </c>
      <c r="K28" s="1895"/>
      <c r="L28" s="157"/>
      <c r="M28" s="1097"/>
    </row>
    <row r="29" spans="1:13" ht="14.25" hidden="1" customHeight="1" thickBot="1" x14ac:dyDescent="0.3">
      <c r="A29" s="1027"/>
      <c r="B29" s="1053"/>
      <c r="C29" s="1034"/>
      <c r="D29" s="1056"/>
      <c r="E29" s="158"/>
      <c r="F29" s="942"/>
      <c r="G29" s="1059"/>
      <c r="H29" s="918"/>
      <c r="I29" s="1092"/>
      <c r="J29" s="1897"/>
      <c r="K29" s="1035"/>
      <c r="L29" s="159"/>
      <c r="M29" s="1098"/>
    </row>
    <row r="30" spans="1:13" ht="19.5" customHeight="1" x14ac:dyDescent="0.25">
      <c r="A30" s="1027"/>
      <c r="B30" s="1036">
        <v>3</v>
      </c>
      <c r="C30" s="1029" t="s">
        <v>173</v>
      </c>
      <c r="D30" s="1039" t="s">
        <v>178</v>
      </c>
      <c r="E30" s="166">
        <v>2024</v>
      </c>
      <c r="F30" s="943">
        <v>4000</v>
      </c>
      <c r="G30" s="1042">
        <f>SUM(F30:F34)</f>
        <v>23200</v>
      </c>
      <c r="H30" s="919"/>
      <c r="I30" s="1045">
        <f>SUM(H30:H34)</f>
        <v>0</v>
      </c>
      <c r="J30" s="959">
        <v>1255900101</v>
      </c>
      <c r="K30" s="1048">
        <f>+J30+J31+J32+J33+J34</f>
        <v>3929699175</v>
      </c>
      <c r="L30" s="167"/>
      <c r="M30" s="1099">
        <f>+L30+L31+L32+L33+L34</f>
        <v>0</v>
      </c>
    </row>
    <row r="31" spans="1:13" ht="18" customHeight="1" x14ac:dyDescent="0.25">
      <c r="A31" s="1027"/>
      <c r="B31" s="1037"/>
      <c r="C31" s="1030"/>
      <c r="D31" s="1040"/>
      <c r="E31" s="150">
        <v>2025</v>
      </c>
      <c r="F31" s="944">
        <v>7000</v>
      </c>
      <c r="G31" s="1043"/>
      <c r="H31" s="920"/>
      <c r="I31" s="1046"/>
      <c r="J31" s="960">
        <v>956085731</v>
      </c>
      <c r="K31" s="1049"/>
      <c r="L31" s="151"/>
      <c r="M31" s="1100"/>
    </row>
    <row r="32" spans="1:13" ht="19.5" customHeight="1" x14ac:dyDescent="0.25">
      <c r="A32" s="1027"/>
      <c r="B32" s="1037"/>
      <c r="C32" s="1030"/>
      <c r="D32" s="1040"/>
      <c r="E32" s="150">
        <v>2026</v>
      </c>
      <c r="F32" s="944">
        <v>6100</v>
      </c>
      <c r="G32" s="1043"/>
      <c r="H32" s="921"/>
      <c r="I32" s="1046"/>
      <c r="J32" s="960">
        <v>939880886</v>
      </c>
      <c r="K32" s="1049"/>
      <c r="L32" s="151"/>
      <c r="M32" s="1100"/>
    </row>
    <row r="33" spans="1:13" ht="20.25" customHeight="1" thickBot="1" x14ac:dyDescent="0.3">
      <c r="A33" s="1027"/>
      <c r="B33" s="1037"/>
      <c r="C33" s="1030"/>
      <c r="D33" s="1040"/>
      <c r="E33" s="150">
        <v>2027</v>
      </c>
      <c r="F33" s="944">
        <v>6100</v>
      </c>
      <c r="G33" s="1043"/>
      <c r="H33" s="920"/>
      <c r="I33" s="1046"/>
      <c r="J33" s="960">
        <v>777832457</v>
      </c>
      <c r="K33" s="1049"/>
      <c r="L33" s="151"/>
      <c r="M33" s="1100"/>
    </row>
    <row r="34" spans="1:13" ht="14.25" hidden="1" customHeight="1" thickBot="1" x14ac:dyDescent="0.3">
      <c r="A34" s="1027"/>
      <c r="B34" s="1038"/>
      <c r="C34" s="1031"/>
      <c r="D34" s="1041"/>
      <c r="E34" s="168"/>
      <c r="F34" s="945"/>
      <c r="G34" s="1044"/>
      <c r="H34" s="922"/>
      <c r="I34" s="1047"/>
      <c r="J34" s="961"/>
      <c r="K34" s="1050"/>
      <c r="L34" s="169"/>
      <c r="M34" s="1101"/>
    </row>
    <row r="35" spans="1:13" ht="22.5" customHeight="1" x14ac:dyDescent="0.25">
      <c r="A35" s="1027"/>
      <c r="B35" s="1063">
        <v>4</v>
      </c>
      <c r="C35" s="1066" t="s">
        <v>175</v>
      </c>
      <c r="D35" s="1069" t="s">
        <v>178</v>
      </c>
      <c r="E35" s="170">
        <v>2024</v>
      </c>
      <c r="F35" s="946">
        <v>20000</v>
      </c>
      <c r="G35" s="1093">
        <f>SUM(F35:F39)</f>
        <v>320000</v>
      </c>
      <c r="H35" s="923"/>
      <c r="I35" s="1093">
        <f>SUM(H35:H39)</f>
        <v>0</v>
      </c>
      <c r="J35" s="962">
        <v>4836214729</v>
      </c>
      <c r="K35" s="1072">
        <f>+J35+J36+J37+J38+J39</f>
        <v>50403966829</v>
      </c>
      <c r="L35" s="171"/>
      <c r="M35" s="1075">
        <f>+L35+L36+L37+L38+L39</f>
        <v>0</v>
      </c>
    </row>
    <row r="36" spans="1:13" ht="21.75" customHeight="1" x14ac:dyDescent="0.25">
      <c r="A36" s="1027"/>
      <c r="B36" s="1064"/>
      <c r="C36" s="1067"/>
      <c r="D36" s="1070"/>
      <c r="E36" s="148">
        <v>2025</v>
      </c>
      <c r="F36" s="947">
        <v>100000</v>
      </c>
      <c r="G36" s="1094"/>
      <c r="H36" s="924"/>
      <c r="I36" s="1094"/>
      <c r="J36" s="963">
        <v>14386561099</v>
      </c>
      <c r="K36" s="1073"/>
      <c r="L36" s="149"/>
      <c r="M36" s="1076"/>
    </row>
    <row r="37" spans="1:13" ht="18.75" customHeight="1" x14ac:dyDescent="0.25">
      <c r="A37" s="1027"/>
      <c r="B37" s="1064"/>
      <c r="C37" s="1067"/>
      <c r="D37" s="1070"/>
      <c r="E37" s="148">
        <v>2026</v>
      </c>
      <c r="F37" s="947">
        <v>100000</v>
      </c>
      <c r="G37" s="1094"/>
      <c r="H37" s="924"/>
      <c r="I37" s="1094"/>
      <c r="J37" s="963">
        <v>15209757389</v>
      </c>
      <c r="K37" s="1073"/>
      <c r="L37" s="149"/>
      <c r="M37" s="1076"/>
    </row>
    <row r="38" spans="1:13" ht="25.5" customHeight="1" thickBot="1" x14ac:dyDescent="0.3">
      <c r="A38" s="1027"/>
      <c r="B38" s="1064"/>
      <c r="C38" s="1067"/>
      <c r="D38" s="1070"/>
      <c r="E38" s="148">
        <v>2027</v>
      </c>
      <c r="F38" s="947">
        <v>100000</v>
      </c>
      <c r="G38" s="1094"/>
      <c r="H38" s="924"/>
      <c r="I38" s="1094"/>
      <c r="J38" s="963">
        <v>15971433612</v>
      </c>
      <c r="K38" s="1073"/>
      <c r="L38" s="149"/>
      <c r="M38" s="1076"/>
    </row>
    <row r="39" spans="1:13" ht="14.25" hidden="1" customHeight="1" thickBot="1" x14ac:dyDescent="0.3">
      <c r="A39" s="1028"/>
      <c r="B39" s="1065"/>
      <c r="C39" s="1068"/>
      <c r="D39" s="1071"/>
      <c r="E39" s="172"/>
      <c r="F39" s="948"/>
      <c r="G39" s="1095"/>
      <c r="H39" s="925"/>
      <c r="I39" s="1095"/>
      <c r="J39" s="964"/>
      <c r="K39" s="1074"/>
      <c r="L39" s="173"/>
      <c r="M39" s="1077"/>
    </row>
    <row r="40" spans="1:13" ht="22.5" customHeight="1" x14ac:dyDescent="0.25">
      <c r="A40" s="1122" t="s">
        <v>177</v>
      </c>
      <c r="B40" s="1125">
        <v>5</v>
      </c>
      <c r="C40" s="1134" t="s">
        <v>176</v>
      </c>
      <c r="D40" s="1128" t="s">
        <v>178</v>
      </c>
      <c r="E40" s="174">
        <v>2024</v>
      </c>
      <c r="F40" s="949">
        <v>0.2</v>
      </c>
      <c r="G40" s="1131">
        <f>SUM(F40:F44)</f>
        <v>2</v>
      </c>
      <c r="H40" s="926"/>
      <c r="I40" s="1137">
        <f>SUM(H40:H44)</f>
        <v>0</v>
      </c>
      <c r="J40" s="965">
        <v>140968422</v>
      </c>
      <c r="K40" s="1116">
        <f>+J40+J41+J42+J43+J44</f>
        <v>1309684201</v>
      </c>
      <c r="L40" s="175"/>
      <c r="M40" s="1119">
        <f>+L40+L41+L42+L43+L44</f>
        <v>0</v>
      </c>
    </row>
    <row r="41" spans="1:13" ht="22.5" customHeight="1" x14ac:dyDescent="0.25">
      <c r="A41" s="1123"/>
      <c r="B41" s="1126"/>
      <c r="C41" s="1135"/>
      <c r="D41" s="1129"/>
      <c r="E41" s="152">
        <v>2025</v>
      </c>
      <c r="F41" s="950">
        <v>0.6</v>
      </c>
      <c r="G41" s="1132"/>
      <c r="H41" s="927"/>
      <c r="I41" s="1138"/>
      <c r="J41" s="966">
        <v>392905257</v>
      </c>
      <c r="K41" s="1117"/>
      <c r="L41" s="153"/>
      <c r="M41" s="1120"/>
    </row>
    <row r="42" spans="1:13" ht="21.75" customHeight="1" x14ac:dyDescent="0.25">
      <c r="A42" s="1123"/>
      <c r="B42" s="1126"/>
      <c r="C42" s="1135"/>
      <c r="D42" s="1129"/>
      <c r="E42" s="152">
        <v>2026</v>
      </c>
      <c r="F42" s="950">
        <v>0.6</v>
      </c>
      <c r="G42" s="1132"/>
      <c r="H42" s="928"/>
      <c r="I42" s="1138"/>
      <c r="J42" s="966">
        <v>513873683</v>
      </c>
      <c r="K42" s="1117"/>
      <c r="L42" s="153"/>
      <c r="M42" s="1120"/>
    </row>
    <row r="43" spans="1:13" ht="24.75" customHeight="1" x14ac:dyDescent="0.25">
      <c r="A43" s="1123"/>
      <c r="B43" s="1126"/>
      <c r="C43" s="1135"/>
      <c r="D43" s="1129"/>
      <c r="E43" s="152">
        <v>2027</v>
      </c>
      <c r="F43" s="950">
        <v>0.6</v>
      </c>
      <c r="G43" s="1132"/>
      <c r="H43" s="927"/>
      <c r="I43" s="1138"/>
      <c r="J43" s="966">
        <v>261936839</v>
      </c>
      <c r="K43" s="1117"/>
      <c r="L43" s="153"/>
      <c r="M43" s="1120"/>
    </row>
    <row r="44" spans="1:13" ht="14.25" hidden="1" customHeight="1" thickBot="1" x14ac:dyDescent="0.3">
      <c r="A44" s="1124"/>
      <c r="B44" s="1127"/>
      <c r="C44" s="1136"/>
      <c r="D44" s="1130"/>
      <c r="E44" s="176"/>
      <c r="F44" s="951"/>
      <c r="G44" s="1133"/>
      <c r="H44" s="929"/>
      <c r="I44" s="1139"/>
      <c r="J44" s="967"/>
      <c r="K44" s="1118"/>
      <c r="L44" s="177"/>
      <c r="M44" s="1121"/>
    </row>
    <row r="45" spans="1:13" ht="14.25" hidden="1" customHeight="1" x14ac:dyDescent="0.25">
      <c r="A45" s="1106"/>
      <c r="B45" s="1108"/>
      <c r="C45" s="1110"/>
      <c r="D45" s="1112"/>
      <c r="E45" s="147">
        <v>2024</v>
      </c>
      <c r="F45" s="952"/>
      <c r="G45" s="1114">
        <f>SUM(F45:F49)</f>
        <v>0</v>
      </c>
      <c r="H45" s="930"/>
      <c r="I45" s="1115">
        <f>SUM(H45:H49)</f>
        <v>0</v>
      </c>
      <c r="J45" s="968"/>
      <c r="K45" s="1102">
        <f>+J45+J46+J47+J48+J49</f>
        <v>0</v>
      </c>
      <c r="L45" s="140"/>
      <c r="M45" s="1105">
        <f>+L45+L46+L47+L48+L49</f>
        <v>0</v>
      </c>
    </row>
    <row r="46" spans="1:13" ht="14.25" hidden="1" customHeight="1" x14ac:dyDescent="0.25">
      <c r="A46" s="1107"/>
      <c r="B46" s="1109"/>
      <c r="C46" s="1111"/>
      <c r="D46" s="1113"/>
      <c r="E46" s="141">
        <v>2025</v>
      </c>
      <c r="F46" s="953"/>
      <c r="G46" s="1114"/>
      <c r="H46" s="931"/>
      <c r="I46" s="1115"/>
      <c r="J46" s="969"/>
      <c r="K46" s="1103"/>
      <c r="L46" s="29"/>
      <c r="M46" s="1105"/>
    </row>
    <row r="47" spans="1:13" ht="14.25" hidden="1" customHeight="1" x14ac:dyDescent="0.25">
      <c r="A47" s="1107"/>
      <c r="B47" s="1109"/>
      <c r="C47" s="1111"/>
      <c r="D47" s="1113"/>
      <c r="E47" s="141">
        <v>2026</v>
      </c>
      <c r="F47" s="953"/>
      <c r="G47" s="1114"/>
      <c r="H47" s="931"/>
      <c r="I47" s="1115"/>
      <c r="J47" s="969"/>
      <c r="K47" s="1103"/>
      <c r="L47" s="29"/>
      <c r="M47" s="1105"/>
    </row>
    <row r="48" spans="1:13" ht="14.25" hidden="1" customHeight="1" x14ac:dyDescent="0.25">
      <c r="A48" s="1107"/>
      <c r="B48" s="1109"/>
      <c r="C48" s="1111"/>
      <c r="D48" s="1113"/>
      <c r="E48" s="141">
        <v>2027</v>
      </c>
      <c r="F48" s="953"/>
      <c r="G48" s="1114"/>
      <c r="H48" s="931"/>
      <c r="I48" s="1115"/>
      <c r="J48" s="969"/>
      <c r="K48" s="1103"/>
      <c r="L48" s="29"/>
      <c r="M48" s="1105"/>
    </row>
    <row r="49" spans="1:13" ht="14.25" hidden="1" customHeight="1" x14ac:dyDescent="0.25">
      <c r="A49" s="1107"/>
      <c r="B49" s="1109"/>
      <c r="C49" s="1111"/>
      <c r="D49" s="1113"/>
      <c r="E49" s="145"/>
      <c r="F49" s="954"/>
      <c r="G49" s="1114"/>
      <c r="H49" s="932"/>
      <c r="I49" s="1115"/>
      <c r="J49" s="970"/>
      <c r="K49" s="1104"/>
      <c r="L49" s="146"/>
      <c r="M49" s="1105"/>
    </row>
    <row r="50" spans="1:13" ht="51.75" customHeight="1" thickBot="1" x14ac:dyDescent="0.3">
      <c r="A50" s="142" t="s">
        <v>150</v>
      </c>
      <c r="B50" s="142"/>
      <c r="C50" s="143"/>
      <c r="D50" s="142"/>
      <c r="E50" s="144"/>
      <c r="F50" s="955"/>
      <c r="G50" s="973"/>
      <c r="H50" s="933"/>
      <c r="I50" s="974"/>
      <c r="J50" s="971" t="s">
        <v>276</v>
      </c>
      <c r="K50" s="935">
        <f>SUM(K20:K49)</f>
        <v>82929734125</v>
      </c>
      <c r="L50" s="934" t="s">
        <v>33</v>
      </c>
      <c r="M50" s="936">
        <f>SUM(M20:M49)</f>
        <v>0</v>
      </c>
    </row>
    <row r="51" spans="1:13" s="72" customFormat="1" ht="27" customHeight="1" x14ac:dyDescent="0.25">
      <c r="F51" s="181"/>
      <c r="I51" s="56"/>
    </row>
    <row r="52" spans="1:13" x14ac:dyDescent="0.25">
      <c r="E52" s="73"/>
      <c r="F52" s="182"/>
      <c r="J52" s="73"/>
    </row>
    <row r="53" spans="1:13" ht="31.5" x14ac:dyDescent="0.25">
      <c r="E53" s="73"/>
      <c r="F53" s="182"/>
      <c r="G53" s="73"/>
      <c r="H53" s="73"/>
      <c r="I53" s="57"/>
      <c r="J53" s="41" t="s">
        <v>34</v>
      </c>
      <c r="K53" s="41" t="s">
        <v>35</v>
      </c>
      <c r="L53" s="41" t="s">
        <v>36</v>
      </c>
    </row>
    <row r="54" spans="1:13" x14ac:dyDescent="0.25">
      <c r="E54" s="73"/>
      <c r="F54" s="182"/>
      <c r="J54" s="71">
        <v>2024</v>
      </c>
      <c r="K54" s="93">
        <f>+SUMIF($E$20:$E$49,J54,$J$20:$J$49)</f>
        <v>10180592286</v>
      </c>
      <c r="L54" s="93">
        <f>+SUMIF($E$20:$E$49,J54,$L$20:$L$49)</f>
        <v>0</v>
      </c>
    </row>
    <row r="55" spans="1:13" x14ac:dyDescent="0.25">
      <c r="J55" s="71">
        <v>2025</v>
      </c>
      <c r="K55" s="93">
        <f>+SUMIF($E$20:$E$49,J55,$J$20:$J$49)</f>
        <v>23107742989</v>
      </c>
      <c r="L55" s="93">
        <f>+SUMIF($E$20:$E$49,J55,$L$20:$L$49)</f>
        <v>0</v>
      </c>
    </row>
    <row r="56" spans="1:13" x14ac:dyDescent="0.25">
      <c r="J56" s="71">
        <v>2026</v>
      </c>
      <c r="K56" s="93">
        <f>+SUMIF($E$20:$E$49,J56,$J$20:$J$49)</f>
        <v>24574467553</v>
      </c>
      <c r="L56" s="93">
        <f>+SUMIF($E$20:$E$49,J56,$L$20:$L$49)</f>
        <v>0</v>
      </c>
      <c r="M56" s="77"/>
    </row>
    <row r="57" spans="1:13" x14ac:dyDescent="0.25">
      <c r="J57" s="71">
        <v>2027</v>
      </c>
      <c r="K57" s="93">
        <f>+SUMIF($E$20:$E$49,J57,$J$20:$J$49)</f>
        <v>25066931297</v>
      </c>
      <c r="L57" s="93">
        <f>+SUMIF($E$20:$E$49,J57,$L$20:$L$49)</f>
        <v>0</v>
      </c>
      <c r="M57" s="77"/>
    </row>
    <row r="58" spans="1:13" hidden="1" x14ac:dyDescent="0.25">
      <c r="J58" s="71"/>
      <c r="K58" s="76">
        <f>+SUMIF($E$20:$E$49,J58,$J$20:$J$49)</f>
        <v>0</v>
      </c>
      <c r="L58" s="76">
        <f>+SUMIF($E$20:$E$49,J58,$L$20:$L$49)</f>
        <v>0</v>
      </c>
      <c r="M58" s="78"/>
    </row>
    <row r="59" spans="1:13" ht="31.5" x14ac:dyDescent="0.25">
      <c r="J59" s="41" t="s">
        <v>37</v>
      </c>
      <c r="K59" s="28">
        <f>SUM(K54:K58)</f>
        <v>82929734125</v>
      </c>
      <c r="L59" s="28">
        <f>SUM(L54:L58)</f>
        <v>0</v>
      </c>
    </row>
    <row r="60" spans="1:13" x14ac:dyDescent="0.25">
      <c r="F60" s="183"/>
      <c r="K60" s="79"/>
      <c r="L60" s="79"/>
    </row>
    <row r="61" spans="1:13" x14ac:dyDescent="0.25">
      <c r="J61" s="80"/>
      <c r="K61" s="79"/>
      <c r="L61" s="79"/>
    </row>
    <row r="62" spans="1:13" x14ac:dyDescent="0.25">
      <c r="J62" s="80"/>
      <c r="K62" s="79"/>
      <c r="L62" s="79"/>
    </row>
    <row r="63" spans="1:13" x14ac:dyDescent="0.25">
      <c r="J63" s="80"/>
      <c r="K63" s="79"/>
      <c r="L63" s="79"/>
    </row>
    <row r="64" spans="1:13" x14ac:dyDescent="0.25">
      <c r="J64" s="80"/>
      <c r="K64" s="79"/>
      <c r="L64" s="79"/>
    </row>
    <row r="65" spans="10:12" x14ac:dyDescent="0.25">
      <c r="J65" s="80"/>
      <c r="K65" s="79"/>
      <c r="L65" s="79"/>
    </row>
    <row r="66" spans="10:12" x14ac:dyDescent="0.25">
      <c r="J66" s="80"/>
      <c r="K66" s="79"/>
      <c r="L66" s="79"/>
    </row>
    <row r="67" spans="10:12" x14ac:dyDescent="0.25">
      <c r="K67" s="79"/>
      <c r="L67" s="79"/>
    </row>
  </sheetData>
  <mergeCells count="71">
    <mergeCell ref="B1:E1"/>
    <mergeCell ref="B2:E2"/>
    <mergeCell ref="F1:F3"/>
    <mergeCell ref="A1:A3"/>
    <mergeCell ref="B3:C3"/>
    <mergeCell ref="D3:E3"/>
    <mergeCell ref="K40:K44"/>
    <mergeCell ref="M40:M44"/>
    <mergeCell ref="A40:A44"/>
    <mergeCell ref="B40:B44"/>
    <mergeCell ref="D40:D44"/>
    <mergeCell ref="G40:G44"/>
    <mergeCell ref="C40:C44"/>
    <mergeCell ref="I40:I44"/>
    <mergeCell ref="K45:K49"/>
    <mergeCell ref="M45:M49"/>
    <mergeCell ref="A45:A49"/>
    <mergeCell ref="B45:B49"/>
    <mergeCell ref="C45:C49"/>
    <mergeCell ref="D45:D49"/>
    <mergeCell ref="G45:G49"/>
    <mergeCell ref="I45:I49"/>
    <mergeCell ref="M20:M24"/>
    <mergeCell ref="B35:B39"/>
    <mergeCell ref="C35:C39"/>
    <mergeCell ref="D35:D39"/>
    <mergeCell ref="G35:G39"/>
    <mergeCell ref="K35:K39"/>
    <mergeCell ref="M35:M39"/>
    <mergeCell ref="B20:B24"/>
    <mergeCell ref="C20:C24"/>
    <mergeCell ref="D20:D24"/>
    <mergeCell ref="G20:G24"/>
    <mergeCell ref="I20:I24"/>
    <mergeCell ref="I25:I29"/>
    <mergeCell ref="I35:I39"/>
    <mergeCell ref="M25:M29"/>
    <mergeCell ref="M30:M34"/>
    <mergeCell ref="K20:K24"/>
    <mergeCell ref="A20:A39"/>
    <mergeCell ref="C30:C34"/>
    <mergeCell ref="C25:C29"/>
    <mergeCell ref="K25:K29"/>
    <mergeCell ref="B30:B34"/>
    <mergeCell ref="D30:D34"/>
    <mergeCell ref="G30:G34"/>
    <mergeCell ref="I30:I34"/>
    <mergeCell ref="K30:K34"/>
    <mergeCell ref="B25:B29"/>
    <mergeCell ref="D25:D29"/>
    <mergeCell ref="G25:G29"/>
    <mergeCell ref="A5:B5"/>
    <mergeCell ref="C5:F5"/>
    <mergeCell ref="A6:B6"/>
    <mergeCell ref="C6:F6"/>
    <mergeCell ref="A8:B8"/>
    <mergeCell ref="C8:F8"/>
    <mergeCell ref="A7:B7"/>
    <mergeCell ref="C7:F7"/>
    <mergeCell ref="A13:B14"/>
    <mergeCell ref="D13:E13"/>
    <mergeCell ref="F13:F14"/>
    <mergeCell ref="D14:E14"/>
    <mergeCell ref="A9:B9"/>
    <mergeCell ref="C9:F9"/>
    <mergeCell ref="A10:B10"/>
    <mergeCell ref="C10:F10"/>
    <mergeCell ref="A12:B12"/>
    <mergeCell ref="C12:F12"/>
    <mergeCell ref="A11:B11"/>
    <mergeCell ref="C11:F11"/>
  </mergeCells>
  <dataValidations xWindow="856" yWindow="487" count="13">
    <dataValidation allowBlank="1" showInputMessage="1" showErrorMessage="1" prompt="OBJETIVO ESPECIFICO DEL PROYECTO DE INVERSIÓN: es el objetivo específico que se tiene asociado a las metas del proyecto de inversión. " sqref="A19" xr:uid="{00000000-0002-0000-0300-000000000000}"/>
    <dataValidation allowBlank="1" showInputMessage="1" showErrorMessage="1" prompt="No.  META: Corresponde número de la meta establecida en la ficha EBI." sqref="B19" xr:uid="{00000000-0002-0000-0300-000001000000}"/>
    <dataValidation allowBlank="1" showInputMessage="1" showErrorMessage="1" prompt="DESCRIPCIÓN DE LA META: Transcriba, literalmente, la meta según como se encuentra en Ficha EBI. " sqref="C19" xr:uid="{00000000-0002-0000-0300-000002000000}"/>
    <dataValidation allowBlank="1" showInputMessage="1" showErrorMessage="1" prompt="TIPO DE META: Este debe corresponder a lo programado en el plan de acción de cuatrenio y de vigencia. " sqref="D19" xr:uid="{00000000-0002-0000-0300-000003000000}"/>
    <dataValidation allowBlank="1" showInputMessage="1" showErrorMessage="1" prompt="VIGENCIA: años que comprenden el plan de desarrollo actual. " sqref="E19" xr:uid="{00000000-0002-0000-0300-000004000000}"/>
    <dataValidation allowBlank="1" showInputMessage="1" showErrorMessage="1" prompt="Transcriba, literalmente, la magnitud según como se encuentra en Ficha EBI. En caso de ajuste debe remitirse la solicitud oficial a la Oficina Asesora de Planeación - OAP  para su viabilidad." sqref="F19" xr:uid="{00000000-0002-0000-0300-000005000000}"/>
    <dataValidation allowBlank="1" showInputMessage="1" showErrorMessage="1" prompt="Sumatoria por meta de las magnitudes de las vigencias, debe coincidir con la meta establecida en ficha EBI." sqref="G19" xr:uid="{00000000-0002-0000-0300-000006000000}"/>
    <dataValidation allowBlank="1" showInputMessage="1" showErrorMessage="1" prompt="Es el ajustado según las modificaciones presupuestales que hayan tenido lugar durante el tiempo de reporte. Todo ajuste presupuestal debe estar avalado por la OAP. " sqref="J19" xr:uid="{00000000-0002-0000-0300-000007000000}"/>
    <dataValidation allowBlank="1" showInputMessage="1" showErrorMessage="1" prompt="Sumatoria por meta de los recursos de las vigencias, esta debe coincidir con la ficha EBI. " sqref="K19" xr:uid="{00000000-0002-0000-0300-000008000000}"/>
    <dataValidation allowBlank="1" showInputMessage="1" showErrorMessage="1" prompt="MAGNITUD EJECUTADA AL CORTE DEL INFORME: Ingrese la magnitud alcanzada al periodo del reporte de acuerdo con el reporte del sistema de información o del instrumento de reporte." sqref="H19" xr:uid="{00000000-0002-0000-0300-000009000000}"/>
    <dataValidation allowBlank="1" showInputMessage="1" showErrorMessage="1" prompt="MAGNITUD TOTAL EJECUTADA AL CORTE DEL INFORME: Sumatoria de las vigencias con las magnitudes ejecutadas al periodo del reporte." sqref="I19" xr:uid="{00000000-0002-0000-0300-00000A000000}"/>
    <dataValidation allowBlank="1" showInputMessage="1" showErrorMessage="1" prompt="PRESUPUESTO EJECUTADO AL CORTE DEL INFORME: Ingrese el presupuesto ejecutado al periodo del reporte. Debe coincidir con herramienta financiera." sqref="L19" xr:uid="{00000000-0002-0000-0300-00000B000000}"/>
    <dataValidation allowBlank="1" showInputMessage="1" showErrorMessage="1" prompt="PRESUPUESTO TOTAL EJECUTADO AL CORTE DEL INFORME: Sumatoria de las vigencias con los presupuestos ejecutados al periodo del reporte." sqref="M19" xr:uid="{00000000-0002-0000-0300-00000C000000}"/>
  </dataValidations>
  <pageMargins left="0.70866141732283472" right="0.70866141732283472" top="0.74803149606299213" bottom="0.74803149606299213" header="0.31496062992125984" footer="0.31496062992125984"/>
  <pageSetup orientation="landscape" r:id="rId1"/>
  <drawing r:id="rId2"/>
  <legacyDrawing r:id="rId3"/>
  <extLst>
    <ext xmlns:x14="http://schemas.microsoft.com/office/spreadsheetml/2009/9/main" uri="{CCE6A557-97BC-4b89-ADB6-D9C93CAAB3DF}">
      <x14:dataValidations xmlns:xm="http://schemas.microsoft.com/office/excel/2006/main" xWindow="856" yWindow="487" count="1">
        <x14:dataValidation type="list" allowBlank="1" showInputMessage="1" showErrorMessage="1" xr:uid="{00000000-0002-0000-0300-00000D000000}">
          <x14:formula1>
            <xm:f>'C:\Users\ogarzona\Documents\OSCAR 2017\INFORMES\[1096 Formato SPI 2017 Def Marzo 2017 OG.xlsx]Listas desplegables'!#REF!</xm:f>
          </x14:formula1>
          <xm:sqref>J13 G6:K7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X51"/>
  <sheetViews>
    <sheetView topLeftCell="A14" zoomScaleNormal="100" zoomScaleSheetLayoutView="85" workbookViewId="0">
      <selection activeCell="D17" sqref="D17:E17"/>
    </sheetView>
  </sheetViews>
  <sheetFormatPr baseColWidth="10" defaultColWidth="11.42578125" defaultRowHeight="14.25" x14ac:dyDescent="0.2"/>
  <cols>
    <col min="1" max="1" width="15.28515625" style="18" customWidth="1"/>
    <col min="2" max="2" width="52.140625" style="19" customWidth="1"/>
    <col min="3" max="3" width="26.85546875" style="19" customWidth="1"/>
    <col min="4" max="4" width="27.140625" style="19" customWidth="1"/>
    <col min="5" max="5" width="12.140625" style="19" customWidth="1"/>
    <col min="6" max="6" width="24.140625" style="15" customWidth="1"/>
    <col min="7" max="7" width="12.5703125" style="15" bestFit="1" customWidth="1"/>
    <col min="8" max="8" width="15.85546875" style="15" bestFit="1" customWidth="1"/>
    <col min="9" max="9" width="17.42578125" style="19" bestFit="1" customWidth="1"/>
    <col min="10" max="11" width="17.42578125" style="19" customWidth="1"/>
    <col min="12" max="12" width="17.42578125" style="19" bestFit="1" customWidth="1"/>
    <col min="13" max="13" width="10" style="19" bestFit="1" customWidth="1"/>
    <col min="14" max="14" width="71.42578125" style="15" customWidth="1"/>
    <col min="15" max="15" width="50.7109375" style="15" customWidth="1"/>
    <col min="16" max="16" width="46" style="15" customWidth="1"/>
    <col min="17" max="17" width="50.85546875" style="15" customWidth="1"/>
    <col min="18" max="19" width="94.28515625" style="15" customWidth="1"/>
    <col min="20" max="20" width="99.7109375" style="15" customWidth="1"/>
    <col min="21" max="252" width="11.42578125" style="15"/>
    <col min="253" max="253" width="7.28515625" style="15" customWidth="1"/>
    <col min="254" max="254" width="66" style="15" customWidth="1"/>
    <col min="255" max="255" width="31.7109375" style="15" customWidth="1"/>
    <col min="256" max="256" width="25.42578125" style="15" customWidth="1"/>
    <col min="257" max="508" width="11.42578125" style="15"/>
    <col min="509" max="509" width="7.28515625" style="15" customWidth="1"/>
    <col min="510" max="510" width="66" style="15" customWidth="1"/>
    <col min="511" max="511" width="31.7109375" style="15" customWidth="1"/>
    <col min="512" max="512" width="25.42578125" style="15" customWidth="1"/>
    <col min="513" max="764" width="11.42578125" style="15"/>
    <col min="765" max="765" width="7.28515625" style="15" customWidth="1"/>
    <col min="766" max="766" width="66" style="15" customWidth="1"/>
    <col min="767" max="767" width="31.7109375" style="15" customWidth="1"/>
    <col min="768" max="768" width="25.42578125" style="15" customWidth="1"/>
    <col min="769" max="1020" width="11.42578125" style="15"/>
    <col min="1021" max="1021" width="7.28515625" style="15" customWidth="1"/>
    <col min="1022" max="1022" width="66" style="15" customWidth="1"/>
    <col min="1023" max="1023" width="31.7109375" style="15" customWidth="1"/>
    <col min="1024" max="1024" width="25.42578125" style="15" customWidth="1"/>
    <col min="1025" max="1276" width="11.42578125" style="15"/>
    <col min="1277" max="1277" width="7.28515625" style="15" customWidth="1"/>
    <col min="1278" max="1278" width="66" style="15" customWidth="1"/>
    <col min="1279" max="1279" width="31.7109375" style="15" customWidth="1"/>
    <col min="1280" max="1280" width="25.42578125" style="15" customWidth="1"/>
    <col min="1281" max="1532" width="11.42578125" style="15"/>
    <col min="1533" max="1533" width="7.28515625" style="15" customWidth="1"/>
    <col min="1534" max="1534" width="66" style="15" customWidth="1"/>
    <col min="1535" max="1535" width="31.7109375" style="15" customWidth="1"/>
    <col min="1536" max="1536" width="25.42578125" style="15" customWidth="1"/>
    <col min="1537" max="1788" width="11.42578125" style="15"/>
    <col min="1789" max="1789" width="7.28515625" style="15" customWidth="1"/>
    <col min="1790" max="1790" width="66" style="15" customWidth="1"/>
    <col min="1791" max="1791" width="31.7109375" style="15" customWidth="1"/>
    <col min="1792" max="1792" width="25.42578125" style="15" customWidth="1"/>
    <col min="1793" max="2044" width="11.42578125" style="15"/>
    <col min="2045" max="2045" width="7.28515625" style="15" customWidth="1"/>
    <col min="2046" max="2046" width="66" style="15" customWidth="1"/>
    <col min="2047" max="2047" width="31.7109375" style="15" customWidth="1"/>
    <col min="2048" max="2048" width="25.42578125" style="15" customWidth="1"/>
    <col min="2049" max="2300" width="11.42578125" style="15"/>
    <col min="2301" max="2301" width="7.28515625" style="15" customWidth="1"/>
    <col min="2302" max="2302" width="66" style="15" customWidth="1"/>
    <col min="2303" max="2303" width="31.7109375" style="15" customWidth="1"/>
    <col min="2304" max="2304" width="25.42578125" style="15" customWidth="1"/>
    <col min="2305" max="2556" width="11.42578125" style="15"/>
    <col min="2557" max="2557" width="7.28515625" style="15" customWidth="1"/>
    <col min="2558" max="2558" width="66" style="15" customWidth="1"/>
    <col min="2559" max="2559" width="31.7109375" style="15" customWidth="1"/>
    <col min="2560" max="2560" width="25.42578125" style="15" customWidth="1"/>
    <col min="2561" max="2812" width="11.42578125" style="15"/>
    <col min="2813" max="2813" width="7.28515625" style="15" customWidth="1"/>
    <col min="2814" max="2814" width="66" style="15" customWidth="1"/>
    <col min="2815" max="2815" width="31.7109375" style="15" customWidth="1"/>
    <col min="2816" max="2816" width="25.42578125" style="15" customWidth="1"/>
    <col min="2817" max="3068" width="11.42578125" style="15"/>
    <col min="3069" max="3069" width="7.28515625" style="15" customWidth="1"/>
    <col min="3070" max="3070" width="66" style="15" customWidth="1"/>
    <col min="3071" max="3071" width="31.7109375" style="15" customWidth="1"/>
    <col min="3072" max="3072" width="25.42578125" style="15" customWidth="1"/>
    <col min="3073" max="3324" width="11.42578125" style="15"/>
    <col min="3325" max="3325" width="7.28515625" style="15" customWidth="1"/>
    <col min="3326" max="3326" width="66" style="15" customWidth="1"/>
    <col min="3327" max="3327" width="31.7109375" style="15" customWidth="1"/>
    <col min="3328" max="3328" width="25.42578125" style="15" customWidth="1"/>
    <col min="3329" max="3580" width="11.42578125" style="15"/>
    <col min="3581" max="3581" width="7.28515625" style="15" customWidth="1"/>
    <col min="3582" max="3582" width="66" style="15" customWidth="1"/>
    <col min="3583" max="3583" width="31.7109375" style="15" customWidth="1"/>
    <col min="3584" max="3584" width="25.42578125" style="15" customWidth="1"/>
    <col min="3585" max="3836" width="11.42578125" style="15"/>
    <col min="3837" max="3837" width="7.28515625" style="15" customWidth="1"/>
    <col min="3838" max="3838" width="66" style="15" customWidth="1"/>
    <col min="3839" max="3839" width="31.7109375" style="15" customWidth="1"/>
    <col min="3840" max="3840" width="25.42578125" style="15" customWidth="1"/>
    <col min="3841" max="4092" width="11.42578125" style="15"/>
    <col min="4093" max="4093" width="7.28515625" style="15" customWidth="1"/>
    <col min="4094" max="4094" width="66" style="15" customWidth="1"/>
    <col min="4095" max="4095" width="31.7109375" style="15" customWidth="1"/>
    <col min="4096" max="4096" width="25.42578125" style="15" customWidth="1"/>
    <col min="4097" max="4348" width="11.42578125" style="15"/>
    <col min="4349" max="4349" width="7.28515625" style="15" customWidth="1"/>
    <col min="4350" max="4350" width="66" style="15" customWidth="1"/>
    <col min="4351" max="4351" width="31.7109375" style="15" customWidth="1"/>
    <col min="4352" max="4352" width="25.42578125" style="15" customWidth="1"/>
    <col min="4353" max="4604" width="11.42578125" style="15"/>
    <col min="4605" max="4605" width="7.28515625" style="15" customWidth="1"/>
    <col min="4606" max="4606" width="66" style="15" customWidth="1"/>
    <col min="4607" max="4607" width="31.7109375" style="15" customWidth="1"/>
    <col min="4608" max="4608" width="25.42578125" style="15" customWidth="1"/>
    <col min="4609" max="4860" width="11.42578125" style="15"/>
    <col min="4861" max="4861" width="7.28515625" style="15" customWidth="1"/>
    <col min="4862" max="4862" width="66" style="15" customWidth="1"/>
    <col min="4863" max="4863" width="31.7109375" style="15" customWidth="1"/>
    <col min="4864" max="4864" width="25.42578125" style="15" customWidth="1"/>
    <col min="4865" max="5116" width="11.42578125" style="15"/>
    <col min="5117" max="5117" width="7.28515625" style="15" customWidth="1"/>
    <col min="5118" max="5118" width="66" style="15" customWidth="1"/>
    <col min="5119" max="5119" width="31.7109375" style="15" customWidth="1"/>
    <col min="5120" max="5120" width="25.42578125" style="15" customWidth="1"/>
    <col min="5121" max="5372" width="11.42578125" style="15"/>
    <col min="5373" max="5373" width="7.28515625" style="15" customWidth="1"/>
    <col min="5374" max="5374" width="66" style="15" customWidth="1"/>
    <col min="5375" max="5375" width="31.7109375" style="15" customWidth="1"/>
    <col min="5376" max="5376" width="25.42578125" style="15" customWidth="1"/>
    <col min="5377" max="5628" width="11.42578125" style="15"/>
    <col min="5629" max="5629" width="7.28515625" style="15" customWidth="1"/>
    <col min="5630" max="5630" width="66" style="15" customWidth="1"/>
    <col min="5631" max="5631" width="31.7109375" style="15" customWidth="1"/>
    <col min="5632" max="5632" width="25.42578125" style="15" customWidth="1"/>
    <col min="5633" max="5884" width="11.42578125" style="15"/>
    <col min="5885" max="5885" width="7.28515625" style="15" customWidth="1"/>
    <col min="5886" max="5886" width="66" style="15" customWidth="1"/>
    <col min="5887" max="5887" width="31.7109375" style="15" customWidth="1"/>
    <col min="5888" max="5888" width="25.42578125" style="15" customWidth="1"/>
    <col min="5889" max="6140" width="11.42578125" style="15"/>
    <col min="6141" max="6141" width="7.28515625" style="15" customWidth="1"/>
    <col min="6142" max="6142" width="66" style="15" customWidth="1"/>
    <col min="6143" max="6143" width="31.7109375" style="15" customWidth="1"/>
    <col min="6144" max="6144" width="25.42578125" style="15" customWidth="1"/>
    <col min="6145" max="6396" width="11.42578125" style="15"/>
    <col min="6397" max="6397" width="7.28515625" style="15" customWidth="1"/>
    <col min="6398" max="6398" width="66" style="15" customWidth="1"/>
    <col min="6399" max="6399" width="31.7109375" style="15" customWidth="1"/>
    <col min="6400" max="6400" width="25.42578125" style="15" customWidth="1"/>
    <col min="6401" max="6652" width="11.42578125" style="15"/>
    <col min="6653" max="6653" width="7.28515625" style="15" customWidth="1"/>
    <col min="6654" max="6654" width="66" style="15" customWidth="1"/>
    <col min="6655" max="6655" width="31.7109375" style="15" customWidth="1"/>
    <col min="6656" max="6656" width="25.42578125" style="15" customWidth="1"/>
    <col min="6657" max="6908" width="11.42578125" style="15"/>
    <col min="6909" max="6909" width="7.28515625" style="15" customWidth="1"/>
    <col min="6910" max="6910" width="66" style="15" customWidth="1"/>
    <col min="6911" max="6911" width="31.7109375" style="15" customWidth="1"/>
    <col min="6912" max="6912" width="25.42578125" style="15" customWidth="1"/>
    <col min="6913" max="7164" width="11.42578125" style="15"/>
    <col min="7165" max="7165" width="7.28515625" style="15" customWidth="1"/>
    <col min="7166" max="7166" width="66" style="15" customWidth="1"/>
    <col min="7167" max="7167" width="31.7109375" style="15" customWidth="1"/>
    <col min="7168" max="7168" width="25.42578125" style="15" customWidth="1"/>
    <col min="7169" max="7420" width="11.42578125" style="15"/>
    <col min="7421" max="7421" width="7.28515625" style="15" customWidth="1"/>
    <col min="7422" max="7422" width="66" style="15" customWidth="1"/>
    <col min="7423" max="7423" width="31.7109375" style="15" customWidth="1"/>
    <col min="7424" max="7424" width="25.42578125" style="15" customWidth="1"/>
    <col min="7425" max="7676" width="11.42578125" style="15"/>
    <col min="7677" max="7677" width="7.28515625" style="15" customWidth="1"/>
    <col min="7678" max="7678" width="66" style="15" customWidth="1"/>
    <col min="7679" max="7679" width="31.7109375" style="15" customWidth="1"/>
    <col min="7680" max="7680" width="25.42578125" style="15" customWidth="1"/>
    <col min="7681" max="7932" width="11.42578125" style="15"/>
    <col min="7933" max="7933" width="7.28515625" style="15" customWidth="1"/>
    <col min="7934" max="7934" width="66" style="15" customWidth="1"/>
    <col min="7935" max="7935" width="31.7109375" style="15" customWidth="1"/>
    <col min="7936" max="7936" width="25.42578125" style="15" customWidth="1"/>
    <col min="7937" max="8188" width="11.42578125" style="15"/>
    <col min="8189" max="8189" width="7.28515625" style="15" customWidth="1"/>
    <col min="8190" max="8190" width="66" style="15" customWidth="1"/>
    <col min="8191" max="8191" width="31.7109375" style="15" customWidth="1"/>
    <col min="8192" max="8192" width="25.42578125" style="15" customWidth="1"/>
    <col min="8193" max="8444" width="11.42578125" style="15"/>
    <col min="8445" max="8445" width="7.28515625" style="15" customWidth="1"/>
    <col min="8446" max="8446" width="66" style="15" customWidth="1"/>
    <col min="8447" max="8447" width="31.7109375" style="15" customWidth="1"/>
    <col min="8448" max="8448" width="25.42578125" style="15" customWidth="1"/>
    <col min="8449" max="8700" width="11.42578125" style="15"/>
    <col min="8701" max="8701" width="7.28515625" style="15" customWidth="1"/>
    <col min="8702" max="8702" width="66" style="15" customWidth="1"/>
    <col min="8703" max="8703" width="31.7109375" style="15" customWidth="1"/>
    <col min="8704" max="8704" width="25.42578125" style="15" customWidth="1"/>
    <col min="8705" max="8956" width="11.42578125" style="15"/>
    <col min="8957" max="8957" width="7.28515625" style="15" customWidth="1"/>
    <col min="8958" max="8958" width="66" style="15" customWidth="1"/>
    <col min="8959" max="8959" width="31.7109375" style="15" customWidth="1"/>
    <col min="8960" max="8960" width="25.42578125" style="15" customWidth="1"/>
    <col min="8961" max="9212" width="11.42578125" style="15"/>
    <col min="9213" max="9213" width="7.28515625" style="15" customWidth="1"/>
    <col min="9214" max="9214" width="66" style="15" customWidth="1"/>
    <col min="9215" max="9215" width="31.7109375" style="15" customWidth="1"/>
    <col min="9216" max="9216" width="25.42578125" style="15" customWidth="1"/>
    <col min="9217" max="9468" width="11.42578125" style="15"/>
    <col min="9469" max="9469" width="7.28515625" style="15" customWidth="1"/>
    <col min="9470" max="9470" width="66" style="15" customWidth="1"/>
    <col min="9471" max="9471" width="31.7109375" style="15" customWidth="1"/>
    <col min="9472" max="9472" width="25.42578125" style="15" customWidth="1"/>
    <col min="9473" max="9724" width="11.42578125" style="15"/>
    <col min="9725" max="9725" width="7.28515625" style="15" customWidth="1"/>
    <col min="9726" max="9726" width="66" style="15" customWidth="1"/>
    <col min="9727" max="9727" width="31.7109375" style="15" customWidth="1"/>
    <col min="9728" max="9728" width="25.42578125" style="15" customWidth="1"/>
    <col min="9729" max="9980" width="11.42578125" style="15"/>
    <col min="9981" max="9981" width="7.28515625" style="15" customWidth="1"/>
    <col min="9982" max="9982" width="66" style="15" customWidth="1"/>
    <col min="9983" max="9983" width="31.7109375" style="15" customWidth="1"/>
    <col min="9984" max="9984" width="25.42578125" style="15" customWidth="1"/>
    <col min="9985" max="10236" width="11.42578125" style="15"/>
    <col min="10237" max="10237" width="7.28515625" style="15" customWidth="1"/>
    <col min="10238" max="10238" width="66" style="15" customWidth="1"/>
    <col min="10239" max="10239" width="31.7109375" style="15" customWidth="1"/>
    <col min="10240" max="10240" width="25.42578125" style="15" customWidth="1"/>
    <col min="10241" max="10492" width="11.42578125" style="15"/>
    <col min="10493" max="10493" width="7.28515625" style="15" customWidth="1"/>
    <col min="10494" max="10494" width="66" style="15" customWidth="1"/>
    <col min="10495" max="10495" width="31.7109375" style="15" customWidth="1"/>
    <col min="10496" max="10496" width="25.42578125" style="15" customWidth="1"/>
    <col min="10497" max="10748" width="11.42578125" style="15"/>
    <col min="10749" max="10749" width="7.28515625" style="15" customWidth="1"/>
    <col min="10750" max="10750" width="66" style="15" customWidth="1"/>
    <col min="10751" max="10751" width="31.7109375" style="15" customWidth="1"/>
    <col min="10752" max="10752" width="25.42578125" style="15" customWidth="1"/>
    <col min="10753" max="11004" width="11.42578125" style="15"/>
    <col min="11005" max="11005" width="7.28515625" style="15" customWidth="1"/>
    <col min="11006" max="11006" width="66" style="15" customWidth="1"/>
    <col min="11007" max="11007" width="31.7109375" style="15" customWidth="1"/>
    <col min="11008" max="11008" width="25.42578125" style="15" customWidth="1"/>
    <col min="11009" max="11260" width="11.42578125" style="15"/>
    <col min="11261" max="11261" width="7.28515625" style="15" customWidth="1"/>
    <col min="11262" max="11262" width="66" style="15" customWidth="1"/>
    <col min="11263" max="11263" width="31.7109375" style="15" customWidth="1"/>
    <col min="11264" max="11264" width="25.42578125" style="15" customWidth="1"/>
    <col min="11265" max="11516" width="11.42578125" style="15"/>
    <col min="11517" max="11517" width="7.28515625" style="15" customWidth="1"/>
    <col min="11518" max="11518" width="66" style="15" customWidth="1"/>
    <col min="11519" max="11519" width="31.7109375" style="15" customWidth="1"/>
    <col min="11520" max="11520" width="25.42578125" style="15" customWidth="1"/>
    <col min="11521" max="11772" width="11.42578125" style="15"/>
    <col min="11773" max="11773" width="7.28515625" style="15" customWidth="1"/>
    <col min="11774" max="11774" width="66" style="15" customWidth="1"/>
    <col min="11775" max="11775" width="31.7109375" style="15" customWidth="1"/>
    <col min="11776" max="11776" width="25.42578125" style="15" customWidth="1"/>
    <col min="11777" max="12028" width="11.42578125" style="15"/>
    <col min="12029" max="12029" width="7.28515625" style="15" customWidth="1"/>
    <col min="12030" max="12030" width="66" style="15" customWidth="1"/>
    <col min="12031" max="12031" width="31.7109375" style="15" customWidth="1"/>
    <col min="12032" max="12032" width="25.42578125" style="15" customWidth="1"/>
    <col min="12033" max="12284" width="11.42578125" style="15"/>
    <col min="12285" max="12285" width="7.28515625" style="15" customWidth="1"/>
    <col min="12286" max="12286" width="66" style="15" customWidth="1"/>
    <col min="12287" max="12287" width="31.7109375" style="15" customWidth="1"/>
    <col min="12288" max="12288" width="25.42578125" style="15" customWidth="1"/>
    <col min="12289" max="12540" width="11.42578125" style="15"/>
    <col min="12541" max="12541" width="7.28515625" style="15" customWidth="1"/>
    <col min="12542" max="12542" width="66" style="15" customWidth="1"/>
    <col min="12543" max="12543" width="31.7109375" style="15" customWidth="1"/>
    <col min="12544" max="12544" width="25.42578125" style="15" customWidth="1"/>
    <col min="12545" max="12796" width="11.42578125" style="15"/>
    <col min="12797" max="12797" width="7.28515625" style="15" customWidth="1"/>
    <col min="12798" max="12798" width="66" style="15" customWidth="1"/>
    <col min="12799" max="12799" width="31.7109375" style="15" customWidth="1"/>
    <col min="12800" max="12800" width="25.42578125" style="15" customWidth="1"/>
    <col min="12801" max="13052" width="11.42578125" style="15"/>
    <col min="13053" max="13053" width="7.28515625" style="15" customWidth="1"/>
    <col min="13054" max="13054" width="66" style="15" customWidth="1"/>
    <col min="13055" max="13055" width="31.7109375" style="15" customWidth="1"/>
    <col min="13056" max="13056" width="25.42578125" style="15" customWidth="1"/>
    <col min="13057" max="13308" width="11.42578125" style="15"/>
    <col min="13309" max="13309" width="7.28515625" style="15" customWidth="1"/>
    <col min="13310" max="13310" width="66" style="15" customWidth="1"/>
    <col min="13311" max="13311" width="31.7109375" style="15" customWidth="1"/>
    <col min="13312" max="13312" width="25.42578125" style="15" customWidth="1"/>
    <col min="13313" max="13564" width="11.42578125" style="15"/>
    <col min="13565" max="13565" width="7.28515625" style="15" customWidth="1"/>
    <col min="13566" max="13566" width="66" style="15" customWidth="1"/>
    <col min="13567" max="13567" width="31.7109375" style="15" customWidth="1"/>
    <col min="13568" max="13568" width="25.42578125" style="15" customWidth="1"/>
    <col min="13569" max="13820" width="11.42578125" style="15"/>
    <col min="13821" max="13821" width="7.28515625" style="15" customWidth="1"/>
    <col min="13822" max="13822" width="66" style="15" customWidth="1"/>
    <col min="13823" max="13823" width="31.7109375" style="15" customWidth="1"/>
    <col min="13824" max="13824" width="25.42578125" style="15" customWidth="1"/>
    <col min="13825" max="14076" width="11.42578125" style="15"/>
    <col min="14077" max="14077" width="7.28515625" style="15" customWidth="1"/>
    <col min="14078" max="14078" width="66" style="15" customWidth="1"/>
    <col min="14079" max="14079" width="31.7109375" style="15" customWidth="1"/>
    <col min="14080" max="14080" width="25.42578125" style="15" customWidth="1"/>
    <col min="14081" max="14332" width="11.42578125" style="15"/>
    <col min="14333" max="14333" width="7.28515625" style="15" customWidth="1"/>
    <col min="14334" max="14334" width="66" style="15" customWidth="1"/>
    <col min="14335" max="14335" width="31.7109375" style="15" customWidth="1"/>
    <col min="14336" max="14336" width="25.42578125" style="15" customWidth="1"/>
    <col min="14337" max="14588" width="11.42578125" style="15"/>
    <col min="14589" max="14589" width="7.28515625" style="15" customWidth="1"/>
    <col min="14590" max="14590" width="66" style="15" customWidth="1"/>
    <col min="14591" max="14591" width="31.7109375" style="15" customWidth="1"/>
    <col min="14592" max="14592" width="25.42578125" style="15" customWidth="1"/>
    <col min="14593" max="14844" width="11.42578125" style="15"/>
    <col min="14845" max="14845" width="7.28515625" style="15" customWidth="1"/>
    <col min="14846" max="14846" width="66" style="15" customWidth="1"/>
    <col min="14847" max="14847" width="31.7109375" style="15" customWidth="1"/>
    <col min="14848" max="14848" width="25.42578125" style="15" customWidth="1"/>
    <col min="14849" max="15100" width="11.42578125" style="15"/>
    <col min="15101" max="15101" width="7.28515625" style="15" customWidth="1"/>
    <col min="15102" max="15102" width="66" style="15" customWidth="1"/>
    <col min="15103" max="15103" width="31.7109375" style="15" customWidth="1"/>
    <col min="15104" max="15104" width="25.42578125" style="15" customWidth="1"/>
    <col min="15105" max="15356" width="11.42578125" style="15"/>
    <col min="15357" max="15357" width="7.28515625" style="15" customWidth="1"/>
    <col min="15358" max="15358" width="66" style="15" customWidth="1"/>
    <col min="15359" max="15359" width="31.7109375" style="15" customWidth="1"/>
    <col min="15360" max="15360" width="25.42578125" style="15" customWidth="1"/>
    <col min="15361" max="15612" width="11.42578125" style="15"/>
    <col min="15613" max="15613" width="7.28515625" style="15" customWidth="1"/>
    <col min="15614" max="15614" width="66" style="15" customWidth="1"/>
    <col min="15615" max="15615" width="31.7109375" style="15" customWidth="1"/>
    <col min="15616" max="15616" width="25.42578125" style="15" customWidth="1"/>
    <col min="15617" max="15868" width="11.42578125" style="15"/>
    <col min="15869" max="15869" width="7.28515625" style="15" customWidth="1"/>
    <col min="15870" max="15870" width="66" style="15" customWidth="1"/>
    <col min="15871" max="15871" width="31.7109375" style="15" customWidth="1"/>
    <col min="15872" max="15872" width="25.42578125" style="15" customWidth="1"/>
    <col min="15873" max="16124" width="11.42578125" style="15"/>
    <col min="16125" max="16125" width="7.28515625" style="15" customWidth="1"/>
    <col min="16126" max="16126" width="66" style="15" customWidth="1"/>
    <col min="16127" max="16127" width="31.7109375" style="15" customWidth="1"/>
    <col min="16128" max="16128" width="25.42578125" style="15" customWidth="1"/>
    <col min="16129" max="16384" width="11.42578125" style="15"/>
  </cols>
  <sheetData>
    <row r="1" spans="1:50" s="54" customFormat="1" ht="36" customHeight="1" x14ac:dyDescent="0.25">
      <c r="A1" s="1144"/>
      <c r="B1" s="1140" t="s">
        <v>11</v>
      </c>
      <c r="C1" s="1140"/>
      <c r="D1" s="1140"/>
      <c r="E1" s="1140"/>
      <c r="F1" s="1141"/>
      <c r="I1" s="53"/>
      <c r="J1" s="53"/>
      <c r="K1" s="53"/>
    </row>
    <row r="2" spans="1:50" s="54" customFormat="1" ht="36" customHeight="1" x14ac:dyDescent="0.25">
      <c r="A2" s="1145"/>
      <c r="B2" s="1140" t="s">
        <v>1</v>
      </c>
      <c r="C2" s="1140"/>
      <c r="D2" s="1140"/>
      <c r="E2" s="1140"/>
      <c r="F2" s="1142"/>
      <c r="I2" s="53"/>
      <c r="J2" s="53"/>
      <c r="K2" s="53"/>
    </row>
    <row r="3" spans="1:50" s="54" customFormat="1" ht="36" customHeight="1" x14ac:dyDescent="0.25">
      <c r="A3" s="1146"/>
      <c r="B3" s="1140" t="s">
        <v>2</v>
      </c>
      <c r="C3" s="1140"/>
      <c r="D3" s="1147" t="s">
        <v>147</v>
      </c>
      <c r="E3" s="1148"/>
      <c r="F3" s="1143"/>
      <c r="I3" s="53"/>
      <c r="J3" s="53"/>
      <c r="K3" s="53"/>
    </row>
    <row r="6" spans="1:50" s="2" customFormat="1" ht="3.75" customHeight="1" x14ac:dyDescent="0.2">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row>
    <row r="7" spans="1:50" s="2" customFormat="1" x14ac:dyDescent="0.2">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row>
    <row r="8" spans="1:50" s="54" customFormat="1" ht="17.25" customHeight="1" x14ac:dyDescent="0.25">
      <c r="A8" s="1012" t="s">
        <v>12</v>
      </c>
      <c r="B8" s="1013"/>
      <c r="C8" s="1017" t="s">
        <v>161</v>
      </c>
      <c r="D8" s="1018"/>
      <c r="E8" s="1018"/>
      <c r="F8" s="1019"/>
      <c r="G8" s="36"/>
      <c r="H8" s="36"/>
      <c r="I8" s="55"/>
      <c r="J8" s="55"/>
      <c r="K8" s="55"/>
      <c r="L8" s="36"/>
      <c r="M8" s="36"/>
    </row>
    <row r="9" spans="1:50" s="54" customFormat="1" ht="18" customHeight="1" x14ac:dyDescent="0.25">
      <c r="A9" s="1012" t="s">
        <v>146</v>
      </c>
      <c r="B9" s="1013"/>
      <c r="C9" s="1014" t="s">
        <v>162</v>
      </c>
      <c r="D9" s="1014"/>
      <c r="E9" s="1014"/>
      <c r="F9" s="1014"/>
      <c r="G9" s="36"/>
      <c r="H9" s="36"/>
      <c r="I9" s="55"/>
      <c r="J9" s="55"/>
      <c r="K9" s="55"/>
      <c r="L9" s="36"/>
      <c r="M9" s="36"/>
    </row>
    <row r="10" spans="1:50" s="54" customFormat="1" ht="15" customHeight="1" x14ac:dyDescent="0.25">
      <c r="A10" s="1015" t="s">
        <v>13</v>
      </c>
      <c r="B10" s="1016"/>
      <c r="C10" s="1021" t="s">
        <v>163</v>
      </c>
      <c r="D10" s="1022"/>
      <c r="E10" s="1022"/>
      <c r="F10" s="1023"/>
      <c r="G10" s="36"/>
      <c r="H10" s="36"/>
      <c r="I10" s="55"/>
      <c r="J10" s="55"/>
      <c r="K10" s="55"/>
      <c r="L10" s="36"/>
      <c r="M10" s="36"/>
    </row>
    <row r="11" spans="1:50" s="54" customFormat="1" ht="117" customHeight="1" x14ac:dyDescent="0.25">
      <c r="A11" s="1015" t="s">
        <v>148</v>
      </c>
      <c r="B11" s="1016"/>
      <c r="C11" s="1887" t="s">
        <v>279</v>
      </c>
      <c r="D11" s="1887"/>
      <c r="E11" s="1887"/>
      <c r="F11" s="1887"/>
      <c r="G11" s="36"/>
      <c r="H11" s="36"/>
      <c r="I11" s="55"/>
      <c r="J11" s="55"/>
      <c r="K11" s="55"/>
      <c r="L11" s="36"/>
      <c r="M11" s="36"/>
    </row>
    <row r="12" spans="1:50" s="54" customFormat="1" ht="41.25" customHeight="1" x14ac:dyDescent="0.25">
      <c r="A12" s="1012" t="s">
        <v>14</v>
      </c>
      <c r="B12" s="1013"/>
      <c r="C12" s="1014" t="s">
        <v>164</v>
      </c>
      <c r="D12" s="1014"/>
      <c r="E12" s="1014"/>
      <c r="F12" s="1014"/>
      <c r="G12" s="36"/>
      <c r="H12" s="36"/>
      <c r="I12" s="55"/>
      <c r="J12" s="55"/>
      <c r="K12" s="55"/>
      <c r="L12" s="36"/>
    </row>
    <row r="13" spans="1:50" s="54" customFormat="1" ht="33" customHeight="1" x14ac:dyDescent="0.25">
      <c r="A13" s="1015" t="s">
        <v>15</v>
      </c>
      <c r="B13" s="1016"/>
      <c r="C13" s="1014" t="s">
        <v>165</v>
      </c>
      <c r="D13" s="1014"/>
      <c r="E13" s="1014"/>
      <c r="F13" s="1014"/>
      <c r="G13" s="36"/>
      <c r="H13" s="36"/>
      <c r="I13" s="55"/>
      <c r="J13" s="55"/>
      <c r="K13" s="55"/>
      <c r="L13" s="36"/>
      <c r="M13" s="36"/>
    </row>
    <row r="14" spans="1:50" s="54" customFormat="1" ht="20.25" customHeight="1" x14ac:dyDescent="0.25">
      <c r="A14" s="1015" t="s">
        <v>149</v>
      </c>
      <c r="B14" s="1016"/>
      <c r="C14" s="1014" t="s">
        <v>167</v>
      </c>
      <c r="D14" s="1014"/>
      <c r="E14" s="1014"/>
      <c r="F14" s="1014"/>
      <c r="G14" s="36"/>
      <c r="H14" s="36"/>
      <c r="I14" s="55"/>
      <c r="J14" s="55"/>
      <c r="K14" s="55"/>
      <c r="L14" s="36"/>
      <c r="M14" s="36"/>
    </row>
    <row r="15" spans="1:50" s="54" customFormat="1" ht="20.25" customHeight="1" x14ac:dyDescent="0.25">
      <c r="A15" s="1012" t="s">
        <v>16</v>
      </c>
      <c r="B15" s="1013"/>
      <c r="C15" s="1014" t="s">
        <v>168</v>
      </c>
      <c r="D15" s="1014"/>
      <c r="E15" s="1014"/>
      <c r="F15" s="1014"/>
      <c r="G15" s="36"/>
      <c r="H15" s="36"/>
      <c r="I15" s="55"/>
      <c r="J15" s="55"/>
      <c r="K15" s="55"/>
      <c r="L15" s="36"/>
      <c r="M15" s="36"/>
    </row>
    <row r="16" spans="1:50" s="54" customFormat="1" ht="24.75" customHeight="1" x14ac:dyDescent="0.25">
      <c r="A16" s="1007" t="s">
        <v>17</v>
      </c>
      <c r="B16" s="1008"/>
      <c r="C16" s="87" t="s">
        <v>18</v>
      </c>
      <c r="D16" s="1011" t="s">
        <v>169</v>
      </c>
      <c r="E16" s="1011"/>
      <c r="F16" s="1011">
        <v>2024</v>
      </c>
      <c r="G16" s="36"/>
      <c r="H16" s="36"/>
      <c r="I16" s="55"/>
      <c r="J16" s="55"/>
      <c r="K16" s="55"/>
      <c r="L16" s="36"/>
      <c r="M16" s="36"/>
    </row>
    <row r="17" spans="1:17" s="54" customFormat="1" ht="14.25" customHeight="1" x14ac:dyDescent="0.25">
      <c r="A17" s="1009"/>
      <c r="B17" s="1010"/>
      <c r="C17" s="87" t="s">
        <v>19</v>
      </c>
      <c r="D17" s="1011" t="s">
        <v>289</v>
      </c>
      <c r="E17" s="1011"/>
      <c r="F17" s="1011"/>
      <c r="G17" s="36"/>
      <c r="H17" s="36"/>
      <c r="I17" s="55"/>
      <c r="J17" s="55"/>
      <c r="K17" s="55"/>
      <c r="L17" s="36"/>
      <c r="M17" s="36"/>
    </row>
    <row r="18" spans="1:17" ht="15" x14ac:dyDescent="0.2">
      <c r="B18" s="3"/>
      <c r="C18" s="15"/>
      <c r="I18" s="15"/>
      <c r="J18" s="15"/>
      <c r="K18" s="15"/>
    </row>
    <row r="19" spans="1:17" ht="21" customHeight="1" thickBot="1" x14ac:dyDescent="0.3">
      <c r="A19" s="1007" t="s">
        <v>38</v>
      </c>
      <c r="B19" s="1008"/>
      <c r="C19" s="20"/>
      <c r="D19" s="21"/>
      <c r="E19" s="21"/>
      <c r="F19" s="20"/>
      <c r="H19" s="22" t="s">
        <v>21</v>
      </c>
      <c r="I19" s="20"/>
      <c r="J19" s="20"/>
      <c r="K19" s="20"/>
      <c r="L19" s="21"/>
      <c r="M19" s="21"/>
    </row>
    <row r="20" spans="1:17" s="23" customFormat="1" ht="21" customHeight="1" x14ac:dyDescent="0.25">
      <c r="A20" s="58"/>
      <c r="B20" s="892"/>
      <c r="C20" s="1159" t="s">
        <v>39</v>
      </c>
      <c r="D20" s="1160"/>
      <c r="E20" s="1161"/>
      <c r="F20" s="1156" t="s">
        <v>40</v>
      </c>
      <c r="G20" s="1157"/>
      <c r="H20" s="1158"/>
      <c r="I20" s="1159" t="s">
        <v>41</v>
      </c>
      <c r="J20" s="1160"/>
      <c r="K20" s="1160"/>
      <c r="L20" s="1160"/>
      <c r="M20" s="1161"/>
      <c r="N20" s="1154"/>
      <c r="O20" s="1154"/>
      <c r="P20" s="1154"/>
      <c r="Q20" s="1155"/>
    </row>
    <row r="21" spans="1:17" s="24" customFormat="1" ht="151.5" customHeight="1" x14ac:dyDescent="0.25">
      <c r="A21" s="58" t="s">
        <v>42</v>
      </c>
      <c r="B21" s="893" t="s">
        <v>24</v>
      </c>
      <c r="C21" s="896" t="s">
        <v>43</v>
      </c>
      <c r="D21" s="45" t="s">
        <v>44</v>
      </c>
      <c r="E21" s="897" t="s">
        <v>45</v>
      </c>
      <c r="F21" s="887" t="s">
        <v>46</v>
      </c>
      <c r="G21" s="96" t="s">
        <v>47</v>
      </c>
      <c r="H21" s="888" t="s">
        <v>45</v>
      </c>
      <c r="I21" s="896" t="s">
        <v>43</v>
      </c>
      <c r="J21" s="45" t="s">
        <v>48</v>
      </c>
      <c r="K21" s="45" t="s">
        <v>49</v>
      </c>
      <c r="L21" s="45" t="s">
        <v>44</v>
      </c>
      <c r="M21" s="897" t="s">
        <v>45</v>
      </c>
      <c r="N21" s="902" t="s">
        <v>151</v>
      </c>
      <c r="O21" s="46" t="s">
        <v>50</v>
      </c>
      <c r="P21" s="46" t="s">
        <v>51</v>
      </c>
      <c r="Q21" s="47" t="s">
        <v>152</v>
      </c>
    </row>
    <row r="22" spans="1:17" s="39" customFormat="1" ht="63" x14ac:dyDescent="0.25">
      <c r="A22" s="40">
        <v>1</v>
      </c>
      <c r="B22" s="894" t="s">
        <v>171</v>
      </c>
      <c r="C22" s="898">
        <f>+'1.PROGRAMACION CUATRIENIO'!J20</f>
        <v>3644178877</v>
      </c>
      <c r="D22" s="84"/>
      <c r="E22" s="890">
        <f>D22/C22</f>
        <v>0</v>
      </c>
      <c r="F22" s="889">
        <v>5400</v>
      </c>
      <c r="G22" s="51"/>
      <c r="H22" s="890">
        <f>G22/F22</f>
        <v>0</v>
      </c>
      <c r="I22" s="904"/>
      <c r="J22" s="67"/>
      <c r="K22" s="67">
        <f>I22-J22</f>
        <v>0</v>
      </c>
      <c r="L22" s="67"/>
      <c r="M22" s="890" t="e">
        <f>L22/K22</f>
        <v>#DIV/0!</v>
      </c>
      <c r="N22" s="903"/>
      <c r="O22" s="38"/>
      <c r="P22" s="38"/>
      <c r="Q22" s="38"/>
    </row>
    <row r="23" spans="1:17" s="36" customFormat="1" ht="78.75" x14ac:dyDescent="0.25">
      <c r="A23" s="40">
        <v>2</v>
      </c>
      <c r="B23" s="894" t="s">
        <v>172</v>
      </c>
      <c r="C23" s="898">
        <f>+'1.PROGRAMACION CUATRIENIO'!J25</f>
        <v>303330157</v>
      </c>
      <c r="D23" s="84"/>
      <c r="E23" s="890">
        <f t="shared" ref="E23:E26" si="0">D23/C23</f>
        <v>0</v>
      </c>
      <c r="F23" s="889">
        <v>600</v>
      </c>
      <c r="G23" s="61"/>
      <c r="H23" s="890">
        <f t="shared" ref="H23:H26" si="1">G23/F23</f>
        <v>0</v>
      </c>
      <c r="I23" s="904"/>
      <c r="J23" s="67"/>
      <c r="K23" s="67">
        <f t="shared" ref="K23:K26" si="2">I23-J23</f>
        <v>0</v>
      </c>
      <c r="L23" s="67"/>
      <c r="M23" s="890" t="e">
        <f t="shared" ref="M23:M26" si="3">L23/K23</f>
        <v>#DIV/0!</v>
      </c>
      <c r="N23" s="903"/>
      <c r="O23" s="38"/>
      <c r="P23" s="38"/>
      <c r="Q23" s="38"/>
    </row>
    <row r="24" spans="1:17" s="36" customFormat="1" ht="63" x14ac:dyDescent="0.25">
      <c r="A24" s="34">
        <v>3</v>
      </c>
      <c r="B24" s="895" t="s">
        <v>173</v>
      </c>
      <c r="C24" s="898">
        <f>+'1.PROGRAMACION CUATRIENIO'!J30</f>
        <v>1255900101</v>
      </c>
      <c r="D24" s="66"/>
      <c r="E24" s="890">
        <f t="shared" si="0"/>
        <v>0</v>
      </c>
      <c r="F24" s="889">
        <v>4000</v>
      </c>
      <c r="G24" s="51"/>
      <c r="H24" s="890">
        <f t="shared" si="1"/>
        <v>0</v>
      </c>
      <c r="I24" s="904"/>
      <c r="J24" s="67"/>
      <c r="K24" s="67">
        <f t="shared" si="2"/>
        <v>0</v>
      </c>
      <c r="L24" s="67"/>
      <c r="M24" s="890" t="e">
        <f t="shared" si="3"/>
        <v>#DIV/0!</v>
      </c>
      <c r="N24" s="903"/>
      <c r="O24" s="38"/>
      <c r="P24" s="38"/>
      <c r="Q24" s="38"/>
    </row>
    <row r="25" spans="1:17" s="36" customFormat="1" ht="94.5" x14ac:dyDescent="0.25">
      <c r="A25" s="34">
        <v>4</v>
      </c>
      <c r="B25" s="895" t="s">
        <v>175</v>
      </c>
      <c r="C25" s="898">
        <f>+'1.PROGRAMACION CUATRIENIO'!J35</f>
        <v>4836214729</v>
      </c>
      <c r="D25" s="66"/>
      <c r="E25" s="890">
        <f t="shared" si="0"/>
        <v>0</v>
      </c>
      <c r="F25" s="889">
        <v>20000</v>
      </c>
      <c r="G25" s="61"/>
      <c r="H25" s="890">
        <f t="shared" si="1"/>
        <v>0</v>
      </c>
      <c r="I25" s="904"/>
      <c r="J25" s="67"/>
      <c r="K25" s="67">
        <f t="shared" si="2"/>
        <v>0</v>
      </c>
      <c r="L25" s="67"/>
      <c r="M25" s="890" t="e">
        <f t="shared" si="3"/>
        <v>#DIV/0!</v>
      </c>
      <c r="N25" s="903"/>
      <c r="O25" s="38"/>
      <c r="P25" s="38"/>
      <c r="Q25" s="38"/>
    </row>
    <row r="26" spans="1:17" s="36" customFormat="1" ht="94.5" x14ac:dyDescent="0.25">
      <c r="A26" s="40">
        <v>5</v>
      </c>
      <c r="B26" s="894" t="s">
        <v>176</v>
      </c>
      <c r="C26" s="898">
        <f>+'1.PROGRAMACION CUATRIENIO'!J40</f>
        <v>140968422</v>
      </c>
      <c r="D26" s="84"/>
      <c r="E26" s="890">
        <f t="shared" si="0"/>
        <v>0</v>
      </c>
      <c r="F26" s="891">
        <v>0.2</v>
      </c>
      <c r="G26" s="61"/>
      <c r="H26" s="890">
        <f t="shared" si="1"/>
        <v>0</v>
      </c>
      <c r="I26" s="904"/>
      <c r="J26" s="67"/>
      <c r="K26" s="67">
        <f t="shared" si="2"/>
        <v>0</v>
      </c>
      <c r="L26" s="67"/>
      <c r="M26" s="890" t="e">
        <f t="shared" si="3"/>
        <v>#DIV/0!</v>
      </c>
      <c r="N26" s="903"/>
      <c r="O26" s="38"/>
      <c r="P26" s="38"/>
      <c r="Q26" s="38"/>
    </row>
    <row r="27" spans="1:17" ht="41.25" customHeight="1" thickBot="1" x14ac:dyDescent="0.25">
      <c r="A27" s="1152" t="s">
        <v>52</v>
      </c>
      <c r="B27" s="1153"/>
      <c r="C27" s="899">
        <f>SUM(C22:C26)</f>
        <v>10180592286</v>
      </c>
      <c r="D27" s="900">
        <f>SUM(D22:D26)</f>
        <v>0</v>
      </c>
      <c r="E27" s="901">
        <f>+D27/C27</f>
        <v>0</v>
      </c>
      <c r="F27" s="1149"/>
      <c r="G27" s="1150"/>
      <c r="H27" s="1151"/>
      <c r="I27" s="899">
        <f>SUM(I22:I26)</f>
        <v>0</v>
      </c>
      <c r="J27" s="900">
        <f>SUM(J22:J26)</f>
        <v>0</v>
      </c>
      <c r="K27" s="900">
        <f>SUM(K22:K26)</f>
        <v>0</v>
      </c>
      <c r="L27" s="900">
        <f>SUM(L22:L26)</f>
        <v>0</v>
      </c>
      <c r="M27" s="905" t="e">
        <f t="shared" ref="M27" si="4">+L27/I27</f>
        <v>#DIV/0!</v>
      </c>
      <c r="N27" s="43"/>
      <c r="O27" s="42"/>
      <c r="P27" s="42"/>
      <c r="Q27" s="44"/>
    </row>
    <row r="28" spans="1:17" x14ac:dyDescent="0.2">
      <c r="C28" s="37" t="e">
        <f>SUM(#REF!)</f>
        <v>#REF!</v>
      </c>
      <c r="D28" s="37"/>
      <c r="I28" s="37" t="e">
        <f>SUM(#REF!)</f>
        <v>#REF!</v>
      </c>
      <c r="J28" s="37"/>
      <c r="K28" s="37"/>
      <c r="L28" s="37"/>
    </row>
    <row r="30" spans="1:17" x14ac:dyDescent="0.2">
      <c r="I30" s="62"/>
      <c r="J30" s="62"/>
      <c r="K30" s="62"/>
      <c r="L30" s="64"/>
    </row>
    <row r="31" spans="1:17" x14ac:dyDescent="0.2">
      <c r="C31" s="15"/>
      <c r="D31" s="15"/>
      <c r="E31" s="15"/>
      <c r="F31" s="19"/>
      <c r="G31" s="65"/>
      <c r="H31" s="19"/>
      <c r="I31" s="15"/>
      <c r="J31" s="15"/>
      <c r="K31" s="15"/>
      <c r="L31" s="15"/>
      <c r="M31" s="15"/>
    </row>
    <row r="32" spans="1:17" ht="15" x14ac:dyDescent="0.2">
      <c r="C32" s="15"/>
      <c r="D32" s="15"/>
      <c r="E32" s="15"/>
      <c r="F32" s="81"/>
      <c r="G32" s="82"/>
      <c r="H32" s="19"/>
      <c r="I32" s="15"/>
      <c r="J32" s="15"/>
      <c r="K32" s="15"/>
      <c r="L32" s="15"/>
      <c r="M32" s="15"/>
    </row>
    <row r="33" spans="3:13" ht="15" x14ac:dyDescent="0.2">
      <c r="C33" s="15"/>
      <c r="D33" s="15"/>
      <c r="E33" s="15"/>
      <c r="F33" s="81"/>
      <c r="G33" s="82"/>
      <c r="H33" s="19"/>
      <c r="I33" s="15"/>
      <c r="J33" s="15"/>
      <c r="K33" s="15"/>
      <c r="L33" s="15"/>
      <c r="M33" s="15"/>
    </row>
    <row r="34" spans="3:13" ht="15" x14ac:dyDescent="0.2">
      <c r="C34" s="15"/>
      <c r="D34" s="15"/>
      <c r="E34" s="15"/>
      <c r="F34" s="81"/>
      <c r="G34" s="82"/>
      <c r="H34" s="19"/>
      <c r="I34" s="15"/>
      <c r="J34" s="15"/>
      <c r="K34" s="15"/>
      <c r="L34" s="15"/>
      <c r="M34" s="15"/>
    </row>
    <row r="35" spans="3:13" ht="15" x14ac:dyDescent="0.2">
      <c r="C35" s="15"/>
      <c r="D35" s="15"/>
      <c r="E35" s="15"/>
      <c r="F35" s="81"/>
      <c r="G35" s="82"/>
      <c r="H35" s="19"/>
      <c r="I35" s="15"/>
      <c r="J35" s="15"/>
      <c r="K35" s="15"/>
      <c r="L35" s="15"/>
      <c r="M35" s="15"/>
    </row>
    <row r="36" spans="3:13" ht="15" x14ac:dyDescent="0.2">
      <c r="C36" s="15"/>
      <c r="D36" s="15"/>
      <c r="E36" s="15"/>
      <c r="F36" s="81"/>
      <c r="G36" s="82"/>
      <c r="H36" s="19"/>
      <c r="I36" s="15"/>
      <c r="J36" s="15"/>
      <c r="K36" s="15"/>
      <c r="L36" s="15"/>
      <c r="M36" s="15"/>
    </row>
    <row r="37" spans="3:13" ht="15" x14ac:dyDescent="0.2">
      <c r="C37" s="15"/>
      <c r="D37" s="15"/>
      <c r="E37" s="15"/>
      <c r="F37" s="81"/>
      <c r="G37" s="82"/>
      <c r="H37" s="19"/>
      <c r="I37" s="15"/>
      <c r="J37" s="15"/>
      <c r="K37" s="15"/>
      <c r="L37" s="15"/>
      <c r="M37" s="15"/>
    </row>
    <row r="38" spans="3:13" ht="15" x14ac:dyDescent="0.2">
      <c r="C38" s="15"/>
      <c r="D38" s="15"/>
      <c r="E38" s="15"/>
      <c r="F38" s="81"/>
      <c r="G38" s="82"/>
      <c r="H38" s="19"/>
      <c r="I38" s="15"/>
      <c r="J38" s="15"/>
      <c r="K38" s="15"/>
      <c r="L38" s="15"/>
      <c r="M38" s="15"/>
    </row>
    <row r="40" spans="3:13" x14ac:dyDescent="0.2">
      <c r="I40" s="83"/>
      <c r="J40" s="83"/>
      <c r="K40" s="83"/>
      <c r="L40" s="83"/>
    </row>
    <row r="41" spans="3:13" x14ac:dyDescent="0.2">
      <c r="I41" s="83"/>
      <c r="J41" s="83"/>
      <c r="K41" s="83"/>
      <c r="L41" s="83"/>
    </row>
    <row r="42" spans="3:13" x14ac:dyDescent="0.2">
      <c r="I42" s="83"/>
      <c r="J42" s="83"/>
      <c r="K42" s="83"/>
      <c r="L42" s="83"/>
    </row>
    <row r="43" spans="3:13" x14ac:dyDescent="0.2">
      <c r="I43" s="83"/>
      <c r="J43" s="83"/>
      <c r="K43" s="83"/>
      <c r="L43" s="83"/>
    </row>
    <row r="44" spans="3:13" x14ac:dyDescent="0.2">
      <c r="I44" s="83"/>
      <c r="J44" s="83"/>
      <c r="K44" s="83"/>
      <c r="L44" s="83"/>
    </row>
    <row r="45" spans="3:13" x14ac:dyDescent="0.2">
      <c r="I45" s="83"/>
      <c r="J45" s="83"/>
      <c r="K45" s="83"/>
      <c r="L45" s="83"/>
    </row>
    <row r="46" spans="3:13" x14ac:dyDescent="0.2">
      <c r="I46" s="83"/>
      <c r="J46" s="83"/>
      <c r="K46" s="83"/>
      <c r="L46" s="83"/>
    </row>
    <row r="47" spans="3:13" x14ac:dyDescent="0.2">
      <c r="I47" s="83"/>
      <c r="J47" s="83"/>
      <c r="K47" s="83"/>
    </row>
    <row r="48" spans="3:13" x14ac:dyDescent="0.2">
      <c r="I48" s="83"/>
      <c r="J48" s="83"/>
      <c r="K48" s="83"/>
    </row>
    <row r="49" spans="9:11" x14ac:dyDescent="0.2">
      <c r="I49" s="83"/>
      <c r="J49" s="83"/>
      <c r="K49" s="83"/>
    </row>
    <row r="50" spans="9:11" x14ac:dyDescent="0.2">
      <c r="I50" s="83"/>
      <c r="J50" s="83"/>
      <c r="K50" s="83"/>
    </row>
    <row r="51" spans="9:11" x14ac:dyDescent="0.2">
      <c r="I51" s="83"/>
      <c r="J51" s="83"/>
      <c r="K51" s="83"/>
    </row>
  </sheetData>
  <mergeCells count="33">
    <mergeCell ref="A1:A3"/>
    <mergeCell ref="B1:E1"/>
    <mergeCell ref="F1:F3"/>
    <mergeCell ref="B2:E2"/>
    <mergeCell ref="B3:C3"/>
    <mergeCell ref="D3:E3"/>
    <mergeCell ref="A11:B11"/>
    <mergeCell ref="C11:F11"/>
    <mergeCell ref="A12:B12"/>
    <mergeCell ref="C12:F12"/>
    <mergeCell ref="A13:B13"/>
    <mergeCell ref="C13:F13"/>
    <mergeCell ref="A8:B8"/>
    <mergeCell ref="C8:F8"/>
    <mergeCell ref="A9:B9"/>
    <mergeCell ref="C9:F9"/>
    <mergeCell ref="A10:B10"/>
    <mergeCell ref="C10:F10"/>
    <mergeCell ref="C14:F14"/>
    <mergeCell ref="D16:E16"/>
    <mergeCell ref="A15:B15"/>
    <mergeCell ref="A16:B17"/>
    <mergeCell ref="C15:F15"/>
    <mergeCell ref="F16:F17"/>
    <mergeCell ref="D17:E17"/>
    <mergeCell ref="A14:B14"/>
    <mergeCell ref="F27:H27"/>
    <mergeCell ref="A27:B27"/>
    <mergeCell ref="N20:Q20"/>
    <mergeCell ref="F20:H20"/>
    <mergeCell ref="A19:B19"/>
    <mergeCell ref="C20:E20"/>
    <mergeCell ref="I20:M20"/>
  </mergeCells>
  <dataValidations xWindow="57" yWindow="631" count="12">
    <dataValidation allowBlank="1" showInputMessage="1" showErrorMessage="1" prompt="No.  META: Corresponde número de la meta establecida en la ficha EBI." sqref="A20:A21" xr:uid="{00000000-0002-0000-0400-000001000000}"/>
    <dataValidation allowBlank="1" showInputMessage="1" showErrorMessage="1" prompt="DESCRIPCIÓN DE LA META: Transcriba, literalmente, la meta según como se encuentra en Ficha EBI. " sqref="B20:B21" xr:uid="{00000000-0002-0000-0400-000002000000}"/>
    <dataValidation allowBlank="1" showInputMessage="1" showErrorMessage="1" prompt="Ingrese el valor programado, tener en cuenta las modificaciones presupuestales durante el tiempo de reporte.Debe coincidir con la Herramienta Financiera y con BOGDATA." sqref="C21 I21:K21" xr:uid="{00000000-0002-0000-0400-000003000000}"/>
    <dataValidation allowBlank="1" showInputMessage="1" showErrorMessage="1" prompt="Son los recursos ejecutados o que cuentan con Registro  Presupuestal. Debe coincidir con las Herramientas Financieras y BOGDATA." sqref="L21 D21" xr:uid="{00000000-0002-0000-0400-000004000000}"/>
    <dataValidation allowBlank="1" showInputMessage="1" showErrorMessage="1" prompt="Las celdas de los porcentajes se encuentran formuladas automáticamente, su formula es: (Ejecutado/Programado)*100" sqref="E21 H21 M21" xr:uid="{00000000-0002-0000-0400-000005000000}"/>
    <dataValidation allowBlank="1" showInputMessage="1" showErrorMessage="1" prompt="EJECUTADO: Ingrese el avance de la magnitud al corte de la presentación del reporte._x000a_" sqref="G21" xr:uid="{00000000-0002-0000-0400-000006000000}"/>
    <dataValidation allowBlank="1" showErrorMessage="1" prompt="Mencionar los aspectos más relevantes frente a las acciones de cumplimiento de la meta. Ejem: si la meta es atender integralmente, qué se ha hecho para este fin (esta información debe estar relacionada con el avance cuantitativo de actividades y tareas)." sqref="N21" xr:uid="{00000000-0002-0000-0400-000009000000}"/>
    <dataValidation allowBlank="1" showInputMessage="1" showErrorMessage="1" prompt="RETRASOS PARA CUMPLIMIENTO META: Mencionar aspectos de la gestión o de la implementación que hayan retrasado el cumplimiento de la meta. " sqref="O21" xr:uid="{00000000-0002-0000-0400-00000A000000}"/>
    <dataValidation allowBlank="1" showInputMessage="1" showErrorMessage="1" prompt="SOLUCIONES A LOS RETRASOS: Mencionar las acciones adelantadas para atenuar el impacto del retraso." sqref="P21" xr:uid="{00000000-0002-0000-0400-00000B000000}"/>
    <dataValidation allowBlank="1" showInputMessage="1" showErrorMessage="1" prompt="BENEFICIO PARA LA CIUDAD: Teniendo en cuenta los logros de Ciudad y de Gestión, mencionar los beneficios que traen estas acciones y cuál es la apuesta de transformación. " sqref="Q21" xr:uid="{00000000-0002-0000-0400-00000C000000}"/>
    <dataValidation allowBlank="1" showInputMessage="1" showErrorMessage="1" prompt="Ingrese numéricamente la programación a la fecha de reporte. Si se requiere ajuste de la meta se debe solicitar el aval a la OAP de manera oficial." sqref="F21" xr:uid="{00000000-0002-0000-0400-00000D000000}"/>
    <dataValidation allowBlank="1" showInputMessage="1" showErrorMessage="1" prompt="REPORTE CUALITATIVO: de forma sintética se debe colocar la información de avance cualitativo de las diferentes metas." sqref="N20:Q20" xr:uid="{00000000-0002-0000-0400-000000000000}"/>
  </dataValidations>
  <pageMargins left="0.70866141732283472" right="0.70866141732283472" top="0.74803149606299213" bottom="0.74803149606299213" header="0.31496062992125984" footer="0.31496062992125984"/>
  <pageSetup scale="91" orientation="landscape" r:id="rId1"/>
  <headerFooter scaleWithDoc="0" alignWithMargins="0"/>
  <drawing r:id="rId2"/>
  <extLst>
    <ext xmlns:x14="http://schemas.microsoft.com/office/spreadsheetml/2009/9/main" uri="{CCE6A557-97BC-4b89-ADB6-D9C93CAAB3DF}">
      <x14:dataValidations xmlns:xm="http://schemas.microsoft.com/office/excel/2006/main" xWindow="57" yWindow="631" count="1">
        <x14:dataValidation type="list" allowBlank="1" showInputMessage="1" showErrorMessage="1" xr:uid="{00000000-0002-0000-0400-00000E000000}">
          <x14:formula1>
            <xm:f>'C:\Users\ogarzona\Documents\OSCAR 2017\INFORMES\[1096 Formato SPI 2017 Def Marzo 2017 OG.xlsx]Listas desplegables'!#REF!</xm:f>
          </x14:formula1>
          <xm:sqref>G6:H6 L16 G9:M9 N6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89"/>
  <sheetViews>
    <sheetView topLeftCell="A14" zoomScale="60" zoomScaleNormal="60" workbookViewId="0">
      <selection activeCell="A23" sqref="A23"/>
    </sheetView>
  </sheetViews>
  <sheetFormatPr baseColWidth="10" defaultColWidth="11.42578125" defaultRowHeight="14.25" x14ac:dyDescent="0.25"/>
  <cols>
    <col min="1" max="1" width="27" style="102" customWidth="1"/>
    <col min="2" max="2" width="28.28515625" style="102" customWidth="1"/>
    <col min="3" max="3" width="26.28515625" style="102" customWidth="1"/>
    <col min="4" max="4" width="24.7109375" style="102" bestFit="1" customWidth="1"/>
    <col min="5" max="5" width="28" style="102" customWidth="1"/>
    <col min="6" max="6" width="29.5703125" style="102" bestFit="1" customWidth="1"/>
    <col min="7" max="7" width="19.28515625" style="102" customWidth="1"/>
    <col min="8" max="8" width="24.42578125" style="102" customWidth="1"/>
    <col min="9" max="9" width="24" style="102" customWidth="1"/>
    <col min="10" max="10" width="20.42578125" style="102" customWidth="1"/>
    <col min="11" max="11" width="28.140625" style="102" customWidth="1"/>
    <col min="12" max="12" width="25.7109375" style="102" customWidth="1"/>
    <col min="13" max="13" width="30.28515625" style="102" customWidth="1"/>
    <col min="14" max="15" width="20.140625" style="102" customWidth="1"/>
    <col min="16" max="16" width="20.42578125" style="102" bestFit="1" customWidth="1"/>
    <col min="17" max="17" width="20" style="102" customWidth="1"/>
    <col min="18" max="18" width="22.5703125" style="102" customWidth="1"/>
    <col min="19" max="19" width="24.42578125" style="102" customWidth="1"/>
    <col min="20" max="16384" width="11.42578125" style="102"/>
  </cols>
  <sheetData>
    <row r="1" spans="1:22" ht="41.25" customHeight="1" x14ac:dyDescent="0.25">
      <c r="A1" s="1202"/>
      <c r="B1" s="1205" t="s">
        <v>11</v>
      </c>
      <c r="C1" s="1206"/>
      <c r="D1" s="1206"/>
      <c r="E1" s="1206"/>
      <c r="F1" s="1206"/>
      <c r="G1" s="1207"/>
      <c r="H1" s="1202"/>
    </row>
    <row r="2" spans="1:22" ht="41.25" customHeight="1" x14ac:dyDescent="0.25">
      <c r="A2" s="1203"/>
      <c r="B2" s="1205" t="s">
        <v>1</v>
      </c>
      <c r="C2" s="1206"/>
      <c r="D2" s="1206"/>
      <c r="E2" s="1206"/>
      <c r="F2" s="1206"/>
      <c r="G2" s="1207"/>
      <c r="H2" s="1203"/>
    </row>
    <row r="3" spans="1:22" ht="41.25" customHeight="1" x14ac:dyDescent="0.25">
      <c r="A3" s="1204"/>
      <c r="B3" s="1205" t="s">
        <v>2</v>
      </c>
      <c r="C3" s="1206"/>
      <c r="D3" s="1207"/>
      <c r="E3" s="1205" t="s">
        <v>147</v>
      </c>
      <c r="F3" s="1206"/>
      <c r="G3" s="1207"/>
      <c r="H3" s="1204"/>
    </row>
    <row r="4" spans="1:22" ht="15" x14ac:dyDescent="0.25">
      <c r="A4" s="103"/>
      <c r="B4" s="103"/>
    </row>
    <row r="5" spans="1:22" ht="15" x14ac:dyDescent="0.25">
      <c r="A5" s="103"/>
      <c r="B5" s="103"/>
    </row>
    <row r="7" spans="1:22" ht="24" customHeight="1" x14ac:dyDescent="0.25"/>
    <row r="8" spans="1:22" ht="17.25" customHeight="1" x14ac:dyDescent="0.25">
      <c r="A8" s="1165" t="s">
        <v>12</v>
      </c>
      <c r="B8" s="1166"/>
      <c r="C8" s="1017" t="s">
        <v>161</v>
      </c>
      <c r="D8" s="1018"/>
      <c r="E8" s="1018"/>
      <c r="F8" s="1019"/>
      <c r="G8" s="104"/>
      <c r="H8" s="104"/>
      <c r="I8" s="104"/>
      <c r="J8" s="104"/>
      <c r="K8" s="104"/>
      <c r="L8" s="104"/>
      <c r="M8" s="104"/>
      <c r="N8" s="104"/>
      <c r="O8" s="104"/>
      <c r="P8" s="104"/>
      <c r="Q8" s="104"/>
      <c r="R8" s="105"/>
      <c r="S8" s="105"/>
      <c r="T8" s="105"/>
      <c r="U8" s="104"/>
      <c r="V8" s="104"/>
    </row>
    <row r="9" spans="1:22" ht="18" customHeight="1" x14ac:dyDescent="0.25">
      <c r="A9" s="1165" t="s">
        <v>146</v>
      </c>
      <c r="B9" s="1166"/>
      <c r="C9" s="1014" t="s">
        <v>162</v>
      </c>
      <c r="D9" s="1014"/>
      <c r="E9" s="1014"/>
      <c r="F9" s="1014"/>
      <c r="G9" s="104"/>
      <c r="H9" s="104"/>
      <c r="I9" s="104"/>
      <c r="J9" s="104"/>
      <c r="K9" s="104"/>
      <c r="L9" s="104"/>
      <c r="M9" s="104"/>
      <c r="N9" s="104"/>
      <c r="O9" s="104"/>
      <c r="P9" s="104"/>
      <c r="Q9" s="104"/>
      <c r="R9" s="105"/>
      <c r="S9" s="105"/>
      <c r="T9" s="105"/>
      <c r="U9" s="104"/>
      <c r="V9" s="104"/>
    </row>
    <row r="10" spans="1:22" ht="15" x14ac:dyDescent="0.25">
      <c r="A10" s="1167" t="s">
        <v>13</v>
      </c>
      <c r="B10" s="1168"/>
      <c r="C10" s="1021" t="s">
        <v>163</v>
      </c>
      <c r="D10" s="1022"/>
      <c r="E10" s="1022"/>
      <c r="F10" s="1023"/>
      <c r="G10" s="104"/>
      <c r="H10" s="104"/>
      <c r="I10" s="104"/>
      <c r="J10" s="104"/>
      <c r="K10" s="104"/>
      <c r="L10" s="104"/>
      <c r="M10" s="104"/>
      <c r="N10" s="104"/>
      <c r="O10" s="104"/>
      <c r="P10" s="104"/>
      <c r="Q10" s="104"/>
      <c r="R10" s="105"/>
      <c r="S10" s="105"/>
      <c r="T10" s="105"/>
      <c r="U10" s="104"/>
      <c r="V10" s="104"/>
    </row>
    <row r="11" spans="1:22" ht="125.25" customHeight="1" x14ac:dyDescent="0.25">
      <c r="A11" s="1167" t="s">
        <v>148</v>
      </c>
      <c r="B11" s="1168"/>
      <c r="C11" s="1887" t="s">
        <v>279</v>
      </c>
      <c r="D11" s="1887"/>
      <c r="E11" s="1887"/>
      <c r="F11" s="1887"/>
      <c r="G11" s="104"/>
      <c r="H11" s="104"/>
      <c r="I11" s="104"/>
      <c r="J11" s="104"/>
      <c r="K11" s="104"/>
      <c r="L11" s="104"/>
      <c r="M11" s="104"/>
      <c r="N11" s="104"/>
      <c r="O11" s="104"/>
      <c r="P11" s="104"/>
      <c r="Q11" s="104"/>
      <c r="R11" s="105"/>
      <c r="S11" s="105"/>
      <c r="T11" s="105"/>
      <c r="U11" s="104"/>
      <c r="V11" s="104"/>
    </row>
    <row r="12" spans="1:22" ht="53.25" customHeight="1" x14ac:dyDescent="0.25">
      <c r="A12" s="1165" t="s">
        <v>14</v>
      </c>
      <c r="B12" s="1166"/>
      <c r="C12" s="1014" t="s">
        <v>164</v>
      </c>
      <c r="D12" s="1014"/>
      <c r="E12" s="1014"/>
      <c r="F12" s="1014"/>
      <c r="G12" s="104"/>
      <c r="H12" s="104"/>
      <c r="I12" s="104"/>
      <c r="J12" s="104"/>
      <c r="K12" s="104"/>
      <c r="L12" s="104"/>
      <c r="M12" s="104"/>
      <c r="N12" s="104"/>
      <c r="O12" s="104"/>
      <c r="P12" s="104"/>
      <c r="Q12" s="104"/>
      <c r="R12" s="105"/>
      <c r="S12" s="105"/>
      <c r="T12" s="105"/>
      <c r="U12" s="104"/>
    </row>
    <row r="13" spans="1:22" ht="33" customHeight="1" x14ac:dyDescent="0.25">
      <c r="A13" s="1167" t="s">
        <v>15</v>
      </c>
      <c r="B13" s="1168"/>
      <c r="C13" s="1014" t="s">
        <v>165</v>
      </c>
      <c r="D13" s="1014"/>
      <c r="E13" s="1014"/>
      <c r="F13" s="1014"/>
      <c r="G13" s="104"/>
      <c r="H13" s="104"/>
      <c r="I13" s="104"/>
      <c r="J13" s="104"/>
      <c r="K13" s="104"/>
      <c r="L13" s="104"/>
      <c r="M13" s="104"/>
      <c r="N13" s="104"/>
      <c r="O13" s="104"/>
      <c r="P13" s="104"/>
      <c r="Q13" s="104"/>
      <c r="R13" s="105"/>
      <c r="S13" s="105"/>
      <c r="T13" s="105"/>
      <c r="U13" s="104"/>
      <c r="V13" s="104"/>
    </row>
    <row r="14" spans="1:22" ht="44.25" customHeight="1" x14ac:dyDescent="0.25">
      <c r="A14" s="1167" t="s">
        <v>149</v>
      </c>
      <c r="B14" s="1168"/>
      <c r="C14" s="1014" t="s">
        <v>166</v>
      </c>
      <c r="D14" s="1014"/>
      <c r="E14" s="1014"/>
      <c r="F14" s="1014"/>
      <c r="G14" s="104"/>
      <c r="H14" s="104"/>
      <c r="I14" s="104"/>
      <c r="J14" s="104"/>
      <c r="K14" s="104"/>
      <c r="L14" s="104"/>
      <c r="M14" s="104"/>
      <c r="N14" s="104"/>
      <c r="O14" s="104"/>
      <c r="P14" s="104"/>
      <c r="Q14" s="104"/>
      <c r="R14" s="105"/>
      <c r="S14" s="105"/>
      <c r="T14" s="105"/>
      <c r="U14" s="104"/>
      <c r="V14" s="104"/>
    </row>
    <row r="15" spans="1:22" ht="33" customHeight="1" x14ac:dyDescent="0.25">
      <c r="A15" s="1165" t="s">
        <v>16</v>
      </c>
      <c r="B15" s="1166"/>
      <c r="C15" s="1014" t="s">
        <v>182</v>
      </c>
      <c r="D15" s="1014"/>
      <c r="E15" s="1014"/>
      <c r="F15" s="1014"/>
      <c r="G15" s="104"/>
      <c r="H15" s="104"/>
      <c r="I15" s="104"/>
      <c r="J15" s="104"/>
      <c r="K15" s="104"/>
      <c r="L15" s="104"/>
      <c r="M15" s="104"/>
      <c r="N15" s="104"/>
      <c r="O15" s="104"/>
      <c r="P15" s="104"/>
      <c r="Q15" s="104"/>
      <c r="R15" s="105"/>
      <c r="S15" s="105"/>
      <c r="T15" s="105"/>
      <c r="U15" s="104"/>
      <c r="V15" s="104"/>
    </row>
    <row r="16" spans="1:22" ht="24.75" customHeight="1" x14ac:dyDescent="0.25">
      <c r="A16" s="1169" t="s">
        <v>17</v>
      </c>
      <c r="B16" s="1170"/>
      <c r="C16" s="87" t="s">
        <v>18</v>
      </c>
      <c r="D16" s="1011" t="s">
        <v>169</v>
      </c>
      <c r="E16" s="1011"/>
      <c r="F16" s="1011">
        <v>2024</v>
      </c>
      <c r="G16" s="104"/>
      <c r="H16" s="104"/>
      <c r="I16" s="104"/>
      <c r="J16" s="104"/>
      <c r="K16" s="104"/>
      <c r="L16" s="104"/>
      <c r="M16" s="104"/>
      <c r="N16" s="104"/>
      <c r="O16" s="104"/>
      <c r="P16" s="104"/>
      <c r="Q16" s="104"/>
      <c r="R16" s="105"/>
      <c r="S16" s="105"/>
      <c r="T16" s="105"/>
      <c r="U16" s="104"/>
      <c r="V16" s="104"/>
    </row>
    <row r="17" spans="1:22" ht="14.25" customHeight="1" x14ac:dyDescent="0.25">
      <c r="A17" s="1171"/>
      <c r="B17" s="1172"/>
      <c r="C17" s="87" t="s">
        <v>19</v>
      </c>
      <c r="D17" s="1011" t="s">
        <v>289</v>
      </c>
      <c r="E17" s="1011"/>
      <c r="F17" s="1011"/>
      <c r="G17" s="104"/>
      <c r="H17" s="104"/>
      <c r="I17" s="104"/>
      <c r="J17" s="104"/>
      <c r="K17" s="104"/>
      <c r="L17" s="104"/>
      <c r="M17" s="104"/>
      <c r="N17" s="104"/>
      <c r="O17" s="104"/>
      <c r="P17" s="104"/>
      <c r="Q17" s="104"/>
      <c r="R17" s="105"/>
      <c r="S17" s="105"/>
      <c r="T17" s="105"/>
      <c r="U17" s="104"/>
      <c r="V17" s="104"/>
    </row>
    <row r="18" spans="1:22" ht="15.75" x14ac:dyDescent="0.25">
      <c r="A18" s="106"/>
      <c r="B18" s="106"/>
      <c r="C18" s="107"/>
      <c r="E18" s="108"/>
    </row>
    <row r="19" spans="1:22" ht="15.75" x14ac:dyDescent="0.25">
      <c r="A19" s="106"/>
      <c r="B19" s="106"/>
      <c r="C19" s="109" t="e">
        <f>+C23-D23-E23-#REF!-F23</f>
        <v>#REF!</v>
      </c>
      <c r="E19" s="110"/>
    </row>
    <row r="20" spans="1:22" s="113" customFormat="1" ht="15.75" x14ac:dyDescent="0.25">
      <c r="A20" s="111" t="s">
        <v>54</v>
      </c>
      <c r="B20" s="111"/>
      <c r="C20" s="111"/>
      <c r="D20" s="102"/>
      <c r="E20" s="111"/>
      <c r="F20" s="111"/>
      <c r="G20" s="112"/>
      <c r="H20" s="111"/>
    </row>
    <row r="21" spans="1:22" s="113" customFormat="1" ht="35.25" customHeight="1" x14ac:dyDescent="0.25">
      <c r="A21" s="1173" t="s">
        <v>55</v>
      </c>
      <c r="B21" s="1173"/>
      <c r="C21" s="1173"/>
      <c r="D21" s="1173"/>
      <c r="E21" s="1173"/>
      <c r="F21" s="1173"/>
      <c r="G21" s="1173"/>
      <c r="H21" s="1173"/>
    </row>
    <row r="22" spans="1:22" s="113" customFormat="1" ht="43.5" customHeight="1" x14ac:dyDescent="0.25">
      <c r="A22" s="114" t="s">
        <v>56</v>
      </c>
      <c r="B22" s="114" t="s">
        <v>57</v>
      </c>
      <c r="C22" s="114" t="s">
        <v>58</v>
      </c>
      <c r="D22" s="114" t="s">
        <v>59</v>
      </c>
      <c r="E22" s="114" t="s">
        <v>60</v>
      </c>
      <c r="F22" s="114" t="s">
        <v>61</v>
      </c>
      <c r="G22" s="1174" t="s">
        <v>62</v>
      </c>
      <c r="H22" s="1175"/>
    </row>
    <row r="23" spans="1:22" s="113" customFormat="1" ht="29.25" customHeight="1" x14ac:dyDescent="0.25">
      <c r="A23" s="100">
        <v>10180592286</v>
      </c>
      <c r="B23" s="68"/>
      <c r="C23" s="68"/>
      <c r="D23" s="68"/>
      <c r="E23" s="100">
        <f>+C58</f>
        <v>0</v>
      </c>
      <c r="F23" s="101">
        <f>+D77</f>
        <v>0</v>
      </c>
      <c r="G23" s="1176">
        <f>+C86</f>
        <v>0</v>
      </c>
      <c r="H23" s="1177"/>
      <c r="I23" s="115">
        <f>+D23-G23</f>
        <v>0</v>
      </c>
    </row>
    <row r="24" spans="1:22" s="113" customFormat="1" ht="21.75" customHeight="1" x14ac:dyDescent="0.25">
      <c r="A24" s="1178" t="s">
        <v>63</v>
      </c>
      <c r="B24" s="1178"/>
      <c r="C24" s="117"/>
      <c r="D24" s="117" t="e">
        <f>+D23/C23</f>
        <v>#DIV/0!</v>
      </c>
      <c r="E24" s="117" t="e">
        <f>E23/C23</f>
        <v>#DIV/0!</v>
      </c>
      <c r="F24" s="117" t="e">
        <f>+F23/C23</f>
        <v>#DIV/0!</v>
      </c>
      <c r="G24" s="1179" t="e">
        <f>+G23/C23</f>
        <v>#DIV/0!</v>
      </c>
      <c r="H24" s="1180"/>
      <c r="I24" s="118"/>
    </row>
    <row r="25" spans="1:22" s="113" customFormat="1" ht="34.5" customHeight="1" x14ac:dyDescent="0.25">
      <c r="A25" s="1173" t="s">
        <v>64</v>
      </c>
      <c r="B25" s="1173"/>
      <c r="C25" s="1173"/>
      <c r="D25" s="1173"/>
      <c r="E25" s="1173"/>
      <c r="F25" s="1173"/>
      <c r="G25" s="1173"/>
      <c r="H25" s="1173"/>
      <c r="I25" s="119"/>
    </row>
    <row r="26" spans="1:22" s="113" customFormat="1" ht="43.5" customHeight="1" x14ac:dyDescent="0.25">
      <c r="A26" s="114" t="s">
        <v>153</v>
      </c>
      <c r="B26" s="114" t="s">
        <v>154</v>
      </c>
      <c r="C26" s="114" t="s">
        <v>65</v>
      </c>
      <c r="D26" s="114" t="s">
        <v>66</v>
      </c>
      <c r="E26" s="1174" t="s">
        <v>67</v>
      </c>
      <c r="F26" s="1181"/>
      <c r="G26" s="1181"/>
      <c r="H26" s="1175"/>
    </row>
    <row r="27" spans="1:22" ht="15.75" x14ac:dyDescent="0.25">
      <c r="A27" s="120"/>
      <c r="B27" s="121"/>
      <c r="C27" s="122"/>
      <c r="D27" s="123"/>
      <c r="E27" s="1162"/>
      <c r="F27" s="1163"/>
      <c r="G27" s="1163"/>
      <c r="H27" s="1164"/>
    </row>
    <row r="28" spans="1:22" ht="15.75" x14ac:dyDescent="0.25">
      <c r="A28" s="120"/>
      <c r="B28" s="121"/>
      <c r="C28" s="122"/>
      <c r="D28" s="123"/>
      <c r="E28" s="1162"/>
      <c r="F28" s="1163"/>
      <c r="G28" s="1163"/>
      <c r="H28" s="1164"/>
    </row>
    <row r="29" spans="1:22" ht="15.75" x14ac:dyDescent="0.25">
      <c r="A29" s="120"/>
      <c r="B29" s="121"/>
      <c r="C29" s="122"/>
      <c r="D29" s="123"/>
      <c r="E29" s="1162"/>
      <c r="F29" s="1163"/>
      <c r="G29" s="1163"/>
      <c r="H29" s="1164"/>
    </row>
    <row r="30" spans="1:22" ht="15.75" x14ac:dyDescent="0.25">
      <c r="A30" s="120"/>
      <c r="B30" s="121"/>
      <c r="C30" s="122"/>
      <c r="D30" s="123"/>
      <c r="E30" s="1162"/>
      <c r="F30" s="1163"/>
      <c r="G30" s="1163"/>
      <c r="H30" s="1164"/>
    </row>
    <row r="31" spans="1:22" ht="15.75" x14ac:dyDescent="0.25">
      <c r="A31" s="120"/>
      <c r="B31" s="121"/>
      <c r="C31" s="122"/>
      <c r="D31" s="123"/>
      <c r="E31" s="1162"/>
      <c r="F31" s="1163"/>
      <c r="G31" s="1163"/>
      <c r="H31" s="1164"/>
    </row>
    <row r="32" spans="1:22" ht="15.75" x14ac:dyDescent="0.25">
      <c r="A32" s="120"/>
      <c r="B32" s="121"/>
      <c r="C32" s="122"/>
      <c r="D32" s="123"/>
      <c r="E32" s="1162"/>
      <c r="F32" s="1163"/>
      <c r="G32" s="1163"/>
      <c r="H32" s="1164"/>
    </row>
    <row r="33" spans="1:9" ht="15.75" x14ac:dyDescent="0.25">
      <c r="A33" s="120"/>
      <c r="B33" s="121"/>
      <c r="C33" s="122"/>
      <c r="D33" s="123"/>
      <c r="E33" s="1162"/>
      <c r="F33" s="1163"/>
      <c r="G33" s="1163"/>
      <c r="H33" s="1164"/>
    </row>
    <row r="34" spans="1:9" ht="15.75" x14ac:dyDescent="0.25">
      <c r="A34" s="120"/>
      <c r="B34" s="121"/>
      <c r="C34" s="122"/>
      <c r="D34" s="123"/>
      <c r="E34" s="1162"/>
      <c r="F34" s="1163"/>
      <c r="G34" s="1163"/>
      <c r="H34" s="1164"/>
    </row>
    <row r="35" spans="1:9" ht="15.75" x14ac:dyDescent="0.25">
      <c r="A35" s="120"/>
      <c r="B35" s="121"/>
      <c r="C35" s="122"/>
      <c r="D35" s="123"/>
      <c r="E35" s="1162"/>
      <c r="F35" s="1163"/>
      <c r="G35" s="1163"/>
      <c r="H35" s="1164"/>
    </row>
    <row r="36" spans="1:9" ht="15.75" x14ac:dyDescent="0.25">
      <c r="A36" s="120"/>
      <c r="B36" s="121"/>
      <c r="C36" s="122"/>
      <c r="D36" s="123"/>
      <c r="E36" s="1162"/>
      <c r="F36" s="1163"/>
      <c r="G36" s="1163"/>
      <c r="H36" s="1164"/>
    </row>
    <row r="37" spans="1:9" ht="15.75" x14ac:dyDescent="0.25">
      <c r="A37" s="120"/>
      <c r="B37" s="121"/>
      <c r="C37" s="122"/>
      <c r="D37" s="123"/>
      <c r="E37" s="1162"/>
      <c r="F37" s="1163"/>
      <c r="G37" s="1163"/>
      <c r="H37" s="1164"/>
    </row>
    <row r="38" spans="1:9" ht="15.75" x14ac:dyDescent="0.25">
      <c r="A38" s="120"/>
      <c r="B38" s="121"/>
      <c r="C38" s="122"/>
      <c r="D38" s="123"/>
      <c r="E38" s="1162"/>
      <c r="F38" s="1163"/>
      <c r="G38" s="1163"/>
      <c r="H38" s="1164"/>
    </row>
    <row r="39" spans="1:9" ht="15.75" x14ac:dyDescent="0.25">
      <c r="A39" s="120"/>
      <c r="B39" s="121"/>
      <c r="C39" s="122"/>
      <c r="D39" s="123"/>
      <c r="E39" s="1162"/>
      <c r="F39" s="1163"/>
      <c r="G39" s="1163"/>
      <c r="H39" s="1164"/>
    </row>
    <row r="40" spans="1:9" ht="15.75" x14ac:dyDescent="0.25">
      <c r="A40" s="120"/>
      <c r="B40" s="121"/>
      <c r="C40" s="122"/>
      <c r="D40" s="123"/>
      <c r="E40" s="1162"/>
      <c r="F40" s="1163"/>
      <c r="G40" s="1163"/>
      <c r="H40" s="1164"/>
    </row>
    <row r="41" spans="1:9" ht="15.75" x14ac:dyDescent="0.25">
      <c r="A41" s="120"/>
      <c r="B41" s="121"/>
      <c r="C41" s="122"/>
      <c r="D41" s="123"/>
      <c r="E41" s="1162"/>
      <c r="F41" s="1163"/>
      <c r="G41" s="1163"/>
      <c r="H41" s="1164"/>
    </row>
    <row r="42" spans="1:9" ht="15.75" x14ac:dyDescent="0.25">
      <c r="A42" s="120"/>
      <c r="B42" s="121"/>
      <c r="C42" s="122"/>
      <c r="D42" s="123"/>
      <c r="E42" s="1162"/>
      <c r="F42" s="1163"/>
      <c r="G42" s="1163"/>
      <c r="H42" s="1164"/>
    </row>
    <row r="43" spans="1:9" ht="15.75" x14ac:dyDescent="0.25">
      <c r="A43" s="120"/>
      <c r="B43" s="121"/>
      <c r="C43" s="122"/>
      <c r="D43" s="123"/>
      <c r="E43" s="1162"/>
      <c r="F43" s="1163"/>
      <c r="G43" s="1163"/>
      <c r="H43" s="1164"/>
      <c r="I43" s="124"/>
    </row>
    <row r="44" spans="1:9" ht="15.75" x14ac:dyDescent="0.25">
      <c r="A44" s="120"/>
      <c r="B44" s="121"/>
      <c r="C44" s="122"/>
      <c r="D44" s="123"/>
      <c r="E44" s="1162"/>
      <c r="F44" s="1163"/>
      <c r="G44" s="1163"/>
      <c r="H44" s="1164"/>
    </row>
    <row r="45" spans="1:9" ht="15.75" x14ac:dyDescent="0.25">
      <c r="A45" s="120"/>
      <c r="B45" s="121"/>
      <c r="C45" s="122"/>
      <c r="D45" s="123"/>
      <c r="E45" s="1162"/>
      <c r="F45" s="1163"/>
      <c r="G45" s="1163"/>
      <c r="H45" s="1164"/>
    </row>
    <row r="46" spans="1:9" ht="15.75" x14ac:dyDescent="0.25">
      <c r="A46" s="120"/>
      <c r="B46" s="121"/>
      <c r="C46" s="122"/>
      <c r="D46" s="123"/>
      <c r="E46" s="1162"/>
      <c r="F46" s="1163"/>
      <c r="G46" s="1163"/>
      <c r="H46" s="1164"/>
    </row>
    <row r="47" spans="1:9" ht="15.75" x14ac:dyDescent="0.25">
      <c r="A47" s="120"/>
      <c r="B47" s="121"/>
      <c r="C47" s="122"/>
      <c r="D47" s="123"/>
      <c r="E47" s="1162"/>
      <c r="F47" s="1163"/>
      <c r="G47" s="1163"/>
      <c r="H47" s="1164"/>
    </row>
    <row r="48" spans="1:9" ht="15.75" x14ac:dyDescent="0.25">
      <c r="A48" s="120"/>
      <c r="B48" s="121"/>
      <c r="C48" s="122"/>
      <c r="D48" s="123"/>
      <c r="E48" s="1162"/>
      <c r="F48" s="1163"/>
      <c r="G48" s="1163"/>
      <c r="H48" s="1164"/>
    </row>
    <row r="49" spans="1:8" ht="15.75" x14ac:dyDescent="0.25">
      <c r="A49" s="120"/>
      <c r="B49" s="121"/>
      <c r="C49" s="122"/>
      <c r="D49" s="123"/>
      <c r="E49" s="1162"/>
      <c r="F49" s="1163"/>
      <c r="G49" s="1163"/>
      <c r="H49" s="1164"/>
    </row>
    <row r="50" spans="1:8" ht="15.75" x14ac:dyDescent="0.25">
      <c r="A50" s="120"/>
      <c r="B50" s="121"/>
      <c r="C50" s="122"/>
      <c r="D50" s="123"/>
      <c r="E50" s="1162"/>
      <c r="F50" s="1163"/>
      <c r="G50" s="1163"/>
      <c r="H50" s="1164"/>
    </row>
    <row r="51" spans="1:8" ht="15.75" x14ac:dyDescent="0.25">
      <c r="A51" s="120"/>
      <c r="B51" s="121"/>
      <c r="C51" s="122"/>
      <c r="D51" s="123"/>
      <c r="E51" s="1162"/>
      <c r="F51" s="1163"/>
      <c r="G51" s="1163"/>
      <c r="H51" s="1164"/>
    </row>
    <row r="52" spans="1:8" ht="15.75" x14ac:dyDescent="0.25">
      <c r="A52" s="120"/>
      <c r="B52" s="121"/>
      <c r="C52" s="122"/>
      <c r="D52" s="123"/>
      <c r="E52" s="1162"/>
      <c r="F52" s="1163"/>
      <c r="G52" s="1163"/>
      <c r="H52" s="1164"/>
    </row>
    <row r="53" spans="1:8" ht="15.75" x14ac:dyDescent="0.25">
      <c r="A53" s="120"/>
      <c r="B53" s="121"/>
      <c r="C53" s="122"/>
      <c r="D53" s="123"/>
      <c r="E53" s="1162"/>
      <c r="F53" s="1163"/>
      <c r="G53" s="1163"/>
      <c r="H53" s="1164"/>
    </row>
    <row r="54" spans="1:8" ht="15.75" x14ac:dyDescent="0.25">
      <c r="A54" s="120"/>
      <c r="B54" s="121"/>
      <c r="C54" s="122"/>
      <c r="D54" s="123"/>
      <c r="E54" s="1162"/>
      <c r="F54" s="1163"/>
      <c r="G54" s="1163"/>
      <c r="H54" s="1164"/>
    </row>
    <row r="55" spans="1:8" ht="15.75" x14ac:dyDescent="0.25">
      <c r="A55" s="120"/>
      <c r="B55" s="121"/>
      <c r="C55" s="122"/>
      <c r="D55" s="123"/>
      <c r="E55" s="1162"/>
      <c r="F55" s="1163"/>
      <c r="G55" s="1163"/>
      <c r="H55" s="1164"/>
    </row>
    <row r="56" spans="1:8" ht="15.75" x14ac:dyDescent="0.25">
      <c r="A56" s="120"/>
      <c r="B56" s="121"/>
      <c r="C56" s="122"/>
      <c r="D56" s="123"/>
      <c r="E56" s="1162"/>
      <c r="F56" s="1163"/>
      <c r="G56" s="1163"/>
      <c r="H56" s="1164"/>
    </row>
    <row r="57" spans="1:8" ht="15.75" x14ac:dyDescent="0.25">
      <c r="A57" s="120"/>
      <c r="B57" s="121"/>
      <c r="C57" s="122"/>
      <c r="D57" s="123"/>
      <c r="E57" s="1162"/>
      <c r="F57" s="1163"/>
      <c r="G57" s="1163"/>
      <c r="H57" s="1164"/>
    </row>
    <row r="58" spans="1:8" ht="15.75" x14ac:dyDescent="0.25">
      <c r="A58" s="116" t="s">
        <v>68</v>
      </c>
      <c r="B58" s="125"/>
      <c r="C58" s="125">
        <f>SUM(C27:C57)</f>
        <v>0</v>
      </c>
      <c r="D58" s="99"/>
      <c r="E58" s="1162"/>
      <c r="F58" s="1163"/>
      <c r="G58" s="1163"/>
      <c r="H58" s="1164"/>
    </row>
    <row r="59" spans="1:8" ht="15.75" x14ac:dyDescent="0.25">
      <c r="A59" s="1173" t="s">
        <v>69</v>
      </c>
      <c r="B59" s="1173"/>
      <c r="C59" s="1173"/>
      <c r="D59" s="1173"/>
      <c r="E59" s="1173"/>
      <c r="F59" s="1173"/>
      <c r="G59" s="1173"/>
      <c r="H59" s="1173"/>
    </row>
    <row r="60" spans="1:8" ht="71.25" customHeight="1" x14ac:dyDescent="0.25">
      <c r="A60" s="126" t="s">
        <v>70</v>
      </c>
      <c r="B60" s="126" t="s">
        <v>156</v>
      </c>
      <c r="C60" s="126" t="s">
        <v>155</v>
      </c>
      <c r="D60" s="126" t="s">
        <v>71</v>
      </c>
      <c r="E60" s="1185" t="s">
        <v>72</v>
      </c>
      <c r="F60" s="1185"/>
      <c r="G60" s="1185"/>
      <c r="H60" s="1185"/>
    </row>
    <row r="61" spans="1:8" ht="15.75" x14ac:dyDescent="0.25">
      <c r="A61" s="127"/>
      <c r="B61" s="128"/>
      <c r="D61" s="129"/>
      <c r="E61" s="1182"/>
      <c r="F61" s="1183"/>
      <c r="G61" s="1183"/>
      <c r="H61" s="1184"/>
    </row>
    <row r="62" spans="1:8" ht="15.75" x14ac:dyDescent="0.25">
      <c r="A62" s="127"/>
      <c r="B62" s="130"/>
      <c r="C62" s="128"/>
      <c r="D62" s="129"/>
      <c r="E62" s="1182"/>
      <c r="F62" s="1183"/>
      <c r="G62" s="1183"/>
      <c r="H62" s="1184"/>
    </row>
    <row r="63" spans="1:8" ht="15.75" x14ac:dyDescent="0.25">
      <c r="A63" s="127"/>
      <c r="B63" s="130"/>
      <c r="C63" s="128"/>
      <c r="D63" s="129"/>
      <c r="E63" s="1182"/>
      <c r="F63" s="1183"/>
      <c r="G63" s="1183"/>
      <c r="H63" s="1184"/>
    </row>
    <row r="64" spans="1:8" ht="15.75" x14ac:dyDescent="0.25">
      <c r="A64" s="127"/>
      <c r="B64" s="130"/>
      <c r="C64" s="128"/>
      <c r="D64" s="129"/>
      <c r="E64" s="1182"/>
      <c r="F64" s="1183"/>
      <c r="G64" s="1183"/>
      <c r="H64" s="1184"/>
    </row>
    <row r="65" spans="1:8" ht="15.75" x14ac:dyDescent="0.25">
      <c r="A65" s="127"/>
      <c r="B65" s="130"/>
      <c r="C65" s="128"/>
      <c r="D65" s="129"/>
      <c r="E65" s="1182"/>
      <c r="F65" s="1183"/>
      <c r="G65" s="1183"/>
      <c r="H65" s="1184"/>
    </row>
    <row r="66" spans="1:8" ht="15.75" x14ac:dyDescent="0.25">
      <c r="A66" s="127"/>
      <c r="B66" s="130"/>
      <c r="C66" s="128"/>
      <c r="D66" s="129"/>
      <c r="E66" s="1182"/>
      <c r="F66" s="1183"/>
      <c r="G66" s="1183"/>
      <c r="H66" s="1184"/>
    </row>
    <row r="67" spans="1:8" ht="15.75" x14ac:dyDescent="0.25">
      <c r="A67" s="127"/>
      <c r="B67" s="130"/>
      <c r="C67" s="128"/>
      <c r="D67" s="129"/>
      <c r="E67" s="1182"/>
      <c r="F67" s="1183"/>
      <c r="G67" s="1183"/>
      <c r="H67" s="1184"/>
    </row>
    <row r="68" spans="1:8" ht="15.75" x14ac:dyDescent="0.25">
      <c r="A68" s="127"/>
      <c r="B68" s="130"/>
      <c r="C68" s="128"/>
      <c r="D68" s="129"/>
      <c r="E68" s="1182"/>
      <c r="F68" s="1183"/>
      <c r="G68" s="1183"/>
      <c r="H68" s="1184"/>
    </row>
    <row r="69" spans="1:8" ht="15.75" x14ac:dyDescent="0.25">
      <c r="A69" s="127"/>
      <c r="B69" s="130"/>
      <c r="C69" s="128"/>
      <c r="D69" s="129"/>
      <c r="E69" s="1182"/>
      <c r="F69" s="1183"/>
      <c r="G69" s="1183"/>
      <c r="H69" s="1184"/>
    </row>
    <row r="70" spans="1:8" ht="15.75" x14ac:dyDescent="0.25">
      <c r="A70" s="127"/>
      <c r="B70" s="130"/>
      <c r="C70" s="128"/>
      <c r="D70" s="129"/>
      <c r="E70" s="1182"/>
      <c r="F70" s="1183"/>
      <c r="G70" s="1183"/>
      <c r="H70" s="1184"/>
    </row>
    <row r="71" spans="1:8" ht="15.75" x14ac:dyDescent="0.25">
      <c r="A71" s="127"/>
      <c r="B71" s="130"/>
      <c r="C71" s="128"/>
      <c r="D71" s="129"/>
      <c r="E71" s="1182"/>
      <c r="F71" s="1183"/>
      <c r="G71" s="1183"/>
      <c r="H71" s="1184"/>
    </row>
    <row r="72" spans="1:8" ht="15.75" x14ac:dyDescent="0.25">
      <c r="A72" s="127"/>
      <c r="B72" s="130"/>
      <c r="C72" s="128"/>
      <c r="D72" s="129"/>
      <c r="E72" s="1182"/>
      <c r="F72" s="1183"/>
      <c r="G72" s="1183"/>
      <c r="H72" s="1184"/>
    </row>
    <row r="73" spans="1:8" ht="15.75" x14ac:dyDescent="0.25">
      <c r="A73" s="127"/>
      <c r="B73" s="130"/>
      <c r="C73" s="128"/>
      <c r="D73" s="129"/>
      <c r="E73" s="1182"/>
      <c r="F73" s="1183"/>
      <c r="G73" s="1183"/>
      <c r="H73" s="1184"/>
    </row>
    <row r="74" spans="1:8" ht="15.75" x14ac:dyDescent="0.25">
      <c r="A74" s="127"/>
      <c r="B74" s="130"/>
      <c r="C74" s="128"/>
      <c r="D74" s="129"/>
      <c r="E74" s="1182"/>
      <c r="F74" s="1183"/>
      <c r="G74" s="1183"/>
      <c r="H74" s="1184"/>
    </row>
    <row r="75" spans="1:8" ht="15.75" x14ac:dyDescent="0.25">
      <c r="A75" s="127"/>
      <c r="B75" s="130"/>
      <c r="C75" s="128"/>
      <c r="D75" s="129"/>
      <c r="E75" s="1182"/>
      <c r="F75" s="1183"/>
      <c r="G75" s="1183"/>
      <c r="H75" s="1184"/>
    </row>
    <row r="76" spans="1:8" ht="15.75" x14ac:dyDescent="0.25">
      <c r="A76" s="127"/>
      <c r="B76" s="130"/>
      <c r="C76" s="128"/>
      <c r="D76" s="129"/>
      <c r="E76" s="1182"/>
      <c r="F76" s="1183"/>
      <c r="G76" s="1183"/>
      <c r="H76" s="1184"/>
    </row>
    <row r="77" spans="1:8" ht="15.75" x14ac:dyDescent="0.25">
      <c r="A77" s="114" t="s">
        <v>68</v>
      </c>
      <c r="B77" s="131"/>
      <c r="C77" s="131"/>
      <c r="D77" s="132">
        <f>SUM(D61:D76)</f>
        <v>0</v>
      </c>
      <c r="E77" s="1186"/>
      <c r="F77" s="1187"/>
      <c r="G77" s="1187"/>
      <c r="H77" s="1188"/>
    </row>
    <row r="78" spans="1:8" ht="31.5" x14ac:dyDescent="0.25">
      <c r="A78" s="126" t="s">
        <v>73</v>
      </c>
      <c r="B78" s="1189">
        <f>SUM(C58,D77)</f>
        <v>0</v>
      </c>
      <c r="C78" s="1189"/>
      <c r="D78" s="1189"/>
      <c r="E78" s="1189"/>
      <c r="F78" s="1189"/>
      <c r="G78" s="1189"/>
      <c r="H78" s="1189"/>
    </row>
    <row r="79" spans="1:8" ht="15.75" x14ac:dyDescent="0.25">
      <c r="A79" s="1173" t="s">
        <v>74</v>
      </c>
      <c r="B79" s="1173"/>
      <c r="C79" s="1173"/>
      <c r="D79" s="1173"/>
      <c r="E79" s="1173"/>
      <c r="F79" s="1173"/>
      <c r="G79" s="1173"/>
      <c r="H79" s="1173"/>
    </row>
    <row r="80" spans="1:8" ht="69.75" customHeight="1" x14ac:dyDescent="0.25">
      <c r="A80" s="114" t="s">
        <v>70</v>
      </c>
      <c r="B80" s="114" t="s">
        <v>75</v>
      </c>
      <c r="C80" s="114" t="s">
        <v>76</v>
      </c>
      <c r="D80" s="114" t="s">
        <v>77</v>
      </c>
      <c r="E80" s="1193" t="s">
        <v>78</v>
      </c>
      <c r="F80" s="1194"/>
      <c r="G80" s="1195"/>
      <c r="H80" s="133" t="s">
        <v>79</v>
      </c>
    </row>
    <row r="81" spans="1:8" ht="15.75" x14ac:dyDescent="0.25">
      <c r="A81" s="134">
        <v>1</v>
      </c>
      <c r="B81" s="69"/>
      <c r="C81" s="69"/>
      <c r="D81" s="70" t="e">
        <f>C81/B81</f>
        <v>#DIV/0!</v>
      </c>
      <c r="E81" s="1196"/>
      <c r="F81" s="1197"/>
      <c r="G81" s="1198"/>
      <c r="H81" s="135">
        <f>B81-C81</f>
        <v>0</v>
      </c>
    </row>
    <row r="82" spans="1:8" ht="15.75" x14ac:dyDescent="0.25">
      <c r="A82" s="134">
        <v>2</v>
      </c>
      <c r="B82" s="69"/>
      <c r="C82" s="69"/>
      <c r="D82" s="70" t="e">
        <f t="shared" ref="D82:D85" si="0">C82/B82</f>
        <v>#DIV/0!</v>
      </c>
      <c r="E82" s="1196"/>
      <c r="F82" s="1197"/>
      <c r="G82" s="1198"/>
      <c r="H82" s="135">
        <f t="shared" ref="H82:H85" si="1">B82-C82</f>
        <v>0</v>
      </c>
    </row>
    <row r="83" spans="1:8" ht="15.75" x14ac:dyDescent="0.25">
      <c r="A83" s="134">
        <v>3</v>
      </c>
      <c r="B83" s="69"/>
      <c r="C83" s="69"/>
      <c r="D83" s="70" t="e">
        <f t="shared" si="0"/>
        <v>#DIV/0!</v>
      </c>
      <c r="E83" s="1196"/>
      <c r="F83" s="1197"/>
      <c r="G83" s="1198"/>
      <c r="H83" s="135">
        <f t="shared" si="1"/>
        <v>0</v>
      </c>
    </row>
    <row r="84" spans="1:8" ht="15.75" x14ac:dyDescent="0.25">
      <c r="A84" s="134">
        <v>4</v>
      </c>
      <c r="B84" s="69"/>
      <c r="C84" s="69"/>
      <c r="D84" s="70" t="e">
        <f t="shared" si="0"/>
        <v>#DIV/0!</v>
      </c>
      <c r="E84" s="1196"/>
      <c r="F84" s="1197"/>
      <c r="G84" s="1198"/>
      <c r="H84" s="135">
        <f t="shared" si="1"/>
        <v>0</v>
      </c>
    </row>
    <row r="85" spans="1:8" ht="15.75" x14ac:dyDescent="0.25">
      <c r="A85" s="134">
        <v>5</v>
      </c>
      <c r="B85" s="69"/>
      <c r="C85" s="69"/>
      <c r="D85" s="70" t="e">
        <f t="shared" si="0"/>
        <v>#DIV/0!</v>
      </c>
      <c r="E85" s="1199"/>
      <c r="F85" s="1200"/>
      <c r="G85" s="1201"/>
      <c r="H85" s="135">
        <f t="shared" si="1"/>
        <v>0</v>
      </c>
    </row>
    <row r="86" spans="1:8" ht="15.75" x14ac:dyDescent="0.25">
      <c r="A86" s="116" t="s">
        <v>80</v>
      </c>
      <c r="B86" s="125">
        <f>SUM(B81:B85)</f>
        <v>0</v>
      </c>
      <c r="C86" s="125">
        <f>SUM(C81:C85)</f>
        <v>0</v>
      </c>
      <c r="D86" s="136" t="e">
        <f>+C86/B86</f>
        <v>#DIV/0!</v>
      </c>
      <c r="E86" s="1190"/>
      <c r="F86" s="1191"/>
      <c r="G86" s="1192"/>
      <c r="H86" s="125">
        <f>SUM(H81:H85)</f>
        <v>0</v>
      </c>
    </row>
    <row r="87" spans="1:8" ht="15.75" x14ac:dyDescent="0.25">
      <c r="A87" s="137" t="s">
        <v>53</v>
      </c>
      <c r="C87" s="124"/>
      <c r="G87" s="138"/>
    </row>
    <row r="88" spans="1:8" x14ac:dyDescent="0.25">
      <c r="D88" s="138"/>
    </row>
    <row r="89" spans="1:8" x14ac:dyDescent="0.25">
      <c r="C89" s="124"/>
      <c r="E89" s="124"/>
    </row>
  </sheetData>
  <mergeCells count="93">
    <mergeCell ref="H1:H3"/>
    <mergeCell ref="A1:A3"/>
    <mergeCell ref="B1:G1"/>
    <mergeCell ref="B2:G2"/>
    <mergeCell ref="B3:D3"/>
    <mergeCell ref="E3:G3"/>
    <mergeCell ref="E86:G86"/>
    <mergeCell ref="E80:G80"/>
    <mergeCell ref="E81:G81"/>
    <mergeCell ref="E82:G82"/>
    <mergeCell ref="E83:G83"/>
    <mergeCell ref="E84:G84"/>
    <mergeCell ref="E85:G85"/>
    <mergeCell ref="A79:H79"/>
    <mergeCell ref="E68:H68"/>
    <mergeCell ref="E69:H69"/>
    <mergeCell ref="E70:H70"/>
    <mergeCell ref="E71:H71"/>
    <mergeCell ref="E72:H72"/>
    <mergeCell ref="E73:H73"/>
    <mergeCell ref="E74:H74"/>
    <mergeCell ref="E75:H75"/>
    <mergeCell ref="E76:H76"/>
    <mergeCell ref="E77:H77"/>
    <mergeCell ref="B78:H78"/>
    <mergeCell ref="E45:H45"/>
    <mergeCell ref="E46:H46"/>
    <mergeCell ref="E47:H47"/>
    <mergeCell ref="E67:H67"/>
    <mergeCell ref="A59:H59"/>
    <mergeCell ref="E60:H60"/>
    <mergeCell ref="E61:H61"/>
    <mergeCell ref="E62:H62"/>
    <mergeCell ref="E63:H63"/>
    <mergeCell ref="E64:H64"/>
    <mergeCell ref="E65:H65"/>
    <mergeCell ref="E66:H66"/>
    <mergeCell ref="E58:H58"/>
    <mergeCell ref="E48:H48"/>
    <mergeCell ref="E49:H49"/>
    <mergeCell ref="E50:H50"/>
    <mergeCell ref="E35:H35"/>
    <mergeCell ref="E36:H36"/>
    <mergeCell ref="E37:H37"/>
    <mergeCell ref="E38:H38"/>
    <mergeCell ref="E44:H44"/>
    <mergeCell ref="E39:H39"/>
    <mergeCell ref="E40:H40"/>
    <mergeCell ref="E41:H41"/>
    <mergeCell ref="E42:H42"/>
    <mergeCell ref="E43:H43"/>
    <mergeCell ref="A25:H25"/>
    <mergeCell ref="E26:H26"/>
    <mergeCell ref="E27:H27"/>
    <mergeCell ref="E28:H28"/>
    <mergeCell ref="E29:H29"/>
    <mergeCell ref="A21:H21"/>
    <mergeCell ref="G22:H22"/>
    <mergeCell ref="G23:H23"/>
    <mergeCell ref="A24:B24"/>
    <mergeCell ref="G24:H24"/>
    <mergeCell ref="A14:B14"/>
    <mergeCell ref="C14:F14"/>
    <mergeCell ref="D16:E16"/>
    <mergeCell ref="A15:B15"/>
    <mergeCell ref="C15:F15"/>
    <mergeCell ref="A16:B17"/>
    <mergeCell ref="F16:F17"/>
    <mergeCell ref="D17:E17"/>
    <mergeCell ref="A11:B11"/>
    <mergeCell ref="C11:F11"/>
    <mergeCell ref="A12:B12"/>
    <mergeCell ref="C12:F12"/>
    <mergeCell ref="A13:B13"/>
    <mergeCell ref="C13:F13"/>
    <mergeCell ref="A8:B8"/>
    <mergeCell ref="C8:F8"/>
    <mergeCell ref="A9:B9"/>
    <mergeCell ref="C9:F9"/>
    <mergeCell ref="A10:B10"/>
    <mergeCell ref="C10:F10"/>
    <mergeCell ref="E30:H30"/>
    <mergeCell ref="E31:H31"/>
    <mergeCell ref="E32:H32"/>
    <mergeCell ref="E33:H33"/>
    <mergeCell ref="E34:H34"/>
    <mergeCell ref="E56:H56"/>
    <mergeCell ref="E57:H57"/>
    <mergeCell ref="E51:H51"/>
    <mergeCell ref="E52:H52"/>
    <mergeCell ref="E53:H53"/>
    <mergeCell ref="E54:H54"/>
    <mergeCell ref="E55:H55"/>
  </mergeCells>
  <dataValidations xWindow="149" yWindow="216" count="31">
    <dataValidation allowBlank="1" showInputMessage="1" showErrorMessage="1" prompt="OBSERVACIONES DEL SALDO POR GIRAR: Describa en qué contratos se encuentra el saldo por girar y la proyección del mismo, para el caso de recurso humano relacionar por meta total contratos y total valor." sqref="E80:G80" xr:uid="{00000000-0002-0000-0600-000000000000}"/>
    <dataValidation allowBlank="1" showInputMessage="1" showErrorMessage="1" prompt="PROYECCIÓN RESERVAS A CONSTITUIR: Relacione los recursos que serán constituido como reservas presupuestales." sqref="H80" xr:uid="{00000000-0002-0000-0600-000001000000}"/>
    <dataValidation allowBlank="1" showInputMessage="1" showErrorMessage="1" prompt="ESTADO Y OBSERVACIONES: Describa por qué no se han utilizado los recursos, en qué serán destinados y para cuándo se proyecta iniciar el proceso precontractual y contractual, mencionar la modalidad de contratación." sqref="F60:H60 E60:E77" xr:uid="{00000000-0002-0000-0600-000002000000}"/>
    <dataValidation allowBlank="1" showInputMessage="1" showErrorMessage="1" prompt="NÚMERO Y DESCRIPCIÓN DE LA META: Relacione el número y descripción de la meta relacionados con los recursos disponibles. Debe coincidir con herramienta financiera." sqref="A60:A76" xr:uid="{00000000-0002-0000-0600-000003000000}"/>
    <dataValidation allowBlank="1" showInputMessage="1" showErrorMessage="1" prompt="CONCEPTO DE GASTO: Relacione el concepto de gasto asociado a la meta. Debe coincidir con herramienta financiera." sqref="B61:B76" xr:uid="{00000000-0002-0000-0600-000004000000}"/>
    <dataValidation allowBlank="1" showInputMessage="1" showErrorMessage="1" prompt="VALOR: Relacione por fuente el recurso disponible o que no cuenta con CDP asociado. Debe coincidir con herramienta financiera." sqref="D61:D76" xr:uid="{00000000-0002-0000-0600-000006000000}"/>
    <dataValidation allowBlank="1" showInputMessage="1" showErrorMessage="1" prompt="Modificaciones: Relacione la modificacion realizada al presupuesto total al proyecto de inversión para la vigencia del reporte. Debe coincidir con BOGDATA. " sqref="B22" xr:uid="{00000000-0002-0000-0600-000007000000}"/>
    <dataValidation allowBlank="1" showInputMessage="1" showErrorMessage="1" prompt="Apropiación vigente: Relacione el total del presupuesto actual sumando las adiciones o restando las diminuciones. Debe coincidir con BOGDATA." sqref="C22" xr:uid="{00000000-0002-0000-0600-000008000000}"/>
    <dataValidation allowBlank="1" showInputMessage="1" showErrorMessage="1" prompt="Presupuesto comprometido: Relacione el total del presupuesto que cuenta con contrato firmado. Debe coincidir con PREDIS y herramienta financiera." sqref="C24" xr:uid="{00000000-0002-0000-0600-000009000000}"/>
    <dataValidation allowBlank="1" showInputMessage="1" showErrorMessage="1" prompt="CDPs sin CRP: Relacione el total del presupuesto que cuenta con CDP pero sin registro presupuestal (CRP). Debe coincidir con BOGDATA." sqref="E22" xr:uid="{00000000-0002-0000-0600-00000A000000}"/>
    <dataValidation allowBlank="1" showInputMessage="1" showErrorMessage="1" prompt="Presupuesto Disponible : Relacione el total del presupuesto que no cuenta con expedición de disponibilidad presupuestal (CDP). Debe coincidir con BOGDATA " sqref="F22" xr:uid="{00000000-0002-0000-0600-00000B000000}"/>
    <dataValidation allowBlank="1" showInputMessage="1" showErrorMessage="1" prompt="Giros de vigencia: Relacione el total del presupuesto girado. Debe coincidir con BOGDATA " sqref="G22:H22" xr:uid="{00000000-0002-0000-0600-00000C000000}"/>
    <dataValidation allowBlank="1" showInputMessage="1" showErrorMessage="1" prompt="TOTAL VALOR CDP: Relacione el valor total del CDP expedido por la el equipo Financiero." sqref="B27:B57" xr:uid="{00000000-0002-0000-0600-00000D000000}"/>
    <dataValidation allowBlank="1" showInputMessage="1" showErrorMessage="1" prompt="MES EXPEDICIÓN CDP: Relacione el mes de expedición del CDP por el Equipo Financiero." sqref="C27:C57 D26" xr:uid="{00000000-0002-0000-0600-00000E000000}"/>
    <dataValidation allowBlank="1" showInputMessage="1" showErrorMessage="1" prompt="VALOR COMPROMETIDO: Relacione por meta el presupuesto que cuenta con contrato firmado. Debe coincidir con herramienta financiera." sqref="B80" xr:uid="{00000000-0002-0000-0600-00000F000000}"/>
    <dataValidation allowBlank="1" showInputMessage="1" showErrorMessage="1" prompt="VALOR GIRADO: Relacione por meta los giros realizados en el periodo. Debe coincidir con herramienta financiera.  " sqref="C80" xr:uid="{00000000-0002-0000-0600-000010000000}"/>
    <dataValidation allowBlank="1" showInputMessage="1" showErrorMessage="1" prompt="%DE GIROS: Ya se encuentra formulado, es la división entre “Valor girado” y “Valor comprometido”." sqref="D80" xr:uid="{00000000-0002-0000-0600-000011000000}"/>
    <dataValidation allowBlank="1" showInputMessage="1" showErrorMessage="1" prompt="QUÉ SE VA A CONTRATAR: Mencione qué elemento o servicio será contratado. " sqref="A27:A57" xr:uid="{00000000-0002-0000-0600-000012000000}"/>
    <dataValidation allowBlank="1" showInputMessage="1" showErrorMessage="1" prompt="ESTADO Y OBSERVACIONES: Relacione el estado actual del proceso, mencionar para cuándo se tiene proyectada su adjudicación." sqref="E26:E58 D27:D57" xr:uid="{00000000-0002-0000-0600-000013000000}"/>
    <dataValidation allowBlank="1" showInputMessage="1" showErrorMessage="1" prompt="CDPs sin CRP: Relacione el total del presupuesto que cuenta con registro presupuestal (CRP). Debe coincidir con BOGDATA." sqref="D24" xr:uid="{79697780-392D-49DA-A6A9-E0F248313D9F}"/>
    <dataValidation allowBlank="1" showInputMessage="1" showErrorMessage="1" prompt="Presupuesto Disponible : Relacione el total del presupuesto que no cuenta con expedición de disponibilidad presupuestal (CDP). Debe coincidir con BOGDATA. " sqref="E24:F24" xr:uid="{C34A84D4-2598-46D3-8460-65E420E840B7}"/>
    <dataValidation allowBlank="1" showInputMessage="1" showErrorMessage="1" prompt="Giros de vigencia: Relacione el total del presupuesto girado. Debe coincidir con BOGDATA. " sqref="G24:H24" xr:uid="{D3212DAB-E573-4974-82C6-F2230DEA695F}"/>
    <dataValidation allowBlank="1" showInputMessage="1" showErrorMessage="1" prompt="CODIGO Y OBJETO A CONTRATAR: Colocar el codigo PAA y el OBJETO a contratar_x000a_" sqref="A26" xr:uid="{418979D5-A2C9-4082-8D10-79B021482D6A}"/>
    <dataValidation allowBlank="1" showInputMessage="1" showErrorMessage="1" prompt="No CDP: Relacione el numero del CDP expedido por el equipo Financiero." sqref="B26" xr:uid="{8BCBF945-EBD4-4C80-91BC-D1925C816AF4}"/>
    <dataValidation allowBlank="1" showInputMessage="1" showErrorMessage="1" prompt="TOTAL VALOR CDP: Relacione el valor total del CDP expedido por_x000a_el equipo Financiero." sqref="C26" xr:uid="{16EEA2BE-4A98-4C6C-964E-15772A5D3EF8}"/>
    <dataValidation allowBlank="1" showInputMessage="1" showErrorMessage="1" prompt="CODIGO: Relacione la linea PAA del proceso pendiente de CDP no relacionar la que se encuentra &quot;CON PROCESO&quot; ya que el valor debe coincidir con el presupuesto disponible." sqref="B60" xr:uid="{2D30A882-720D-4BDB-A1E4-A1CCA1E4D36A}"/>
    <dataValidation allowBlank="1" showInputMessage="1" showErrorMessage="1" prompt="FUENTE: Relacione la fuente de financiación asociada al concepto de gasto y meta. Debe coincidir con herramienta financiera. " sqref="B61 C62:C76" xr:uid="{00000000-0002-0000-0600-000005000000}"/>
    <dataValidation allowBlank="1" showInputMessage="1" showErrorMessage="1" prompt="Fecha estimada de inicio de proceso: Relacionar la fecha estimada de inicio del proceso de la linea PAA._x000a_" sqref="C60" xr:uid="{499C5851-0437-4212-BA1C-63FE794BCC1D}"/>
    <dataValidation allowBlank="1" showInputMessage="1" showErrorMessage="1" prompt="VALOR: Relacione por fuente el recurso disponible o que no cuenta con CDP asociado. Debe coincidir con el presupuesto disponible." sqref="D60" xr:uid="{B3408FCB-62ED-4CB9-8561-542228FF9044}"/>
    <dataValidation allowBlank="1" showInputMessage="1" showErrorMessage="1" prompt="Apropiación inicial: Relacione el presupuesto asignado para la vigencia del reporte. Debe coincidir con BOGDATA." sqref="A22" xr:uid="{413033D0-FAF9-4DDD-BE5C-5AE6DF426F26}"/>
    <dataValidation allowBlank="1" showInputMessage="1" showErrorMessage="1" prompt="Presupuesto comprometido: Relacione el total del presupuesto que cuenta con contrato firmado. Debe coincidir con BOGDATA." sqref="D22" xr:uid="{FA5AEB91-58F0-4B39-BD49-255B8A500804}"/>
  </dataValidations>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3" r:id="rId4">
          <objectPr defaultSize="0" autoPict="0" r:id="rId5">
            <anchor moveWithCells="1" sizeWithCells="1">
              <from>
                <xdr:col>7</xdr:col>
                <xdr:colOff>133350</xdr:colOff>
                <xdr:row>1</xdr:row>
                <xdr:rowOff>9525</xdr:rowOff>
              </from>
              <to>
                <xdr:col>7</xdr:col>
                <xdr:colOff>1400175</xdr:colOff>
                <xdr:row>1</xdr:row>
                <xdr:rowOff>400050</xdr:rowOff>
              </to>
            </anchor>
          </objectPr>
        </oleObject>
      </mc:Choice>
      <mc:Fallback>
        <oleObject progId="PBrush" shapeId="6145" r:id="rId4"/>
      </mc:Fallback>
    </mc:AlternateContent>
  </oleObjects>
  <extLst>
    <ext xmlns:x14="http://schemas.microsoft.com/office/spreadsheetml/2009/9/main" uri="{CCE6A557-97BC-4b89-ADB6-D9C93CAAB3DF}">
      <x14:dataValidations xmlns:xm="http://schemas.microsoft.com/office/excel/2006/main" xWindow="149" yWindow="216" count="1">
        <x14:dataValidation type="list" allowBlank="1" showInputMessage="1" showErrorMessage="1" xr:uid="{00000000-0002-0000-0600-000014000000}">
          <x14:formula1>
            <xm:f>'C:\Users\ogarzona\Documents\OSCAR 2017\INFORMES\[1096 Formato SPI 2017 Def Marzo 2017 OG.xlsx]Listas desplegables'!#REF!</xm:f>
          </x14:formula1>
          <xm:sqref>G6:K6 U16 G9:V9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3C528-347F-4B13-9F18-AB7B16F93D51}">
  <dimension ref="A1:HN91"/>
  <sheetViews>
    <sheetView tabSelected="1" topLeftCell="A20" zoomScale="70" zoomScaleNormal="70" workbookViewId="0">
      <selection activeCell="D20" sqref="D20:D21"/>
    </sheetView>
  </sheetViews>
  <sheetFormatPr baseColWidth="10" defaultColWidth="11.42578125" defaultRowHeight="38.25" customHeight="1" x14ac:dyDescent="0.25"/>
  <cols>
    <col min="1" max="1" width="23.140625" style="199" customWidth="1"/>
    <col min="2" max="2" width="26.140625" style="199" customWidth="1"/>
    <col min="3" max="3" width="44.140625" style="185" customWidth="1"/>
    <col min="4" max="4" width="10.7109375" style="184" customWidth="1"/>
    <col min="5" max="5" width="57.85546875" style="185" customWidth="1"/>
    <col min="6" max="6" width="48.42578125" style="186" customWidth="1"/>
    <col min="7" max="7" width="16.140625" style="186" customWidth="1"/>
    <col min="8" max="8" width="21" style="338" customWidth="1"/>
    <col min="9" max="9" width="21.7109375" style="339" customWidth="1"/>
    <col min="10" max="10" width="28.85546875" style="316" customWidth="1"/>
    <col min="11" max="11" width="74.5703125" style="186" customWidth="1"/>
    <col min="12" max="12" width="36.42578125" style="538" customWidth="1"/>
    <col min="13" max="13" width="18.140625" style="186" customWidth="1"/>
    <col min="14" max="14" width="17.140625" style="186" customWidth="1"/>
    <col min="15" max="15" width="24.42578125" style="186" customWidth="1"/>
    <col min="16" max="16" width="27.28515625" style="186" customWidth="1"/>
    <col min="17" max="17" width="22.140625" style="186" customWidth="1"/>
    <col min="18" max="18" width="23.7109375" style="546" customWidth="1"/>
    <col min="19" max="19" width="75.28515625" style="186" customWidth="1"/>
    <col min="20" max="20" width="27.140625" style="317" customWidth="1"/>
    <col min="21" max="21" width="14.85546875" style="186" customWidth="1"/>
    <col min="22" max="22" width="13.7109375" style="186" customWidth="1"/>
    <col min="23" max="26" width="13.42578125" style="186" customWidth="1"/>
    <col min="27" max="27" width="21.7109375" style="186" customWidth="1"/>
    <col min="28" max="28" width="13.42578125" style="186" customWidth="1"/>
    <col min="29" max="32" width="13.42578125" style="719" customWidth="1"/>
    <col min="33" max="36" width="13.42578125" style="186" customWidth="1"/>
    <col min="37" max="38" width="13.42578125" style="719" customWidth="1"/>
    <col min="39" max="44" width="13.42578125" style="186" customWidth="1"/>
    <col min="45" max="46" width="13.42578125" style="719" customWidth="1"/>
    <col min="47" max="52" width="13.42578125" style="186" customWidth="1"/>
    <col min="53" max="54" width="13.42578125" style="719" customWidth="1"/>
    <col min="55" max="59" width="13.42578125" style="186" customWidth="1"/>
    <col min="60" max="60" width="12.140625" style="186" customWidth="1"/>
    <col min="61" max="61" width="11.85546875" style="719" customWidth="1"/>
    <col min="62" max="62" width="14.5703125" style="719" customWidth="1"/>
    <col min="63" max="63" width="17.7109375" style="186" customWidth="1"/>
    <col min="64" max="67" width="13.42578125" style="186" customWidth="1"/>
    <col min="68" max="68" width="30.28515625" style="186" customWidth="1"/>
    <col min="69" max="69" width="19.85546875" style="719" customWidth="1"/>
    <col min="70" max="70" width="18.140625" style="719" customWidth="1"/>
    <col min="71" max="71" width="12.42578125" style="316" customWidth="1"/>
    <col min="72" max="74" width="13.42578125" style="186" customWidth="1"/>
    <col min="75" max="75" width="28.42578125" style="186" customWidth="1"/>
    <col min="76" max="76" width="29.85546875" style="186" customWidth="1"/>
    <col min="77" max="78" width="13.42578125" style="719" customWidth="1"/>
    <col min="79" max="79" width="10.7109375" style="186" customWidth="1"/>
    <col min="80" max="83" width="13.42578125" style="186" customWidth="1"/>
    <col min="84" max="84" width="11.140625" style="186" customWidth="1"/>
    <col min="85" max="85" width="11.85546875" style="719" customWidth="1"/>
    <col min="86" max="86" width="11.140625" style="719" customWidth="1"/>
    <col min="87" max="87" width="12.7109375" style="186" customWidth="1"/>
    <col min="88" max="89" width="13.42578125" style="186" customWidth="1"/>
    <col min="90" max="91" width="12.7109375" style="186" customWidth="1"/>
    <col min="92" max="92" width="32.7109375" style="186" customWidth="1"/>
    <col min="93" max="94" width="13.42578125" style="719" customWidth="1"/>
    <col min="95" max="100" width="13.42578125" style="186" customWidth="1"/>
    <col min="101" max="102" width="13.42578125" style="719" customWidth="1"/>
    <col min="103" max="108" width="13.42578125" style="186" customWidth="1"/>
    <col min="109" max="110" width="13.42578125" style="719" customWidth="1"/>
    <col min="111" max="111" width="13" style="186" customWidth="1"/>
    <col min="112" max="114" width="13.42578125" style="186" customWidth="1"/>
    <col min="115" max="115" width="23.85546875" style="186" customWidth="1"/>
    <col min="116" max="116" width="15.28515625" style="186" customWidth="1"/>
    <col min="117" max="118" width="28" style="186" customWidth="1"/>
    <col min="119" max="121" width="14.28515625" style="186" customWidth="1"/>
    <col min="122" max="122" width="18.28515625" style="186" customWidth="1"/>
    <col min="123" max="123" width="24.7109375" style="186" customWidth="1"/>
    <col min="124" max="154" width="14.28515625" style="186" customWidth="1"/>
    <col min="155" max="155" width="12.42578125" style="186" hidden="1" customWidth="1"/>
    <col min="156" max="156" width="11.42578125" style="186"/>
    <col min="157" max="222" width="0" style="186" hidden="1" customWidth="1"/>
    <col min="223" max="360" width="0" style="185" hidden="1" customWidth="1"/>
    <col min="361" max="16384" width="11.42578125" style="185"/>
  </cols>
  <sheetData>
    <row r="1" spans="1:222" s="186" customFormat="1" ht="29.25" customHeight="1" x14ac:dyDescent="0.25">
      <c r="A1" s="1355"/>
      <c r="B1" s="1358" t="s">
        <v>11</v>
      </c>
      <c r="C1" s="1359"/>
      <c r="D1" s="1359"/>
      <c r="E1" s="1359"/>
      <c r="F1" s="1359"/>
      <c r="G1" s="1359"/>
      <c r="H1" s="1359"/>
      <c r="I1" s="1359"/>
      <c r="J1" s="1359"/>
      <c r="K1" s="1359"/>
      <c r="L1" s="1359"/>
      <c r="M1" s="1359"/>
      <c r="N1" s="1359"/>
      <c r="O1" s="1359"/>
      <c r="P1" s="1359"/>
      <c r="Q1" s="1359"/>
      <c r="R1" s="1359"/>
      <c r="S1" s="1359"/>
      <c r="T1" s="1359"/>
      <c r="U1" s="1359"/>
      <c r="V1" s="1359"/>
      <c r="W1" s="1359"/>
      <c r="X1" s="1359"/>
      <c r="Y1" s="1359"/>
      <c r="Z1" s="1360"/>
      <c r="AA1" s="318"/>
      <c r="AB1" s="1361"/>
      <c r="AC1" s="1362"/>
      <c r="AD1" s="681"/>
      <c r="AE1" s="681"/>
      <c r="AF1" s="681"/>
      <c r="AG1" s="184"/>
      <c r="AH1" s="184"/>
      <c r="AI1" s="184"/>
      <c r="AJ1" s="184"/>
      <c r="AK1" s="681"/>
      <c r="AL1" s="681"/>
      <c r="AM1" s="184"/>
      <c r="AN1" s="184"/>
      <c r="AO1" s="184"/>
      <c r="AP1" s="184"/>
      <c r="AQ1" s="184"/>
      <c r="AR1" s="184"/>
      <c r="AS1" s="681"/>
      <c r="AT1" s="757"/>
      <c r="AU1" s="184"/>
      <c r="AV1" s="184"/>
      <c r="AW1" s="184"/>
      <c r="AX1" s="184"/>
      <c r="AY1" s="184"/>
      <c r="AZ1" s="184"/>
      <c r="BA1" s="681"/>
      <c r="BB1" s="681"/>
      <c r="BC1" s="184"/>
      <c r="BD1" s="184"/>
      <c r="BE1" s="184"/>
      <c r="BF1" s="184"/>
      <c r="BG1" s="184"/>
      <c r="BH1" s="184"/>
      <c r="BI1" s="681"/>
      <c r="BJ1" s="681"/>
      <c r="BK1" s="184"/>
      <c r="BL1" s="184"/>
      <c r="BM1" s="184"/>
      <c r="BN1" s="184"/>
      <c r="BO1" s="184"/>
      <c r="BP1" s="184"/>
      <c r="BQ1" s="681"/>
      <c r="BR1" s="681"/>
      <c r="BS1" s="184"/>
      <c r="BT1" s="184"/>
      <c r="BU1" s="184"/>
      <c r="BV1" s="184"/>
      <c r="BW1" s="184"/>
      <c r="BX1" s="184"/>
      <c r="BY1" s="681"/>
      <c r="BZ1" s="681"/>
      <c r="CA1" s="184"/>
      <c r="CB1" s="184"/>
      <c r="CC1" s="184"/>
      <c r="CD1" s="184"/>
      <c r="CE1" s="184"/>
      <c r="CF1" s="184"/>
      <c r="CG1" s="681"/>
      <c r="CH1" s="681"/>
      <c r="CI1" s="184"/>
      <c r="CJ1" s="184"/>
      <c r="CK1" s="184"/>
      <c r="CL1" s="184"/>
      <c r="CM1" s="184"/>
      <c r="CN1" s="184"/>
      <c r="CO1" s="681"/>
      <c r="CP1" s="681"/>
      <c r="CQ1" s="184"/>
      <c r="CR1" s="184"/>
      <c r="CS1" s="184"/>
      <c r="CT1" s="184"/>
      <c r="CU1" s="184"/>
      <c r="CV1" s="184"/>
      <c r="CW1" s="681"/>
      <c r="CX1" s="681"/>
      <c r="CY1" s="184"/>
      <c r="CZ1" s="184"/>
      <c r="DA1" s="184"/>
      <c r="DB1" s="184"/>
      <c r="DC1" s="184"/>
      <c r="DD1" s="184"/>
      <c r="DE1" s="681"/>
      <c r="DF1" s="681"/>
      <c r="DG1" s="184"/>
      <c r="DH1" s="184"/>
      <c r="DI1" s="184"/>
      <c r="DJ1" s="184"/>
      <c r="DK1" s="184"/>
      <c r="DL1" s="184"/>
      <c r="DM1" s="184"/>
      <c r="DN1" s="184"/>
      <c r="DO1" s="184"/>
      <c r="DP1" s="184"/>
      <c r="DQ1" s="184"/>
      <c r="DR1" s="184"/>
      <c r="DS1" s="184"/>
      <c r="DT1" s="184"/>
      <c r="DU1" s="184"/>
      <c r="DV1" s="184"/>
      <c r="DW1" s="184"/>
      <c r="DX1" s="185"/>
      <c r="DY1" s="185"/>
      <c r="DZ1" s="185"/>
      <c r="EA1" s="185"/>
      <c r="EB1" s="185"/>
      <c r="EC1" s="185"/>
      <c r="ED1" s="185"/>
      <c r="EE1" s="185"/>
      <c r="EF1" s="185"/>
      <c r="EG1" s="185"/>
      <c r="EH1" s="185"/>
      <c r="EI1" s="185"/>
      <c r="EJ1" s="185"/>
      <c r="EK1" s="185"/>
      <c r="EL1" s="185"/>
      <c r="EM1" s="185"/>
      <c r="EN1" s="185"/>
      <c r="EO1" s="185"/>
      <c r="EP1" s="185"/>
      <c r="EQ1" s="185"/>
      <c r="ER1" s="185"/>
      <c r="ES1" s="185"/>
      <c r="ET1" s="185"/>
      <c r="EU1" s="185"/>
      <c r="EV1" s="185"/>
      <c r="EW1" s="185"/>
      <c r="EX1" s="185"/>
    </row>
    <row r="2" spans="1:222" s="186" customFormat="1" ht="29.25" customHeight="1" x14ac:dyDescent="0.25">
      <c r="A2" s="1356"/>
      <c r="B2" s="1358" t="s">
        <v>1</v>
      </c>
      <c r="C2" s="1359"/>
      <c r="D2" s="1359"/>
      <c r="E2" s="1359"/>
      <c r="F2" s="1359"/>
      <c r="G2" s="1359"/>
      <c r="H2" s="1359"/>
      <c r="I2" s="1359"/>
      <c r="J2" s="1359"/>
      <c r="K2" s="1359"/>
      <c r="L2" s="1359"/>
      <c r="M2" s="1359"/>
      <c r="N2" s="1359"/>
      <c r="O2" s="1359"/>
      <c r="P2" s="1359"/>
      <c r="Q2" s="1359"/>
      <c r="R2" s="1359"/>
      <c r="S2" s="1359"/>
      <c r="T2" s="1359"/>
      <c r="U2" s="1359"/>
      <c r="V2" s="1359"/>
      <c r="W2" s="1359"/>
      <c r="X2" s="1359"/>
      <c r="Y2" s="1359"/>
      <c r="Z2" s="1360"/>
      <c r="AA2" s="319"/>
      <c r="AB2" s="1363"/>
      <c r="AC2" s="1364"/>
      <c r="AD2" s="681"/>
      <c r="AE2" s="681"/>
      <c r="AF2" s="681"/>
      <c r="AG2" s="184"/>
      <c r="AH2" s="184"/>
      <c r="AI2" s="184"/>
      <c r="AJ2" s="184"/>
      <c r="AK2" s="681"/>
      <c r="AL2" s="681"/>
      <c r="AM2" s="184"/>
      <c r="AN2" s="184"/>
      <c r="AO2" s="184"/>
      <c r="AP2" s="184"/>
      <c r="AQ2" s="184"/>
      <c r="AR2" s="184"/>
      <c r="AS2" s="681"/>
      <c r="AT2" s="757"/>
      <c r="AU2" s="184"/>
      <c r="AV2" s="184"/>
      <c r="AW2" s="184"/>
      <c r="AX2" s="184"/>
      <c r="AY2" s="184"/>
      <c r="AZ2" s="184"/>
      <c r="BA2" s="681"/>
      <c r="BB2" s="681"/>
      <c r="BC2" s="184"/>
      <c r="BD2" s="184"/>
      <c r="BE2" s="184"/>
      <c r="BF2" s="184"/>
      <c r="BG2" s="184"/>
      <c r="BH2" s="184"/>
      <c r="BI2" s="681"/>
      <c r="BJ2" s="681"/>
      <c r="BK2" s="184"/>
      <c r="BL2" s="184"/>
      <c r="BM2" s="184"/>
      <c r="BN2" s="184"/>
      <c r="BO2" s="184"/>
      <c r="BP2" s="184"/>
      <c r="BQ2" s="681"/>
      <c r="BR2" s="681"/>
      <c r="BS2" s="184"/>
      <c r="BT2" s="184"/>
      <c r="BU2" s="184"/>
      <c r="BV2" s="184"/>
      <c r="BW2" s="184"/>
      <c r="BX2" s="184"/>
      <c r="BY2" s="681"/>
      <c r="BZ2" s="681"/>
      <c r="CA2" s="184"/>
      <c r="CB2" s="184"/>
      <c r="CC2" s="184"/>
      <c r="CD2" s="184"/>
      <c r="CE2" s="184"/>
      <c r="CF2" s="184"/>
      <c r="CG2" s="681"/>
      <c r="CH2" s="681"/>
      <c r="CI2" s="184"/>
      <c r="CJ2" s="184"/>
      <c r="CK2" s="184"/>
      <c r="CL2" s="184"/>
      <c r="CM2" s="184"/>
      <c r="CN2" s="184"/>
      <c r="CO2" s="681"/>
      <c r="CP2" s="681"/>
      <c r="CQ2" s="184"/>
      <c r="CR2" s="184"/>
      <c r="CS2" s="184"/>
      <c r="CT2" s="184"/>
      <c r="CU2" s="184"/>
      <c r="CV2" s="184"/>
      <c r="CW2" s="681"/>
      <c r="CX2" s="681"/>
      <c r="CY2" s="184"/>
      <c r="CZ2" s="184"/>
      <c r="DA2" s="184"/>
      <c r="DB2" s="184"/>
      <c r="DC2" s="184"/>
      <c r="DD2" s="184"/>
      <c r="DE2" s="681"/>
      <c r="DF2" s="681"/>
      <c r="DG2" s="184"/>
      <c r="DH2" s="184"/>
      <c r="DI2" s="184"/>
      <c r="DJ2" s="184"/>
      <c r="DK2" s="184"/>
      <c r="DL2" s="184"/>
      <c r="DM2" s="184"/>
      <c r="DN2" s="184"/>
      <c r="DO2" s="184"/>
      <c r="DP2" s="184"/>
      <c r="DQ2" s="184"/>
      <c r="DR2" s="184"/>
      <c r="DS2" s="184"/>
      <c r="DT2" s="184"/>
      <c r="DU2" s="184"/>
      <c r="DV2" s="184"/>
      <c r="DW2" s="184"/>
      <c r="DX2" s="185"/>
      <c r="DY2" s="185"/>
      <c r="DZ2" s="185"/>
      <c r="EA2" s="185"/>
      <c r="EB2" s="185"/>
      <c r="EC2" s="185"/>
      <c r="ED2" s="185"/>
      <c r="EE2" s="185"/>
      <c r="EF2" s="185"/>
      <c r="EG2" s="185"/>
      <c r="EH2" s="185"/>
      <c r="EI2" s="185"/>
      <c r="EJ2" s="185"/>
      <c r="EK2" s="185"/>
      <c r="EL2" s="185"/>
      <c r="EM2" s="185"/>
      <c r="EN2" s="185"/>
      <c r="EO2" s="185"/>
      <c r="EP2" s="185"/>
      <c r="EQ2" s="185"/>
      <c r="ER2" s="185"/>
      <c r="ES2" s="185"/>
      <c r="ET2" s="185"/>
      <c r="EU2" s="185"/>
      <c r="EV2" s="185"/>
      <c r="EW2" s="185"/>
      <c r="EX2" s="185"/>
    </row>
    <row r="3" spans="1:222" s="186" customFormat="1" ht="29.25" customHeight="1" x14ac:dyDescent="0.25">
      <c r="A3" s="1357"/>
      <c r="B3" s="1358" t="s">
        <v>2</v>
      </c>
      <c r="C3" s="1359"/>
      <c r="D3" s="1359"/>
      <c r="E3" s="1359"/>
      <c r="F3" s="1359"/>
      <c r="G3" s="1359"/>
      <c r="H3" s="1359"/>
      <c r="I3" s="1359"/>
      <c r="J3" s="1359"/>
      <c r="K3" s="1360"/>
      <c r="L3" s="1367" t="s">
        <v>147</v>
      </c>
      <c r="M3" s="1368"/>
      <c r="N3" s="1368"/>
      <c r="O3" s="1368"/>
      <c r="P3" s="1368"/>
      <c r="Q3" s="1368"/>
      <c r="R3" s="1368"/>
      <c r="S3" s="1368"/>
      <c r="T3" s="1368"/>
      <c r="U3" s="1368"/>
      <c r="V3" s="1368"/>
      <c r="W3" s="1368"/>
      <c r="X3" s="1368"/>
      <c r="Y3" s="1368"/>
      <c r="Z3" s="1369"/>
      <c r="AA3" s="320"/>
      <c r="AB3" s="1365"/>
      <c r="AC3" s="1366"/>
      <c r="AD3" s="681"/>
      <c r="AE3" s="681"/>
      <c r="AF3" s="681"/>
      <c r="AG3" s="184"/>
      <c r="AH3" s="184"/>
      <c r="AI3" s="184"/>
      <c r="AJ3" s="184"/>
      <c r="AK3" s="681"/>
      <c r="AL3" s="681"/>
      <c r="AM3" s="184"/>
      <c r="AN3" s="184"/>
      <c r="AO3" s="184"/>
      <c r="AP3" s="184"/>
      <c r="AQ3" s="184"/>
      <c r="AR3" s="184"/>
      <c r="AS3" s="681"/>
      <c r="AT3" s="757"/>
      <c r="AU3" s="184"/>
      <c r="AV3" s="184"/>
      <c r="AW3" s="184"/>
      <c r="AX3" s="184"/>
      <c r="AY3" s="184"/>
      <c r="AZ3" s="184"/>
      <c r="BA3" s="681"/>
      <c r="BB3" s="681"/>
      <c r="BC3" s="184"/>
      <c r="BD3" s="184"/>
      <c r="BE3" s="184"/>
      <c r="BF3" s="184"/>
      <c r="BG3" s="184"/>
      <c r="BH3" s="184"/>
      <c r="BI3" s="681"/>
      <c r="BJ3" s="681"/>
      <c r="BK3" s="184"/>
      <c r="BL3" s="184"/>
      <c r="BM3" s="184"/>
      <c r="BN3" s="184"/>
      <c r="BO3" s="184"/>
      <c r="BP3" s="184"/>
      <c r="BQ3" s="681"/>
      <c r="BR3" s="681"/>
      <c r="BS3" s="184"/>
      <c r="BT3" s="184"/>
      <c r="BU3" s="184"/>
      <c r="BV3" s="184"/>
      <c r="BW3" s="184"/>
      <c r="BX3" s="184"/>
      <c r="BY3" s="681"/>
      <c r="BZ3" s="681"/>
      <c r="CA3" s="184"/>
      <c r="CB3" s="184"/>
      <c r="CC3" s="184"/>
      <c r="CD3" s="184"/>
      <c r="CE3" s="184"/>
      <c r="CF3" s="184"/>
      <c r="CG3" s="681"/>
      <c r="CH3" s="681"/>
      <c r="CI3" s="184"/>
      <c r="CJ3" s="184"/>
      <c r="CK3" s="184"/>
      <c r="CL3" s="184"/>
      <c r="CM3" s="184"/>
      <c r="CN3" s="184"/>
      <c r="CO3" s="681"/>
      <c r="CP3" s="681"/>
      <c r="CQ3" s="184"/>
      <c r="CR3" s="184"/>
      <c r="CS3" s="184"/>
      <c r="CT3" s="184"/>
      <c r="CU3" s="184"/>
      <c r="CV3" s="184"/>
      <c r="CW3" s="681"/>
      <c r="CX3" s="681"/>
      <c r="CY3" s="184"/>
      <c r="CZ3" s="184"/>
      <c r="DA3" s="184"/>
      <c r="DB3" s="184"/>
      <c r="DC3" s="184"/>
      <c r="DD3" s="184"/>
      <c r="DE3" s="681"/>
      <c r="DF3" s="681"/>
      <c r="DG3" s="184"/>
      <c r="DH3" s="184"/>
      <c r="DI3" s="184"/>
      <c r="DJ3" s="184"/>
      <c r="DK3" s="184"/>
      <c r="DL3" s="184"/>
      <c r="DM3" s="184"/>
      <c r="DN3" s="184"/>
      <c r="DO3" s="184"/>
      <c r="DP3" s="184"/>
      <c r="DQ3" s="184"/>
      <c r="DR3" s="184"/>
      <c r="DS3" s="184"/>
      <c r="DT3" s="184"/>
      <c r="DU3" s="184"/>
      <c r="DV3" s="184"/>
      <c r="DW3" s="184"/>
      <c r="DX3" s="185"/>
      <c r="DY3" s="185"/>
      <c r="DZ3" s="185"/>
      <c r="EA3" s="185"/>
      <c r="EB3" s="185"/>
      <c r="EC3" s="185"/>
      <c r="ED3" s="185"/>
      <c r="EE3" s="185"/>
      <c r="EF3" s="185"/>
      <c r="EG3" s="185"/>
      <c r="EH3" s="185"/>
      <c r="EI3" s="185"/>
      <c r="EJ3" s="185"/>
      <c r="EK3" s="185"/>
      <c r="EL3" s="185"/>
      <c r="EM3" s="185"/>
      <c r="EN3" s="185"/>
      <c r="EO3" s="185"/>
      <c r="EP3" s="185"/>
      <c r="EQ3" s="185"/>
      <c r="ER3" s="185"/>
      <c r="ES3" s="185"/>
      <c r="ET3" s="185"/>
      <c r="EU3" s="185"/>
      <c r="EV3" s="185"/>
      <c r="EW3" s="185"/>
      <c r="EX3" s="185"/>
    </row>
    <row r="4" spans="1:222" s="190" customFormat="1" ht="18.75" customHeight="1" x14ac:dyDescent="0.25">
      <c r="A4" s="187"/>
      <c r="B4" s="187"/>
      <c r="C4" s="187"/>
      <c r="D4" s="188"/>
      <c r="E4" s="187"/>
      <c r="F4" s="189"/>
      <c r="G4" s="189"/>
      <c r="H4" s="321"/>
      <c r="I4" s="322"/>
      <c r="L4" s="536"/>
      <c r="M4" s="191"/>
      <c r="N4" s="191"/>
      <c r="O4" s="191"/>
      <c r="P4" s="192"/>
      <c r="Q4" s="192"/>
      <c r="R4" s="539"/>
      <c r="S4" s="192"/>
      <c r="AC4" s="682"/>
      <c r="AD4" s="682"/>
      <c r="AE4" s="682"/>
      <c r="AF4" s="682"/>
      <c r="AK4" s="682"/>
      <c r="AL4" s="682"/>
      <c r="AS4" s="682"/>
      <c r="AT4" s="682"/>
      <c r="BA4" s="682"/>
      <c r="BB4" s="682"/>
      <c r="BI4" s="682"/>
      <c r="BJ4" s="682"/>
      <c r="BQ4" s="682"/>
      <c r="BR4" s="682"/>
      <c r="BS4" s="539"/>
      <c r="BY4" s="682"/>
      <c r="BZ4" s="682"/>
      <c r="CG4" s="682"/>
      <c r="CH4" s="682"/>
      <c r="CO4" s="682"/>
      <c r="CP4" s="682"/>
      <c r="CW4" s="682"/>
      <c r="CX4" s="682"/>
      <c r="DE4" s="682"/>
      <c r="DF4" s="682"/>
      <c r="EZ4" s="191"/>
      <c r="FA4" s="191"/>
      <c r="FB4" s="191"/>
      <c r="FC4" s="191"/>
      <c r="FD4" s="191"/>
      <c r="FE4" s="191"/>
      <c r="FF4" s="191"/>
      <c r="FG4" s="191"/>
      <c r="FH4" s="191"/>
      <c r="FI4" s="191"/>
      <c r="FJ4" s="191"/>
      <c r="FK4" s="191"/>
      <c r="FL4" s="191"/>
      <c r="FM4" s="191"/>
      <c r="FN4" s="191"/>
      <c r="FO4" s="191"/>
      <c r="FP4" s="191"/>
      <c r="FQ4" s="191"/>
      <c r="FR4" s="191"/>
      <c r="FS4" s="191"/>
      <c r="FT4" s="191"/>
      <c r="FU4" s="191"/>
      <c r="FV4" s="191"/>
      <c r="FW4" s="191"/>
      <c r="FX4" s="191"/>
      <c r="FY4" s="191"/>
      <c r="FZ4" s="191"/>
      <c r="GA4" s="191"/>
      <c r="GB4" s="191"/>
      <c r="GC4" s="191"/>
      <c r="GD4" s="191"/>
      <c r="GE4" s="191"/>
      <c r="GF4" s="191"/>
      <c r="GG4" s="191"/>
      <c r="GH4" s="191"/>
      <c r="GI4" s="191"/>
      <c r="GJ4" s="191"/>
      <c r="GK4" s="191"/>
      <c r="GL4" s="191"/>
      <c r="GM4" s="191"/>
      <c r="GN4" s="191"/>
      <c r="GO4" s="191"/>
      <c r="GP4" s="191"/>
      <c r="GQ4" s="191"/>
      <c r="GR4" s="191"/>
      <c r="GS4" s="191"/>
      <c r="GT4" s="191"/>
      <c r="GU4" s="191"/>
      <c r="GV4" s="191"/>
      <c r="GW4" s="191"/>
      <c r="GX4" s="191"/>
      <c r="GY4" s="191"/>
      <c r="GZ4" s="191"/>
      <c r="HA4" s="191"/>
      <c r="HB4" s="191"/>
      <c r="HC4" s="191"/>
      <c r="HD4" s="191"/>
      <c r="HE4" s="191"/>
      <c r="HF4" s="191"/>
      <c r="HG4" s="191"/>
      <c r="HH4" s="191"/>
      <c r="HI4" s="191"/>
      <c r="HJ4" s="191"/>
      <c r="HK4" s="191"/>
      <c r="HL4" s="191"/>
      <c r="HM4" s="191"/>
      <c r="HN4" s="191"/>
    </row>
    <row r="5" spans="1:222" s="190" customFormat="1" ht="18.75" customHeight="1" x14ac:dyDescent="0.25">
      <c r="A5" s="187"/>
      <c r="B5" s="187"/>
      <c r="C5" s="187"/>
      <c r="D5" s="188"/>
      <c r="E5" s="187"/>
      <c r="F5" s="189"/>
      <c r="G5" s="189"/>
      <c r="H5" s="321"/>
      <c r="I5" s="322"/>
      <c r="L5" s="536"/>
      <c r="M5" s="191"/>
      <c r="N5" s="191"/>
      <c r="O5" s="191"/>
      <c r="P5" s="192"/>
      <c r="Q5" s="192"/>
      <c r="R5" s="539"/>
      <c r="S5" s="192"/>
      <c r="AC5" s="682"/>
      <c r="AD5" s="682"/>
      <c r="AE5" s="682"/>
      <c r="AF5" s="682"/>
      <c r="AK5" s="682"/>
      <c r="AL5" s="682"/>
      <c r="AS5" s="682"/>
      <c r="AT5" s="682"/>
      <c r="BA5" s="682"/>
      <c r="BB5" s="682"/>
      <c r="BI5" s="682"/>
      <c r="BJ5" s="682"/>
      <c r="BQ5" s="682"/>
      <c r="BR5" s="682"/>
      <c r="BS5" s="539"/>
      <c r="BY5" s="682"/>
      <c r="BZ5" s="682"/>
      <c r="CG5" s="682"/>
      <c r="CH5" s="682"/>
      <c r="CO5" s="682"/>
      <c r="CP5" s="682"/>
      <c r="CW5" s="682"/>
      <c r="CX5" s="682"/>
      <c r="DE5" s="682"/>
      <c r="DF5" s="682"/>
      <c r="EZ5" s="191"/>
      <c r="FA5" s="191"/>
      <c r="FB5" s="191"/>
      <c r="FC5" s="191"/>
      <c r="FD5" s="191"/>
      <c r="FE5" s="191"/>
      <c r="FF5" s="191"/>
      <c r="FG5" s="191"/>
      <c r="FH5" s="191"/>
      <c r="FI5" s="191"/>
      <c r="FJ5" s="191"/>
      <c r="FK5" s="191"/>
      <c r="FL5" s="191"/>
      <c r="FM5" s="191"/>
      <c r="FN5" s="191"/>
      <c r="FO5" s="191"/>
      <c r="FP5" s="191"/>
      <c r="FQ5" s="191"/>
      <c r="FR5" s="191"/>
      <c r="FS5" s="191"/>
      <c r="FT5" s="191"/>
      <c r="FU5" s="191"/>
      <c r="FV5" s="191"/>
      <c r="FW5" s="191"/>
      <c r="FX5" s="191"/>
      <c r="FY5" s="191"/>
      <c r="FZ5" s="191"/>
      <c r="GA5" s="191"/>
      <c r="GB5" s="191"/>
      <c r="GC5" s="191"/>
      <c r="GD5" s="191"/>
      <c r="GE5" s="191"/>
      <c r="GF5" s="191"/>
      <c r="GG5" s="191"/>
      <c r="GH5" s="191"/>
      <c r="GI5" s="191"/>
      <c r="GJ5" s="191"/>
      <c r="GK5" s="191"/>
      <c r="GL5" s="191"/>
      <c r="GM5" s="191"/>
      <c r="GN5" s="191"/>
      <c r="GO5" s="191"/>
      <c r="GP5" s="191"/>
      <c r="GQ5" s="191"/>
      <c r="GR5" s="191"/>
      <c r="GS5" s="191"/>
      <c r="GT5" s="191"/>
      <c r="GU5" s="191"/>
      <c r="GV5" s="191"/>
      <c r="GW5" s="191"/>
      <c r="GX5" s="191"/>
      <c r="GY5" s="191"/>
      <c r="GZ5" s="191"/>
      <c r="HA5" s="191"/>
      <c r="HB5" s="191"/>
      <c r="HC5" s="191"/>
      <c r="HD5" s="191"/>
      <c r="HE5" s="191"/>
      <c r="HF5" s="191"/>
      <c r="HG5" s="191"/>
      <c r="HH5" s="191"/>
      <c r="HI5" s="191"/>
      <c r="HJ5" s="191"/>
      <c r="HK5" s="191"/>
      <c r="HL5" s="191"/>
      <c r="HM5" s="191"/>
      <c r="HN5" s="191"/>
    </row>
    <row r="6" spans="1:222" s="196" customFormat="1" ht="17.25" customHeight="1" x14ac:dyDescent="0.25">
      <c r="A6" s="1345" t="s">
        <v>12</v>
      </c>
      <c r="B6" s="1346"/>
      <c r="C6" s="1347" t="s">
        <v>161</v>
      </c>
      <c r="D6" s="1348"/>
      <c r="E6" s="1348"/>
      <c r="F6" s="1348"/>
      <c r="G6" s="1348"/>
      <c r="H6" s="1349"/>
      <c r="I6" s="323"/>
      <c r="J6" s="193"/>
      <c r="K6" s="193"/>
      <c r="L6" s="195"/>
      <c r="M6" s="194"/>
      <c r="N6" s="194"/>
      <c r="O6" s="194"/>
      <c r="P6" s="193"/>
      <c r="Q6" s="193"/>
      <c r="R6" s="540"/>
      <c r="S6" s="193"/>
      <c r="T6" s="195"/>
      <c r="U6" s="195"/>
      <c r="V6" s="195"/>
      <c r="W6" s="193"/>
      <c r="X6" s="193"/>
      <c r="AC6" s="683"/>
      <c r="AD6" s="683"/>
      <c r="AE6" s="683"/>
      <c r="AF6" s="683"/>
      <c r="AK6" s="683"/>
      <c r="AL6" s="683"/>
      <c r="AS6" s="683"/>
      <c r="AT6" s="683"/>
      <c r="BA6" s="683"/>
      <c r="BB6" s="683"/>
      <c r="BI6" s="683"/>
      <c r="BJ6" s="683"/>
      <c r="BQ6" s="683"/>
      <c r="BR6" s="683"/>
      <c r="BS6" s="188"/>
      <c r="BY6" s="683"/>
      <c r="BZ6" s="683"/>
      <c r="CG6" s="683"/>
      <c r="CH6" s="683"/>
      <c r="CO6" s="683"/>
      <c r="CP6" s="683"/>
      <c r="CW6" s="683"/>
      <c r="CX6" s="683"/>
      <c r="DE6" s="829"/>
      <c r="DF6" s="829"/>
      <c r="EZ6" s="197"/>
      <c r="FA6" s="197"/>
      <c r="FB6" s="197"/>
      <c r="FC6" s="197"/>
      <c r="FD6" s="197"/>
      <c r="FE6" s="197"/>
      <c r="FF6" s="197"/>
      <c r="FG6" s="197"/>
      <c r="FH6" s="197"/>
      <c r="FI6" s="197"/>
      <c r="FJ6" s="197"/>
      <c r="FK6" s="197"/>
      <c r="FL6" s="197"/>
      <c r="FM6" s="197"/>
      <c r="FN6" s="197"/>
      <c r="FO6" s="197"/>
      <c r="FP6" s="197"/>
      <c r="FQ6" s="197"/>
      <c r="FR6" s="197"/>
      <c r="FS6" s="197"/>
      <c r="FT6" s="197"/>
      <c r="FU6" s="197"/>
      <c r="FV6" s="197"/>
      <c r="FW6" s="197"/>
      <c r="FX6" s="197"/>
      <c r="FY6" s="197"/>
      <c r="FZ6" s="197"/>
      <c r="GA6" s="197"/>
      <c r="GB6" s="197"/>
      <c r="GC6" s="197"/>
      <c r="GD6" s="197"/>
      <c r="GE6" s="197"/>
      <c r="GF6" s="197"/>
      <c r="GG6" s="197"/>
      <c r="GH6" s="197"/>
      <c r="GI6" s="197"/>
      <c r="GJ6" s="197"/>
      <c r="GK6" s="197"/>
      <c r="GL6" s="197"/>
      <c r="GM6" s="197"/>
      <c r="GN6" s="197"/>
      <c r="GO6" s="197"/>
      <c r="GP6" s="197"/>
      <c r="GQ6" s="197"/>
      <c r="GR6" s="197"/>
      <c r="GS6" s="197"/>
      <c r="GT6" s="197"/>
      <c r="GU6" s="197"/>
      <c r="GV6" s="197"/>
      <c r="GW6" s="197"/>
      <c r="GX6" s="197"/>
      <c r="GY6" s="197"/>
      <c r="GZ6" s="197"/>
      <c r="HA6" s="197"/>
      <c r="HB6" s="197"/>
      <c r="HC6" s="197"/>
      <c r="HD6" s="197"/>
      <c r="HE6" s="197"/>
      <c r="HF6" s="197"/>
      <c r="HG6" s="197"/>
      <c r="HH6" s="197"/>
      <c r="HI6" s="197"/>
      <c r="HJ6" s="197"/>
      <c r="HK6" s="197"/>
      <c r="HL6" s="197"/>
      <c r="HM6" s="197"/>
      <c r="HN6" s="197"/>
    </row>
    <row r="7" spans="1:222" s="196" customFormat="1" ht="30" customHeight="1" x14ac:dyDescent="0.25">
      <c r="A7" s="1345" t="s">
        <v>146</v>
      </c>
      <c r="B7" s="1346"/>
      <c r="C7" s="1350" t="s">
        <v>162</v>
      </c>
      <c r="D7" s="1351"/>
      <c r="E7" s="1351"/>
      <c r="F7" s="1351"/>
      <c r="G7" s="1351"/>
      <c r="H7" s="1352"/>
      <c r="I7" s="323"/>
      <c r="J7" s="193"/>
      <c r="K7" s="193"/>
      <c r="L7" s="195"/>
      <c r="M7" s="194"/>
      <c r="N7" s="194"/>
      <c r="O7" s="194"/>
      <c r="P7" s="193"/>
      <c r="Q7" s="193"/>
      <c r="R7" s="540"/>
      <c r="S7" s="193"/>
      <c r="T7" s="195"/>
      <c r="U7" s="195"/>
      <c r="V7" s="195"/>
      <c r="W7" s="193"/>
      <c r="X7" s="193"/>
      <c r="AC7" s="683"/>
      <c r="AD7" s="683"/>
      <c r="AE7" s="683"/>
      <c r="AF7" s="683"/>
      <c r="AK7" s="683"/>
      <c r="AL7" s="683"/>
      <c r="AS7" s="683"/>
      <c r="AT7" s="683"/>
      <c r="BA7" s="683"/>
      <c r="BB7" s="683"/>
      <c r="BI7" s="683"/>
      <c r="BJ7" s="683"/>
      <c r="BQ7" s="683"/>
      <c r="BR7" s="683"/>
      <c r="BS7" s="188"/>
      <c r="BY7" s="683"/>
      <c r="BZ7" s="683"/>
      <c r="CG7" s="683"/>
      <c r="CH7" s="683"/>
      <c r="CO7" s="683"/>
      <c r="CP7" s="683"/>
      <c r="CW7" s="683"/>
      <c r="CX7" s="683"/>
      <c r="DE7" s="829"/>
      <c r="DF7" s="829"/>
      <c r="EZ7" s="197"/>
      <c r="FA7" s="197"/>
      <c r="FB7" s="197"/>
      <c r="FC7" s="197"/>
      <c r="FD7" s="197"/>
      <c r="FE7" s="197"/>
      <c r="FF7" s="197"/>
      <c r="FG7" s="197"/>
      <c r="FH7" s="197"/>
      <c r="FI7" s="197"/>
      <c r="FJ7" s="197"/>
      <c r="FK7" s="197"/>
      <c r="FL7" s="197"/>
      <c r="FM7" s="197"/>
      <c r="FN7" s="197"/>
      <c r="FO7" s="197"/>
      <c r="FP7" s="197"/>
      <c r="FQ7" s="197"/>
      <c r="FR7" s="197"/>
      <c r="FS7" s="197"/>
      <c r="FT7" s="197"/>
      <c r="FU7" s="197"/>
      <c r="FV7" s="197"/>
      <c r="FW7" s="197"/>
      <c r="FX7" s="197"/>
      <c r="FY7" s="197"/>
      <c r="FZ7" s="197"/>
      <c r="GA7" s="197"/>
      <c r="GB7" s="197"/>
      <c r="GC7" s="197"/>
      <c r="GD7" s="197"/>
      <c r="GE7" s="197"/>
      <c r="GF7" s="197"/>
      <c r="GG7" s="197"/>
      <c r="GH7" s="197"/>
      <c r="GI7" s="197"/>
      <c r="GJ7" s="197"/>
      <c r="GK7" s="197"/>
      <c r="GL7" s="197"/>
      <c r="GM7" s="197"/>
      <c r="GN7" s="197"/>
      <c r="GO7" s="197"/>
      <c r="GP7" s="197"/>
      <c r="GQ7" s="197"/>
      <c r="GR7" s="197"/>
      <c r="GS7" s="197"/>
      <c r="GT7" s="197"/>
      <c r="GU7" s="197"/>
      <c r="GV7" s="197"/>
      <c r="GW7" s="197"/>
      <c r="GX7" s="197"/>
      <c r="GY7" s="197"/>
      <c r="GZ7" s="197"/>
      <c r="HA7" s="197"/>
      <c r="HB7" s="197"/>
      <c r="HC7" s="197"/>
      <c r="HD7" s="197"/>
      <c r="HE7" s="197"/>
      <c r="HF7" s="197"/>
      <c r="HG7" s="197"/>
      <c r="HH7" s="197"/>
      <c r="HI7" s="197"/>
      <c r="HJ7" s="197"/>
      <c r="HK7" s="197"/>
      <c r="HL7" s="197"/>
      <c r="HM7" s="197"/>
      <c r="HN7" s="197"/>
    </row>
    <row r="8" spans="1:222" s="196" customFormat="1" ht="24" customHeight="1" x14ac:dyDescent="0.25">
      <c r="A8" s="1353" t="s">
        <v>13</v>
      </c>
      <c r="B8" s="1354"/>
      <c r="C8" s="1350" t="s">
        <v>163</v>
      </c>
      <c r="D8" s="1351"/>
      <c r="E8" s="1351"/>
      <c r="F8" s="1351"/>
      <c r="G8" s="1351"/>
      <c r="H8" s="1352"/>
      <c r="I8" s="323"/>
      <c r="J8" s="193"/>
      <c r="K8" s="193"/>
      <c r="L8" s="195"/>
      <c r="M8" s="194"/>
      <c r="N8" s="194"/>
      <c r="O8" s="194"/>
      <c r="P8" s="193"/>
      <c r="Q8" s="193"/>
      <c r="R8" s="540"/>
      <c r="S8" s="193"/>
      <c r="T8" s="195"/>
      <c r="U8" s="195"/>
      <c r="V8" s="195"/>
      <c r="W8" s="193"/>
      <c r="X8" s="193"/>
      <c r="AC8" s="683"/>
      <c r="AD8" s="683"/>
      <c r="AE8" s="683"/>
      <c r="AF8" s="683"/>
      <c r="AK8" s="683"/>
      <c r="AL8" s="683"/>
      <c r="AS8" s="683"/>
      <c r="AT8" s="683"/>
      <c r="BA8" s="683"/>
      <c r="BB8" s="683"/>
      <c r="BI8" s="683"/>
      <c r="BJ8" s="683"/>
      <c r="BQ8" s="683"/>
      <c r="BR8" s="683"/>
      <c r="BS8" s="188"/>
      <c r="BY8" s="683"/>
      <c r="BZ8" s="683"/>
      <c r="CG8" s="683"/>
      <c r="CH8" s="683"/>
      <c r="CO8" s="683"/>
      <c r="CP8" s="683"/>
      <c r="CW8" s="683"/>
      <c r="CX8" s="683"/>
      <c r="DE8" s="829"/>
      <c r="DF8" s="829"/>
      <c r="EZ8" s="197"/>
      <c r="FA8" s="197"/>
      <c r="FB8" s="197"/>
      <c r="FC8" s="197"/>
      <c r="FD8" s="197"/>
      <c r="FE8" s="197"/>
      <c r="FF8" s="197"/>
      <c r="FG8" s="197"/>
      <c r="FH8" s="197"/>
      <c r="FI8" s="197"/>
      <c r="FJ8" s="197"/>
      <c r="FK8" s="197"/>
      <c r="FL8" s="197"/>
      <c r="FM8" s="197"/>
      <c r="FN8" s="197"/>
      <c r="FO8" s="197"/>
      <c r="FP8" s="197"/>
      <c r="FQ8" s="197"/>
      <c r="FR8" s="197"/>
      <c r="FS8" s="197"/>
      <c r="FT8" s="197"/>
      <c r="FU8" s="197"/>
      <c r="FV8" s="197"/>
      <c r="FW8" s="197"/>
      <c r="FX8" s="197"/>
      <c r="FY8" s="197"/>
      <c r="FZ8" s="197"/>
      <c r="GA8" s="197"/>
      <c r="GB8" s="197"/>
      <c r="GC8" s="197"/>
      <c r="GD8" s="197"/>
      <c r="GE8" s="197"/>
      <c r="GF8" s="197"/>
      <c r="GG8" s="197"/>
      <c r="GH8" s="197"/>
      <c r="GI8" s="197"/>
      <c r="GJ8" s="197"/>
      <c r="GK8" s="197"/>
      <c r="GL8" s="197"/>
      <c r="GM8" s="197"/>
      <c r="GN8" s="197"/>
      <c r="GO8" s="197"/>
      <c r="GP8" s="197"/>
      <c r="GQ8" s="197"/>
      <c r="GR8" s="197"/>
      <c r="GS8" s="197"/>
      <c r="GT8" s="197"/>
      <c r="GU8" s="197"/>
      <c r="GV8" s="197"/>
      <c r="GW8" s="197"/>
      <c r="GX8" s="197"/>
      <c r="GY8" s="197"/>
      <c r="GZ8" s="197"/>
      <c r="HA8" s="197"/>
      <c r="HB8" s="197"/>
      <c r="HC8" s="197"/>
      <c r="HD8" s="197"/>
      <c r="HE8" s="197"/>
      <c r="HF8" s="197"/>
      <c r="HG8" s="197"/>
      <c r="HH8" s="197"/>
      <c r="HI8" s="197"/>
      <c r="HJ8" s="197"/>
      <c r="HK8" s="197"/>
      <c r="HL8" s="197"/>
      <c r="HM8" s="197"/>
      <c r="HN8" s="197"/>
    </row>
    <row r="9" spans="1:222" s="196" customFormat="1" ht="76.5" customHeight="1" x14ac:dyDescent="0.25">
      <c r="A9" s="1353" t="s">
        <v>148</v>
      </c>
      <c r="B9" s="1354"/>
      <c r="C9" s="1378" t="s">
        <v>279</v>
      </c>
      <c r="D9" s="1379"/>
      <c r="E9" s="1379"/>
      <c r="F9" s="1379"/>
      <c r="G9" s="1379"/>
      <c r="H9" s="1380"/>
      <c r="I9" s="323"/>
      <c r="J9" s="193"/>
      <c r="K9" s="193"/>
      <c r="L9" s="195"/>
      <c r="M9" s="194"/>
      <c r="N9" s="194"/>
      <c r="O9" s="194"/>
      <c r="P9" s="193"/>
      <c r="Q9" s="193"/>
      <c r="R9" s="540"/>
      <c r="S9" s="193"/>
      <c r="T9" s="195"/>
      <c r="U9" s="195"/>
      <c r="V9" s="195"/>
      <c r="W9" s="193"/>
      <c r="X9" s="193"/>
      <c r="AC9" s="683"/>
      <c r="AD9" s="683"/>
      <c r="AE9" s="683"/>
      <c r="AF9" s="683"/>
      <c r="AK9" s="683"/>
      <c r="AL9" s="683"/>
      <c r="AS9" s="683"/>
      <c r="AT9" s="683"/>
      <c r="BA9" s="683"/>
      <c r="BB9" s="683"/>
      <c r="BI9" s="683"/>
      <c r="BJ9" s="683"/>
      <c r="BQ9" s="683"/>
      <c r="BR9" s="683"/>
      <c r="BS9" s="188"/>
      <c r="BY9" s="683"/>
      <c r="BZ9" s="683"/>
      <c r="CG9" s="683"/>
      <c r="CH9" s="683"/>
      <c r="CO9" s="683"/>
      <c r="CP9" s="683"/>
      <c r="CW9" s="683"/>
      <c r="CX9" s="683"/>
      <c r="DE9" s="829"/>
      <c r="DF9" s="829"/>
      <c r="EZ9" s="197"/>
      <c r="FA9" s="197"/>
      <c r="FB9" s="197"/>
      <c r="FC9" s="197"/>
      <c r="FD9" s="197"/>
      <c r="FE9" s="197"/>
      <c r="FF9" s="197"/>
      <c r="FG9" s="197"/>
      <c r="FH9" s="197"/>
      <c r="FI9" s="197"/>
      <c r="FJ9" s="197"/>
      <c r="FK9" s="197"/>
      <c r="FL9" s="197"/>
      <c r="FM9" s="197"/>
      <c r="FN9" s="197"/>
      <c r="FO9" s="197"/>
      <c r="FP9" s="197"/>
      <c r="FQ9" s="197"/>
      <c r="FR9" s="197"/>
      <c r="FS9" s="197"/>
      <c r="FT9" s="197"/>
      <c r="FU9" s="197"/>
      <c r="FV9" s="197"/>
      <c r="FW9" s="197"/>
      <c r="FX9" s="197"/>
      <c r="FY9" s="197"/>
      <c r="FZ9" s="197"/>
      <c r="GA9" s="197"/>
      <c r="GB9" s="197"/>
      <c r="GC9" s="197"/>
      <c r="GD9" s="197"/>
      <c r="GE9" s="197"/>
      <c r="GF9" s="197"/>
      <c r="GG9" s="197"/>
      <c r="GH9" s="197"/>
      <c r="GI9" s="197"/>
      <c r="GJ9" s="197"/>
      <c r="GK9" s="197"/>
      <c r="GL9" s="197"/>
      <c r="GM9" s="197"/>
      <c r="GN9" s="197"/>
      <c r="GO9" s="197"/>
      <c r="GP9" s="197"/>
      <c r="GQ9" s="197"/>
      <c r="GR9" s="197"/>
      <c r="GS9" s="197"/>
      <c r="GT9" s="197"/>
      <c r="GU9" s="197"/>
      <c r="GV9" s="197"/>
      <c r="GW9" s="197"/>
      <c r="GX9" s="197"/>
      <c r="GY9" s="197"/>
      <c r="GZ9" s="197"/>
      <c r="HA9" s="197"/>
      <c r="HB9" s="197"/>
      <c r="HC9" s="197"/>
      <c r="HD9" s="197"/>
      <c r="HE9" s="197"/>
      <c r="HF9" s="197"/>
      <c r="HG9" s="197"/>
      <c r="HH9" s="197"/>
      <c r="HI9" s="197"/>
      <c r="HJ9" s="197"/>
      <c r="HK9" s="197"/>
      <c r="HL9" s="197"/>
      <c r="HM9" s="197"/>
      <c r="HN9" s="197"/>
    </row>
    <row r="10" spans="1:222" s="196" customFormat="1" ht="51" customHeight="1" x14ac:dyDescent="0.25">
      <c r="A10" s="1345" t="s">
        <v>14</v>
      </c>
      <c r="B10" s="1346"/>
      <c r="C10" s="1350" t="s">
        <v>164</v>
      </c>
      <c r="D10" s="1351"/>
      <c r="E10" s="1351"/>
      <c r="F10" s="1351"/>
      <c r="G10" s="1351"/>
      <c r="H10" s="1352"/>
      <c r="I10" s="323"/>
      <c r="J10" s="193"/>
      <c r="K10" s="193"/>
      <c r="L10" s="195"/>
      <c r="M10" s="194"/>
      <c r="N10" s="194"/>
      <c r="O10" s="194"/>
      <c r="P10" s="193"/>
      <c r="Q10" s="193"/>
      <c r="R10" s="540"/>
      <c r="S10" s="193"/>
      <c r="T10" s="195"/>
      <c r="U10" s="195"/>
      <c r="V10" s="195"/>
      <c r="W10" s="193"/>
      <c r="AC10" s="683"/>
      <c r="AD10" s="683"/>
      <c r="AE10" s="683"/>
      <c r="AF10" s="683"/>
      <c r="AK10" s="683"/>
      <c r="AL10" s="683"/>
      <c r="AS10" s="683"/>
      <c r="AT10" s="683"/>
      <c r="BA10" s="683"/>
      <c r="BB10" s="683"/>
      <c r="BI10" s="683"/>
      <c r="BJ10" s="683"/>
      <c r="BQ10" s="683"/>
      <c r="BR10" s="683"/>
      <c r="BS10" s="188"/>
      <c r="BY10" s="683"/>
      <c r="BZ10" s="683"/>
      <c r="CG10" s="683"/>
      <c r="CH10" s="683"/>
      <c r="CO10" s="683"/>
      <c r="CP10" s="683"/>
      <c r="CW10" s="683"/>
      <c r="CX10" s="683"/>
      <c r="DE10" s="829"/>
      <c r="DF10" s="829"/>
      <c r="EZ10" s="197"/>
      <c r="FA10" s="197"/>
      <c r="FB10" s="197"/>
      <c r="FC10" s="197"/>
      <c r="FD10" s="197"/>
      <c r="FE10" s="197"/>
      <c r="FF10" s="197"/>
      <c r="FG10" s="197"/>
      <c r="FH10" s="197"/>
      <c r="FI10" s="197"/>
      <c r="FJ10" s="197"/>
      <c r="FK10" s="197"/>
      <c r="FL10" s="197"/>
      <c r="FM10" s="197"/>
      <c r="FN10" s="197"/>
      <c r="FO10" s="197"/>
      <c r="FP10" s="197"/>
      <c r="FQ10" s="197"/>
      <c r="FR10" s="197"/>
      <c r="FS10" s="197"/>
      <c r="FT10" s="197"/>
      <c r="FU10" s="197"/>
      <c r="FV10" s="197"/>
      <c r="FW10" s="197"/>
      <c r="FX10" s="197"/>
      <c r="FY10" s="197"/>
      <c r="FZ10" s="197"/>
      <c r="GA10" s="197"/>
      <c r="GB10" s="197"/>
      <c r="GC10" s="197"/>
      <c r="GD10" s="197"/>
      <c r="GE10" s="197"/>
      <c r="GF10" s="197"/>
      <c r="GG10" s="197"/>
      <c r="GH10" s="197"/>
      <c r="GI10" s="197"/>
      <c r="GJ10" s="197"/>
      <c r="GK10" s="197"/>
      <c r="GL10" s="197"/>
      <c r="GM10" s="197"/>
      <c r="GN10" s="197"/>
      <c r="GO10" s="197"/>
      <c r="GP10" s="197"/>
      <c r="GQ10" s="197"/>
      <c r="GR10" s="197"/>
      <c r="GS10" s="197"/>
      <c r="GT10" s="197"/>
      <c r="GU10" s="197"/>
      <c r="GV10" s="197"/>
      <c r="GW10" s="197"/>
      <c r="GX10" s="197"/>
      <c r="GY10" s="197"/>
      <c r="GZ10" s="197"/>
      <c r="HA10" s="197"/>
      <c r="HB10" s="197"/>
      <c r="HC10" s="197"/>
      <c r="HD10" s="197"/>
      <c r="HE10" s="197"/>
      <c r="HF10" s="197"/>
      <c r="HG10" s="197"/>
      <c r="HH10" s="197"/>
      <c r="HI10" s="197"/>
      <c r="HJ10" s="197"/>
      <c r="HK10" s="197"/>
      <c r="HL10" s="197"/>
      <c r="HM10" s="197"/>
      <c r="HN10" s="197"/>
    </row>
    <row r="11" spans="1:222" s="196" customFormat="1" ht="33" customHeight="1" x14ac:dyDescent="0.25">
      <c r="A11" s="1353" t="s">
        <v>15</v>
      </c>
      <c r="B11" s="1354"/>
      <c r="C11" s="1350" t="s">
        <v>165</v>
      </c>
      <c r="D11" s="1351"/>
      <c r="E11" s="1351"/>
      <c r="F11" s="1351"/>
      <c r="G11" s="1351"/>
      <c r="H11" s="1352"/>
      <c r="I11" s="323"/>
      <c r="J11" s="193"/>
      <c r="K11" s="193"/>
      <c r="L11" s="195"/>
      <c r="M11" s="194"/>
      <c r="N11" s="194"/>
      <c r="O11" s="194"/>
      <c r="P11" s="193"/>
      <c r="Q11" s="193"/>
      <c r="R11" s="540"/>
      <c r="S11" s="193"/>
      <c r="T11" s="195"/>
      <c r="U11" s="195"/>
      <c r="V11" s="195"/>
      <c r="W11" s="193"/>
      <c r="X11" s="193"/>
      <c r="AC11" s="683"/>
      <c r="AD11" s="683"/>
      <c r="AE11" s="683"/>
      <c r="AF11" s="683"/>
      <c r="AK11" s="683"/>
      <c r="AL11" s="683"/>
      <c r="AS11" s="683"/>
      <c r="AT11" s="683"/>
      <c r="BA11" s="683"/>
      <c r="BB11" s="683"/>
      <c r="BI11" s="683"/>
      <c r="BJ11" s="683"/>
      <c r="BQ11" s="683"/>
      <c r="BR11" s="683"/>
      <c r="BS11" s="188"/>
      <c r="BY11" s="683"/>
      <c r="BZ11" s="683"/>
      <c r="CG11" s="683"/>
      <c r="CH11" s="683"/>
      <c r="CO11" s="683"/>
      <c r="CP11" s="683"/>
      <c r="CW11" s="683"/>
      <c r="CX11" s="683"/>
      <c r="DE11" s="829"/>
      <c r="DF11" s="829"/>
      <c r="EZ11" s="197"/>
      <c r="FA11" s="197"/>
      <c r="FB11" s="197"/>
      <c r="FC11" s="197"/>
      <c r="FD11" s="197"/>
      <c r="FE11" s="197"/>
      <c r="FF11" s="197"/>
      <c r="FG11" s="197"/>
      <c r="FH11" s="197"/>
      <c r="FI11" s="197"/>
      <c r="FJ11" s="197"/>
      <c r="FK11" s="197"/>
      <c r="FL11" s="197"/>
      <c r="FM11" s="197"/>
      <c r="FN11" s="197"/>
      <c r="FO11" s="197"/>
      <c r="FP11" s="197"/>
      <c r="FQ11" s="197"/>
      <c r="FR11" s="197"/>
      <c r="FS11" s="197"/>
      <c r="FT11" s="197"/>
      <c r="FU11" s="197"/>
      <c r="FV11" s="197"/>
      <c r="FW11" s="197"/>
      <c r="FX11" s="197"/>
      <c r="FY11" s="197"/>
      <c r="FZ11" s="197"/>
      <c r="GA11" s="197"/>
      <c r="GB11" s="197"/>
      <c r="GC11" s="197"/>
      <c r="GD11" s="197"/>
      <c r="GE11" s="197"/>
      <c r="GF11" s="197"/>
      <c r="GG11" s="197"/>
      <c r="GH11" s="197"/>
      <c r="GI11" s="197"/>
      <c r="GJ11" s="197"/>
      <c r="GK11" s="197"/>
      <c r="GL11" s="197"/>
      <c r="GM11" s="197"/>
      <c r="GN11" s="197"/>
      <c r="GO11" s="197"/>
      <c r="GP11" s="197"/>
      <c r="GQ11" s="197"/>
      <c r="GR11" s="197"/>
      <c r="GS11" s="197"/>
      <c r="GT11" s="197"/>
      <c r="GU11" s="197"/>
      <c r="GV11" s="197"/>
      <c r="GW11" s="197"/>
      <c r="GX11" s="197"/>
      <c r="GY11" s="197"/>
      <c r="GZ11" s="197"/>
      <c r="HA11" s="197"/>
      <c r="HB11" s="197"/>
      <c r="HC11" s="197"/>
      <c r="HD11" s="197"/>
      <c r="HE11" s="197"/>
      <c r="HF11" s="197"/>
      <c r="HG11" s="197"/>
      <c r="HH11" s="197"/>
      <c r="HI11" s="197"/>
      <c r="HJ11" s="197"/>
      <c r="HK11" s="197"/>
      <c r="HL11" s="197"/>
      <c r="HM11" s="197"/>
      <c r="HN11" s="197"/>
    </row>
    <row r="12" spans="1:222" s="196" customFormat="1" ht="34.5" customHeight="1" x14ac:dyDescent="0.25">
      <c r="A12" s="1353" t="s">
        <v>149</v>
      </c>
      <c r="B12" s="1354"/>
      <c r="C12" s="1350" t="s">
        <v>166</v>
      </c>
      <c r="D12" s="1351"/>
      <c r="E12" s="1351"/>
      <c r="F12" s="1351"/>
      <c r="G12" s="1351"/>
      <c r="H12" s="1352"/>
      <c r="I12" s="323"/>
      <c r="J12" s="193"/>
      <c r="K12" s="193"/>
      <c r="L12" s="195"/>
      <c r="M12" s="194"/>
      <c r="N12" s="194"/>
      <c r="O12" s="194"/>
      <c r="P12" s="193"/>
      <c r="Q12" s="193"/>
      <c r="R12" s="540"/>
      <c r="S12" s="193"/>
      <c r="T12" s="195"/>
      <c r="U12" s="195"/>
      <c r="V12" s="195"/>
      <c r="W12" s="193"/>
      <c r="X12" s="193"/>
      <c r="AC12" s="683"/>
      <c r="AD12" s="683"/>
      <c r="AE12" s="683"/>
      <c r="AF12" s="683"/>
      <c r="AK12" s="683"/>
      <c r="AL12" s="683"/>
      <c r="AS12" s="683"/>
      <c r="AT12" s="683"/>
      <c r="BA12" s="683"/>
      <c r="BB12" s="683"/>
      <c r="BI12" s="683"/>
      <c r="BJ12" s="683"/>
      <c r="BQ12" s="683"/>
      <c r="BR12" s="683"/>
      <c r="BS12" s="188"/>
      <c r="BY12" s="683"/>
      <c r="BZ12" s="683"/>
      <c r="CG12" s="683"/>
      <c r="CH12" s="683"/>
      <c r="CO12" s="683"/>
      <c r="CP12" s="683"/>
      <c r="CW12" s="683"/>
      <c r="CX12" s="683"/>
      <c r="DE12" s="829"/>
      <c r="DF12" s="829"/>
      <c r="EZ12" s="197"/>
      <c r="FA12" s="197"/>
      <c r="FB12" s="197"/>
      <c r="FC12" s="197"/>
      <c r="FD12" s="197"/>
      <c r="FE12" s="197"/>
      <c r="FF12" s="197"/>
      <c r="FG12" s="197"/>
      <c r="FH12" s="197"/>
      <c r="FI12" s="197"/>
      <c r="FJ12" s="197"/>
      <c r="FK12" s="197"/>
      <c r="FL12" s="197"/>
      <c r="FM12" s="197"/>
      <c r="FN12" s="197"/>
      <c r="FO12" s="197"/>
      <c r="FP12" s="197"/>
      <c r="FQ12" s="197"/>
      <c r="FR12" s="197"/>
      <c r="FS12" s="197"/>
      <c r="FT12" s="197"/>
      <c r="FU12" s="197"/>
      <c r="FV12" s="197"/>
      <c r="FW12" s="197"/>
      <c r="FX12" s="197"/>
      <c r="FY12" s="197"/>
      <c r="FZ12" s="197"/>
      <c r="GA12" s="197"/>
      <c r="GB12" s="197"/>
      <c r="GC12" s="197"/>
      <c r="GD12" s="197"/>
      <c r="GE12" s="197"/>
      <c r="GF12" s="197"/>
      <c r="GG12" s="197"/>
      <c r="GH12" s="197"/>
      <c r="GI12" s="197"/>
      <c r="GJ12" s="197"/>
      <c r="GK12" s="197"/>
      <c r="GL12" s="197"/>
      <c r="GM12" s="197"/>
      <c r="GN12" s="197"/>
      <c r="GO12" s="197"/>
      <c r="GP12" s="197"/>
      <c r="GQ12" s="197"/>
      <c r="GR12" s="197"/>
      <c r="GS12" s="197"/>
      <c r="GT12" s="197"/>
      <c r="GU12" s="197"/>
      <c r="GV12" s="197"/>
      <c r="GW12" s="197"/>
      <c r="GX12" s="197"/>
      <c r="GY12" s="197"/>
      <c r="GZ12" s="197"/>
      <c r="HA12" s="197"/>
      <c r="HB12" s="197"/>
      <c r="HC12" s="197"/>
      <c r="HD12" s="197"/>
      <c r="HE12" s="197"/>
      <c r="HF12" s="197"/>
      <c r="HG12" s="197"/>
      <c r="HH12" s="197"/>
      <c r="HI12" s="197"/>
      <c r="HJ12" s="197"/>
      <c r="HK12" s="197"/>
      <c r="HL12" s="197"/>
      <c r="HM12" s="197"/>
      <c r="HN12" s="197"/>
    </row>
    <row r="13" spans="1:222" s="196" customFormat="1" ht="30" customHeight="1" x14ac:dyDescent="0.25">
      <c r="A13" s="1345" t="s">
        <v>16</v>
      </c>
      <c r="B13" s="1346"/>
      <c r="C13" s="1370" t="s">
        <v>181</v>
      </c>
      <c r="D13" s="1371"/>
      <c r="E13" s="1371"/>
      <c r="F13" s="1371"/>
      <c r="G13" s="1371"/>
      <c r="H13" s="1372"/>
      <c r="I13" s="323"/>
      <c r="J13" s="193"/>
      <c r="K13" s="193"/>
      <c r="L13" s="195"/>
      <c r="M13" s="194"/>
      <c r="N13" s="194"/>
      <c r="O13" s="194"/>
      <c r="P13" s="193"/>
      <c r="Q13" s="193"/>
      <c r="R13" s="540"/>
      <c r="S13" s="193"/>
      <c r="T13" s="195"/>
      <c r="U13" s="195"/>
      <c r="V13" s="195"/>
      <c r="W13" s="193"/>
      <c r="X13" s="193"/>
      <c r="AC13" s="683"/>
      <c r="AD13" s="683"/>
      <c r="AE13" s="683"/>
      <c r="AF13" s="683"/>
      <c r="AK13" s="683"/>
      <c r="AL13" s="683"/>
      <c r="AS13" s="683"/>
      <c r="AT13" s="683"/>
      <c r="BA13" s="683"/>
      <c r="BB13" s="683"/>
      <c r="BI13" s="683"/>
      <c r="BJ13" s="683"/>
      <c r="BQ13" s="683"/>
      <c r="BR13" s="683"/>
      <c r="BS13" s="188"/>
      <c r="BY13" s="683"/>
      <c r="BZ13" s="683"/>
      <c r="CG13" s="683"/>
      <c r="CH13" s="683"/>
      <c r="CO13" s="683"/>
      <c r="CP13" s="683"/>
      <c r="CW13" s="683"/>
      <c r="CX13" s="683"/>
      <c r="DE13" s="829"/>
      <c r="DF13" s="829"/>
      <c r="EZ13" s="197"/>
      <c r="FA13" s="197"/>
      <c r="FB13" s="197"/>
      <c r="FC13" s="197"/>
      <c r="FD13" s="197"/>
      <c r="FE13" s="197"/>
      <c r="FF13" s="197"/>
      <c r="FG13" s="197"/>
      <c r="FH13" s="197"/>
      <c r="FI13" s="197"/>
      <c r="FJ13" s="197"/>
      <c r="FK13" s="197"/>
      <c r="FL13" s="197"/>
      <c r="FM13" s="197"/>
      <c r="FN13" s="197"/>
      <c r="FO13" s="197"/>
      <c r="FP13" s="197"/>
      <c r="FQ13" s="197"/>
      <c r="FR13" s="197"/>
      <c r="FS13" s="197"/>
      <c r="FT13" s="197"/>
      <c r="FU13" s="197"/>
      <c r="FV13" s="197"/>
      <c r="FW13" s="197"/>
      <c r="FX13" s="197"/>
      <c r="FY13" s="197"/>
      <c r="FZ13" s="197"/>
      <c r="GA13" s="197"/>
      <c r="GB13" s="197"/>
      <c r="GC13" s="197"/>
      <c r="GD13" s="197"/>
      <c r="GE13" s="197"/>
      <c r="GF13" s="197"/>
      <c r="GG13" s="197"/>
      <c r="GH13" s="197"/>
      <c r="GI13" s="197"/>
      <c r="GJ13" s="197"/>
      <c r="GK13" s="197"/>
      <c r="GL13" s="197"/>
      <c r="GM13" s="197"/>
      <c r="GN13" s="197"/>
      <c r="GO13" s="197"/>
      <c r="GP13" s="197"/>
      <c r="GQ13" s="197"/>
      <c r="GR13" s="197"/>
      <c r="GS13" s="197"/>
      <c r="GT13" s="197"/>
      <c r="GU13" s="197"/>
      <c r="GV13" s="197"/>
      <c r="GW13" s="197"/>
      <c r="GX13" s="197"/>
      <c r="GY13" s="197"/>
      <c r="GZ13" s="197"/>
      <c r="HA13" s="197"/>
      <c r="HB13" s="197"/>
      <c r="HC13" s="197"/>
      <c r="HD13" s="197"/>
      <c r="HE13" s="197"/>
      <c r="HF13" s="197"/>
      <c r="HG13" s="197"/>
      <c r="HH13" s="197"/>
      <c r="HI13" s="197"/>
      <c r="HJ13" s="197"/>
      <c r="HK13" s="197"/>
      <c r="HL13" s="197"/>
      <c r="HM13" s="197"/>
      <c r="HN13" s="197"/>
    </row>
    <row r="14" spans="1:222" s="196" customFormat="1" ht="24.75" customHeight="1" x14ac:dyDescent="0.25">
      <c r="A14" s="1373" t="s">
        <v>17</v>
      </c>
      <c r="B14" s="1374"/>
      <c r="C14" s="198" t="s">
        <v>18</v>
      </c>
      <c r="D14" s="1672" t="s">
        <v>169</v>
      </c>
      <c r="E14" s="1672"/>
      <c r="F14" s="1672"/>
      <c r="G14" s="1672"/>
      <c r="H14" s="1377">
        <v>2024</v>
      </c>
      <c r="I14" s="323"/>
      <c r="J14" s="193"/>
      <c r="K14" s="193"/>
      <c r="L14" s="195"/>
      <c r="M14" s="194"/>
      <c r="N14" s="194"/>
      <c r="O14" s="194"/>
      <c r="P14" s="193"/>
      <c r="Q14" s="193"/>
      <c r="R14" s="540"/>
      <c r="S14" s="193"/>
      <c r="T14" s="195"/>
      <c r="U14" s="195"/>
      <c r="V14" s="195"/>
      <c r="W14" s="193"/>
      <c r="X14" s="193"/>
      <c r="AC14" s="683"/>
      <c r="AD14" s="683"/>
      <c r="AE14" s="683"/>
      <c r="AF14" s="683"/>
      <c r="AK14" s="683"/>
      <c r="AL14" s="683"/>
      <c r="AS14" s="683"/>
      <c r="AT14" s="683"/>
      <c r="BA14" s="683"/>
      <c r="BB14" s="683"/>
      <c r="BI14" s="683"/>
      <c r="BJ14" s="683"/>
      <c r="BQ14" s="683"/>
      <c r="BR14" s="683"/>
      <c r="BS14" s="188"/>
      <c r="BY14" s="683"/>
      <c r="BZ14" s="683"/>
      <c r="CG14" s="683"/>
      <c r="CH14" s="683"/>
      <c r="CO14" s="683"/>
      <c r="CP14" s="683"/>
      <c r="CW14" s="683"/>
      <c r="CX14" s="683"/>
      <c r="DE14" s="829"/>
      <c r="DF14" s="829"/>
      <c r="EZ14" s="197"/>
      <c r="FA14" s="197"/>
      <c r="FB14" s="197"/>
      <c r="FC14" s="197"/>
      <c r="FD14" s="197"/>
      <c r="FE14" s="197"/>
      <c r="FF14" s="197"/>
      <c r="FG14" s="197"/>
      <c r="FH14" s="197"/>
      <c r="FI14" s="197"/>
      <c r="FJ14" s="197"/>
      <c r="FK14" s="197"/>
      <c r="FL14" s="197"/>
      <c r="FM14" s="197"/>
      <c r="FN14" s="197"/>
      <c r="FO14" s="197"/>
      <c r="FP14" s="197"/>
      <c r="FQ14" s="197"/>
      <c r="FR14" s="197"/>
      <c r="FS14" s="197"/>
      <c r="FT14" s="197"/>
      <c r="FU14" s="197"/>
      <c r="FV14" s="197"/>
      <c r="FW14" s="197"/>
      <c r="FX14" s="197"/>
      <c r="FY14" s="197"/>
      <c r="FZ14" s="197"/>
      <c r="GA14" s="197"/>
      <c r="GB14" s="197"/>
      <c r="GC14" s="197"/>
      <c r="GD14" s="197"/>
      <c r="GE14" s="197"/>
      <c r="GF14" s="197"/>
      <c r="GG14" s="197"/>
      <c r="GH14" s="197"/>
      <c r="GI14" s="197"/>
      <c r="GJ14" s="197"/>
      <c r="GK14" s="197"/>
      <c r="GL14" s="197"/>
      <c r="GM14" s="197"/>
      <c r="GN14" s="197"/>
      <c r="GO14" s="197"/>
      <c r="GP14" s="197"/>
      <c r="GQ14" s="197"/>
      <c r="GR14" s="197"/>
      <c r="GS14" s="197"/>
      <c r="GT14" s="197"/>
      <c r="GU14" s="197"/>
      <c r="GV14" s="197"/>
      <c r="GW14" s="197"/>
      <c r="GX14" s="197"/>
      <c r="GY14" s="197"/>
      <c r="GZ14" s="197"/>
      <c r="HA14" s="197"/>
      <c r="HB14" s="197"/>
      <c r="HC14" s="197"/>
      <c r="HD14" s="197"/>
      <c r="HE14" s="197"/>
      <c r="HF14" s="197"/>
      <c r="HG14" s="197"/>
      <c r="HH14" s="197"/>
      <c r="HI14" s="197"/>
      <c r="HJ14" s="197"/>
      <c r="HK14" s="197"/>
      <c r="HL14" s="197"/>
      <c r="HM14" s="197"/>
      <c r="HN14" s="197"/>
    </row>
    <row r="15" spans="1:222" s="196" customFormat="1" ht="14.25" customHeight="1" x14ac:dyDescent="0.25">
      <c r="A15" s="1375"/>
      <c r="B15" s="1376"/>
      <c r="C15" s="198" t="s">
        <v>19</v>
      </c>
      <c r="D15" s="1672" t="s">
        <v>170</v>
      </c>
      <c r="E15" s="1672"/>
      <c r="F15" s="1672"/>
      <c r="G15" s="1672"/>
      <c r="H15" s="1377"/>
      <c r="I15" s="323"/>
      <c r="J15" s="193"/>
      <c r="K15" s="193"/>
      <c r="L15" s="195"/>
      <c r="M15" s="194"/>
      <c r="N15" s="194"/>
      <c r="O15" s="194"/>
      <c r="P15" s="193"/>
      <c r="Q15" s="193"/>
      <c r="R15" s="540"/>
      <c r="S15" s="193"/>
      <c r="T15" s="195"/>
      <c r="U15" s="195"/>
      <c r="V15" s="195"/>
      <c r="W15" s="193"/>
      <c r="X15" s="193"/>
      <c r="AC15" s="683"/>
      <c r="AD15" s="683"/>
      <c r="AE15" s="683"/>
      <c r="AF15" s="683"/>
      <c r="AK15" s="683"/>
      <c r="AL15" s="683"/>
      <c r="AS15" s="683"/>
      <c r="AT15" s="683"/>
      <c r="BA15" s="683"/>
      <c r="BB15" s="683"/>
      <c r="BI15" s="683"/>
      <c r="BJ15" s="683"/>
      <c r="BQ15" s="683"/>
      <c r="BR15" s="683"/>
      <c r="BS15" s="188"/>
      <c r="BY15" s="683"/>
      <c r="BZ15" s="683"/>
      <c r="CG15" s="683"/>
      <c r="CH15" s="683"/>
      <c r="CO15" s="683"/>
      <c r="CP15" s="683"/>
      <c r="CW15" s="683"/>
      <c r="CX15" s="683"/>
      <c r="DE15" s="829"/>
      <c r="DF15" s="829"/>
      <c r="EZ15" s="197"/>
      <c r="FA15" s="197"/>
      <c r="FB15" s="197"/>
      <c r="FC15" s="197"/>
      <c r="FD15" s="197"/>
      <c r="FE15" s="197"/>
      <c r="FF15" s="197"/>
      <c r="FG15" s="197"/>
      <c r="FH15" s="197"/>
      <c r="FI15" s="197"/>
      <c r="FJ15" s="197"/>
      <c r="FK15" s="197"/>
      <c r="FL15" s="197"/>
      <c r="FM15" s="197"/>
      <c r="FN15" s="197"/>
      <c r="FO15" s="197"/>
      <c r="FP15" s="197"/>
      <c r="FQ15" s="197"/>
      <c r="FR15" s="197"/>
      <c r="FS15" s="197"/>
      <c r="FT15" s="197"/>
      <c r="FU15" s="197"/>
      <c r="FV15" s="197"/>
      <c r="FW15" s="197"/>
      <c r="FX15" s="197"/>
      <c r="FY15" s="197"/>
      <c r="FZ15" s="197"/>
      <c r="GA15" s="197"/>
      <c r="GB15" s="197"/>
      <c r="GC15" s="197"/>
      <c r="GD15" s="197"/>
      <c r="GE15" s="197"/>
      <c r="GF15" s="197"/>
      <c r="GG15" s="197"/>
      <c r="GH15" s="197"/>
      <c r="GI15" s="197"/>
      <c r="GJ15" s="197"/>
      <c r="GK15" s="197"/>
      <c r="GL15" s="197"/>
      <c r="GM15" s="197"/>
      <c r="GN15" s="197"/>
      <c r="GO15" s="197"/>
      <c r="GP15" s="197"/>
      <c r="GQ15" s="197"/>
      <c r="GR15" s="197"/>
      <c r="GS15" s="197"/>
      <c r="GT15" s="197"/>
      <c r="GU15" s="197"/>
      <c r="GV15" s="197"/>
      <c r="GW15" s="197"/>
      <c r="GX15" s="197"/>
      <c r="GY15" s="197"/>
      <c r="GZ15" s="197"/>
      <c r="HA15" s="197"/>
      <c r="HB15" s="197"/>
      <c r="HC15" s="197"/>
      <c r="HD15" s="197"/>
      <c r="HE15" s="197"/>
      <c r="HF15" s="197"/>
      <c r="HG15" s="197"/>
      <c r="HH15" s="197"/>
      <c r="HI15" s="197"/>
      <c r="HJ15" s="197"/>
      <c r="HK15" s="197"/>
      <c r="HL15" s="197"/>
      <c r="HM15" s="197"/>
      <c r="HN15" s="197"/>
    </row>
    <row r="16" spans="1:222" ht="15" x14ac:dyDescent="0.25">
      <c r="B16" s="200"/>
      <c r="C16" s="200"/>
      <c r="D16" s="201"/>
      <c r="E16" s="192"/>
      <c r="F16" s="202"/>
      <c r="G16" s="202"/>
      <c r="H16" s="324"/>
      <c r="I16" s="325"/>
      <c r="J16" s="184"/>
      <c r="K16" s="185"/>
      <c r="L16" s="537"/>
      <c r="P16" s="185"/>
      <c r="Q16" s="185"/>
      <c r="R16" s="541"/>
      <c r="S16" s="185"/>
      <c r="T16" s="203"/>
      <c r="U16" s="185"/>
      <c r="V16" s="185"/>
      <c r="W16" s="185"/>
      <c r="X16" s="185"/>
      <c r="Y16" s="185"/>
      <c r="Z16" s="185"/>
      <c r="AA16" s="185"/>
      <c r="AB16" s="185"/>
      <c r="AC16" s="681"/>
      <c r="AD16" s="681"/>
      <c r="AE16" s="681"/>
      <c r="AF16" s="681"/>
      <c r="AG16" s="185"/>
      <c r="AH16" s="185"/>
      <c r="AI16" s="185"/>
      <c r="AJ16" s="185"/>
      <c r="AK16" s="681"/>
      <c r="AL16" s="681"/>
      <c r="AM16" s="185"/>
      <c r="AN16" s="185"/>
      <c r="AO16" s="185"/>
      <c r="AP16" s="185"/>
      <c r="AQ16" s="185"/>
      <c r="AR16" s="185"/>
      <c r="AS16" s="681"/>
      <c r="AT16" s="681"/>
      <c r="AU16" s="185"/>
      <c r="AV16" s="190"/>
      <c r="AW16" s="185"/>
      <c r="AX16" s="185"/>
      <c r="AY16" s="185"/>
      <c r="AZ16" s="185"/>
      <c r="BA16" s="681"/>
      <c r="BB16" s="681"/>
      <c r="BC16" s="185"/>
      <c r="BD16" s="185"/>
      <c r="BE16" s="185"/>
      <c r="BF16" s="185"/>
      <c r="BG16" s="185"/>
      <c r="BH16" s="185"/>
      <c r="BI16" s="681"/>
      <c r="BJ16" s="681"/>
      <c r="BK16" s="185"/>
      <c r="BL16" s="185"/>
      <c r="BM16" s="185"/>
      <c r="BN16" s="185"/>
      <c r="BO16" s="185"/>
      <c r="BP16" s="185"/>
      <c r="BQ16" s="681"/>
      <c r="BR16" s="681"/>
      <c r="BS16" s="184"/>
      <c r="BT16" s="185"/>
      <c r="BU16" s="185"/>
      <c r="BV16" s="185"/>
      <c r="BW16" s="185"/>
      <c r="BX16" s="185"/>
      <c r="BY16" s="681"/>
      <c r="BZ16" s="681"/>
      <c r="CA16" s="185"/>
      <c r="CB16" s="185"/>
      <c r="CC16" s="185"/>
      <c r="CD16" s="185"/>
      <c r="CE16" s="185"/>
      <c r="CF16" s="185"/>
      <c r="CG16" s="681"/>
      <c r="CH16" s="681"/>
      <c r="CI16" s="185"/>
      <c r="CJ16" s="185"/>
      <c r="CK16" s="185"/>
      <c r="CL16" s="185"/>
      <c r="CM16" s="185"/>
      <c r="CN16" s="185"/>
      <c r="CO16" s="681"/>
      <c r="CP16" s="681"/>
      <c r="CQ16" s="185"/>
      <c r="CR16" s="185"/>
      <c r="CS16" s="185"/>
      <c r="CT16" s="185"/>
      <c r="CU16" s="185"/>
      <c r="CV16" s="185"/>
      <c r="CW16" s="681"/>
      <c r="CX16" s="681"/>
      <c r="CY16" s="185"/>
      <c r="CZ16" s="185"/>
      <c r="DA16" s="185"/>
      <c r="DB16" s="185"/>
      <c r="DC16" s="185"/>
      <c r="DD16" s="185"/>
      <c r="DE16" s="681"/>
      <c r="DF16" s="681"/>
      <c r="DG16" s="185"/>
      <c r="DH16" s="185"/>
      <c r="DI16" s="185"/>
      <c r="DJ16" s="185"/>
      <c r="DK16" s="185"/>
      <c r="DL16" s="185"/>
      <c r="DM16" s="185"/>
      <c r="DN16" s="185"/>
      <c r="DO16" s="185"/>
      <c r="DP16" s="185"/>
      <c r="DQ16" s="185"/>
      <c r="DR16" s="185"/>
      <c r="DS16" s="185"/>
      <c r="DT16" s="185"/>
      <c r="DU16" s="185"/>
      <c r="DV16" s="185"/>
      <c r="DW16" s="185"/>
      <c r="DX16" s="185"/>
      <c r="DY16" s="185"/>
      <c r="DZ16" s="185"/>
      <c r="EA16" s="185"/>
      <c r="EB16" s="185"/>
      <c r="EC16" s="185"/>
      <c r="ED16" s="185"/>
      <c r="EE16" s="185"/>
      <c r="EF16" s="185"/>
      <c r="EG16" s="185"/>
      <c r="EH16" s="185"/>
      <c r="EI16" s="185"/>
      <c r="EJ16" s="185"/>
      <c r="EK16" s="185"/>
      <c r="EL16" s="185"/>
      <c r="EM16" s="185"/>
      <c r="EN16" s="185"/>
      <c r="EO16" s="185"/>
      <c r="EP16" s="185"/>
      <c r="EQ16" s="185"/>
      <c r="ER16" s="185"/>
      <c r="ES16" s="185"/>
      <c r="ET16" s="185"/>
      <c r="EU16" s="185"/>
      <c r="EV16" s="185"/>
      <c r="EW16" s="185"/>
      <c r="EX16" s="185"/>
      <c r="EY16" s="185"/>
    </row>
    <row r="17" spans="1:155" ht="15" x14ac:dyDescent="0.25">
      <c r="B17" s="200"/>
      <c r="C17" s="200"/>
      <c r="D17" s="201"/>
      <c r="E17" s="192"/>
      <c r="F17" s="202"/>
      <c r="G17" s="202"/>
      <c r="H17" s="324"/>
      <c r="I17" s="325"/>
      <c r="J17" s="184"/>
      <c r="K17" s="185"/>
      <c r="L17" s="537"/>
      <c r="P17" s="185"/>
      <c r="Q17" s="185"/>
      <c r="R17" s="541"/>
      <c r="S17" s="185"/>
      <c r="T17" s="203"/>
      <c r="U17" s="185"/>
      <c r="V17" s="185"/>
      <c r="W17" s="185"/>
      <c r="X17" s="185"/>
      <c r="Y17" s="185"/>
      <c r="Z17" s="185"/>
      <c r="AA17" s="185"/>
      <c r="AB17" s="185"/>
      <c r="AC17" s="681"/>
      <c r="AD17" s="681"/>
      <c r="AE17" s="681"/>
      <c r="AF17" s="681"/>
      <c r="AG17" s="185"/>
      <c r="AH17" s="185"/>
      <c r="AI17" s="185"/>
      <c r="AJ17" s="185"/>
      <c r="AK17" s="681"/>
      <c r="AL17" s="681"/>
      <c r="AM17" s="185"/>
      <c r="AN17" s="185"/>
      <c r="AO17" s="185"/>
      <c r="AP17" s="185"/>
      <c r="AQ17" s="185"/>
      <c r="AR17" s="185"/>
      <c r="AS17" s="681"/>
      <c r="AT17" s="681"/>
      <c r="AU17" s="185"/>
      <c r="AV17" s="190"/>
      <c r="AW17" s="185"/>
      <c r="AX17" s="185"/>
      <c r="AY17" s="185"/>
      <c r="AZ17" s="185"/>
      <c r="BA17" s="681"/>
      <c r="BB17" s="681"/>
      <c r="BC17" s="185"/>
      <c r="BD17" s="185"/>
      <c r="BE17" s="185"/>
      <c r="BF17" s="185"/>
      <c r="BG17" s="185"/>
      <c r="BH17" s="185"/>
      <c r="BI17" s="681"/>
      <c r="BJ17" s="681"/>
      <c r="BK17" s="185"/>
      <c r="BL17" s="185"/>
      <c r="BM17" s="185"/>
      <c r="BN17" s="185"/>
      <c r="BO17" s="185"/>
      <c r="BP17" s="185"/>
      <c r="BQ17" s="681"/>
      <c r="BR17" s="681"/>
      <c r="BS17" s="184"/>
      <c r="BT17" s="185"/>
      <c r="BU17" s="185"/>
      <c r="BV17" s="185"/>
      <c r="BW17" s="185"/>
      <c r="BX17" s="185"/>
      <c r="BY17" s="681"/>
      <c r="BZ17" s="681"/>
      <c r="CA17" s="185"/>
      <c r="CB17" s="185"/>
      <c r="CC17" s="185"/>
      <c r="CD17" s="185"/>
      <c r="CE17" s="185"/>
      <c r="CF17" s="185"/>
      <c r="CG17" s="681"/>
      <c r="CH17" s="681"/>
      <c r="CI17" s="185"/>
      <c r="CJ17" s="185"/>
      <c r="CK17" s="185"/>
      <c r="CL17" s="185"/>
      <c r="CM17" s="185"/>
      <c r="CN17" s="185"/>
      <c r="CO17" s="681"/>
      <c r="CP17" s="681"/>
      <c r="CQ17" s="185"/>
      <c r="CR17" s="185"/>
      <c r="CS17" s="185"/>
      <c r="CT17" s="185"/>
      <c r="CU17" s="185"/>
      <c r="CV17" s="185"/>
      <c r="CW17" s="681"/>
      <c r="CX17" s="681"/>
      <c r="CY17" s="185"/>
      <c r="CZ17" s="185"/>
      <c r="DA17" s="185"/>
      <c r="DB17" s="185"/>
      <c r="DC17" s="185"/>
      <c r="DD17" s="185"/>
      <c r="DE17" s="681"/>
      <c r="DF17" s="681"/>
      <c r="DG17" s="185"/>
      <c r="DH17" s="185"/>
      <c r="DI17" s="185"/>
      <c r="DJ17" s="185"/>
      <c r="DK17" s="185"/>
      <c r="DL17" s="185"/>
      <c r="DM17" s="185"/>
      <c r="DN17" s="185"/>
      <c r="DO17" s="185"/>
      <c r="DP17" s="185"/>
      <c r="DQ17" s="185"/>
      <c r="DR17" s="185"/>
      <c r="DS17" s="185"/>
      <c r="DT17" s="185"/>
      <c r="DU17" s="185"/>
      <c r="DV17" s="185"/>
      <c r="DW17" s="185"/>
      <c r="DX17" s="185"/>
      <c r="DY17" s="185"/>
      <c r="DZ17" s="185"/>
      <c r="EA17" s="185"/>
      <c r="EB17" s="185"/>
      <c r="EC17" s="185"/>
      <c r="ED17" s="185"/>
      <c r="EE17" s="185"/>
      <c r="EF17" s="185"/>
      <c r="EG17" s="185"/>
      <c r="EH17" s="185"/>
      <c r="EI17" s="185"/>
      <c r="EJ17" s="185"/>
      <c r="EK17" s="185"/>
      <c r="EL17" s="185"/>
      <c r="EM17" s="185"/>
      <c r="EN17" s="185"/>
      <c r="EO17" s="185"/>
      <c r="EP17" s="185"/>
      <c r="EQ17" s="185"/>
      <c r="ER17" s="185"/>
      <c r="ES17" s="185"/>
      <c r="ET17" s="185"/>
      <c r="EU17" s="185"/>
      <c r="EV17" s="185"/>
      <c r="EW17" s="185"/>
      <c r="EX17" s="185"/>
      <c r="EY17" s="185"/>
    </row>
    <row r="18" spans="1:155" ht="15.75" thickBot="1" x14ac:dyDescent="0.3">
      <c r="A18" s="326" t="s">
        <v>81</v>
      </c>
      <c r="H18" s="327"/>
      <c r="I18" s="328"/>
      <c r="J18" s="184"/>
      <c r="K18" s="185"/>
      <c r="L18" s="537"/>
      <c r="P18" s="185"/>
      <c r="Q18" s="185"/>
      <c r="R18" s="541"/>
      <c r="S18" s="185"/>
      <c r="T18" s="203"/>
      <c r="U18" s="185"/>
      <c r="V18" s="185"/>
      <c r="W18" s="185"/>
      <c r="X18" s="185"/>
      <c r="Y18" s="185"/>
      <c r="Z18" s="185"/>
      <c r="AA18" s="185"/>
      <c r="AB18" s="185"/>
      <c r="AC18" s="681"/>
      <c r="AD18" s="681"/>
      <c r="AE18" s="681"/>
      <c r="AF18" s="681"/>
      <c r="AG18" s="185"/>
      <c r="AH18" s="185"/>
      <c r="AI18" s="185"/>
      <c r="AJ18" s="185"/>
      <c r="AK18" s="681"/>
      <c r="AL18" s="681"/>
      <c r="AM18" s="185"/>
      <c r="AN18" s="185"/>
      <c r="AO18" s="185"/>
      <c r="AP18" s="185"/>
      <c r="AQ18" s="185"/>
      <c r="AR18" s="185"/>
      <c r="AS18" s="681"/>
      <c r="AT18" s="681"/>
      <c r="AU18" s="185"/>
      <c r="AV18" s="190"/>
      <c r="AW18" s="185"/>
      <c r="AX18" s="185"/>
      <c r="AY18" s="185"/>
      <c r="AZ18" s="185"/>
      <c r="BA18" s="681"/>
      <c r="BB18" s="681"/>
      <c r="BC18" s="185"/>
      <c r="BD18" s="185"/>
      <c r="BE18" s="185"/>
      <c r="BF18" s="185"/>
      <c r="BG18" s="185"/>
      <c r="BH18" s="185"/>
      <c r="BI18" s="681"/>
      <c r="BJ18" s="681"/>
      <c r="BK18" s="185"/>
      <c r="BL18" s="185"/>
      <c r="BM18" s="185"/>
      <c r="BN18" s="185"/>
      <c r="BO18" s="185"/>
      <c r="BP18" s="185"/>
      <c r="BQ18" s="681"/>
      <c r="BR18" s="681"/>
      <c r="BS18" s="184"/>
      <c r="BT18" s="185"/>
      <c r="BU18" s="185"/>
      <c r="BV18" s="185"/>
      <c r="BW18" s="185"/>
      <c r="BX18" s="185"/>
      <c r="BY18" s="681"/>
      <c r="BZ18" s="681"/>
      <c r="CA18" s="185"/>
      <c r="CB18" s="185"/>
      <c r="CC18" s="185"/>
      <c r="CD18" s="185"/>
      <c r="CE18" s="185"/>
      <c r="CF18" s="185"/>
      <c r="CG18" s="681"/>
      <c r="CH18" s="681"/>
      <c r="CI18" s="185"/>
      <c r="CJ18" s="185"/>
      <c r="CK18" s="185"/>
      <c r="CL18" s="185"/>
      <c r="CM18" s="185"/>
      <c r="CN18" s="185"/>
      <c r="CO18" s="681"/>
      <c r="CP18" s="681"/>
      <c r="CQ18" s="185"/>
      <c r="CR18" s="185"/>
      <c r="CS18" s="185"/>
      <c r="CT18" s="185"/>
      <c r="CU18" s="185"/>
      <c r="CV18" s="185"/>
      <c r="CW18" s="681"/>
      <c r="CX18" s="681"/>
      <c r="CY18" s="185"/>
      <c r="CZ18" s="185"/>
      <c r="DA18" s="185"/>
      <c r="DB18" s="185"/>
      <c r="DC18" s="185"/>
      <c r="DD18" s="185"/>
      <c r="DE18" s="681"/>
      <c r="DF18" s="681"/>
      <c r="DG18" s="185"/>
      <c r="DH18" s="185"/>
      <c r="DI18" s="185"/>
      <c r="DJ18" s="185"/>
      <c r="DK18" s="185"/>
      <c r="DL18" s="185"/>
      <c r="DM18" s="185"/>
      <c r="DN18" s="185"/>
      <c r="DO18" s="326" t="s">
        <v>82</v>
      </c>
      <c r="DP18" s="185"/>
      <c r="DQ18" s="185"/>
      <c r="DR18" s="185"/>
      <c r="DS18" s="185"/>
      <c r="DT18" s="185"/>
      <c r="DU18" s="185"/>
      <c r="DV18" s="185"/>
      <c r="DW18" s="185"/>
      <c r="DX18" s="185"/>
      <c r="DY18" s="185"/>
      <c r="DZ18" s="185"/>
      <c r="EA18" s="185"/>
      <c r="EB18" s="185"/>
      <c r="EC18" s="185"/>
      <c r="ED18" s="185"/>
      <c r="EE18" s="185"/>
      <c r="EF18" s="185"/>
      <c r="EG18" s="185"/>
      <c r="EH18" s="185"/>
      <c r="EI18" s="185"/>
      <c r="EJ18" s="185"/>
      <c r="EK18" s="185"/>
      <c r="EL18" s="185"/>
      <c r="EM18" s="185"/>
      <c r="EN18" s="185"/>
      <c r="EO18" s="185"/>
      <c r="EP18" s="185"/>
      <c r="EQ18" s="185"/>
      <c r="ER18" s="185"/>
      <c r="ES18" s="185"/>
      <c r="ET18" s="185"/>
      <c r="EU18" s="185"/>
      <c r="EV18" s="185"/>
      <c r="EW18" s="185"/>
      <c r="EX18" s="185"/>
      <c r="EY18" s="185"/>
    </row>
    <row r="19" spans="1:155" ht="30.75" customHeight="1" x14ac:dyDescent="0.25">
      <c r="A19" s="1381" t="s">
        <v>83</v>
      </c>
      <c r="B19" s="1382"/>
      <c r="C19" s="1385" t="s">
        <v>84</v>
      </c>
      <c r="D19" s="1381" t="s">
        <v>85</v>
      </c>
      <c r="E19" s="1387"/>
      <c r="F19" s="1387"/>
      <c r="G19" s="1387"/>
      <c r="H19" s="1387"/>
      <c r="I19" s="1382"/>
      <c r="J19" s="1388" t="s">
        <v>86</v>
      </c>
      <c r="K19" s="1389"/>
      <c r="L19" s="1389"/>
      <c r="M19" s="1389"/>
      <c r="N19" s="1389"/>
      <c r="O19" s="1389"/>
      <c r="P19" s="1389"/>
      <c r="Q19" s="1389"/>
      <c r="R19" s="1389"/>
      <c r="S19" s="1390" t="s">
        <v>87</v>
      </c>
      <c r="T19" s="1391"/>
      <c r="U19" s="1392" t="s">
        <v>88</v>
      </c>
      <c r="V19" s="1393"/>
      <c r="W19" s="1393"/>
      <c r="X19" s="1393"/>
      <c r="Y19" s="1393"/>
      <c r="Z19" s="1393"/>
      <c r="AA19" s="1393"/>
      <c r="AB19" s="1393"/>
      <c r="AC19" s="1393" t="s">
        <v>89</v>
      </c>
      <c r="AD19" s="1393"/>
      <c r="AE19" s="1393"/>
      <c r="AF19" s="1393"/>
      <c r="AG19" s="1393"/>
      <c r="AH19" s="1393"/>
      <c r="AI19" s="1393"/>
      <c r="AJ19" s="1393"/>
      <c r="AK19" s="1431" t="s">
        <v>90</v>
      </c>
      <c r="AL19" s="1432"/>
      <c r="AM19" s="1432"/>
      <c r="AN19" s="1432"/>
      <c r="AO19" s="1432"/>
      <c r="AP19" s="1432"/>
      <c r="AQ19" s="1432"/>
      <c r="AR19" s="1433"/>
      <c r="AS19" s="1393" t="s">
        <v>91</v>
      </c>
      <c r="AT19" s="1393"/>
      <c r="AU19" s="1393"/>
      <c r="AV19" s="1393"/>
      <c r="AW19" s="1393"/>
      <c r="AX19" s="1393"/>
      <c r="AY19" s="1393"/>
      <c r="AZ19" s="1393"/>
      <c r="BA19" s="1393" t="s">
        <v>92</v>
      </c>
      <c r="BB19" s="1393"/>
      <c r="BC19" s="1393"/>
      <c r="BD19" s="1393"/>
      <c r="BE19" s="1393"/>
      <c r="BF19" s="1393"/>
      <c r="BG19" s="1413"/>
      <c r="BH19" s="1413"/>
      <c r="BI19" s="1415" t="s">
        <v>93</v>
      </c>
      <c r="BJ19" s="1416"/>
      <c r="BK19" s="1416"/>
      <c r="BL19" s="1416"/>
      <c r="BM19" s="1416"/>
      <c r="BN19" s="1416"/>
      <c r="BO19" s="1416"/>
      <c r="BP19" s="1417"/>
      <c r="BQ19" s="1408" t="s">
        <v>94</v>
      </c>
      <c r="BR19" s="1409"/>
      <c r="BS19" s="1409"/>
      <c r="BT19" s="1409"/>
      <c r="BU19" s="1409"/>
      <c r="BV19" s="1409"/>
      <c r="BW19" s="1410"/>
      <c r="BX19" s="1411"/>
      <c r="BY19" s="1408" t="s">
        <v>95</v>
      </c>
      <c r="BZ19" s="1409"/>
      <c r="CA19" s="1409"/>
      <c r="CB19" s="1409"/>
      <c r="CC19" s="1409"/>
      <c r="CD19" s="1409"/>
      <c r="CE19" s="1410"/>
      <c r="CF19" s="1411"/>
      <c r="CG19" s="1415" t="s">
        <v>96</v>
      </c>
      <c r="CH19" s="1416"/>
      <c r="CI19" s="1416"/>
      <c r="CJ19" s="1416"/>
      <c r="CK19" s="1416"/>
      <c r="CL19" s="1416"/>
      <c r="CM19" s="1416"/>
      <c r="CN19" s="1417"/>
      <c r="CO19" s="1408" t="s">
        <v>97</v>
      </c>
      <c r="CP19" s="1409"/>
      <c r="CQ19" s="1409"/>
      <c r="CR19" s="1409"/>
      <c r="CS19" s="1409"/>
      <c r="CT19" s="1409"/>
      <c r="CU19" s="1410"/>
      <c r="CV19" s="1411"/>
      <c r="CW19" s="1408" t="s">
        <v>98</v>
      </c>
      <c r="CX19" s="1409"/>
      <c r="CY19" s="1409"/>
      <c r="CZ19" s="1409"/>
      <c r="DA19" s="1409"/>
      <c r="DB19" s="1409"/>
      <c r="DC19" s="1410"/>
      <c r="DD19" s="1411"/>
      <c r="DE19" s="1415" t="s">
        <v>99</v>
      </c>
      <c r="DF19" s="1416"/>
      <c r="DG19" s="1416"/>
      <c r="DH19" s="1416"/>
      <c r="DI19" s="1416"/>
      <c r="DJ19" s="1416"/>
      <c r="DK19" s="1421"/>
      <c r="DL19" s="1417"/>
      <c r="DM19" s="204"/>
      <c r="DN19" s="204"/>
      <c r="DO19" s="1426" t="s">
        <v>100</v>
      </c>
      <c r="DP19" s="1400"/>
      <c r="DQ19" s="1400"/>
      <c r="DR19" s="1400"/>
      <c r="DS19" s="1400"/>
      <c r="DT19" s="1400"/>
      <c r="DU19" s="1400"/>
      <c r="DV19" s="1400"/>
      <c r="DW19" s="1401"/>
      <c r="DX19" s="1399" t="s">
        <v>101</v>
      </c>
      <c r="DY19" s="1400"/>
      <c r="DZ19" s="1400"/>
      <c r="EA19" s="1400"/>
      <c r="EB19" s="1400"/>
      <c r="EC19" s="1400"/>
      <c r="ED19" s="1400"/>
      <c r="EE19" s="1400"/>
      <c r="EF19" s="1401"/>
      <c r="EG19" s="1402" t="s">
        <v>102</v>
      </c>
      <c r="EH19" s="1403"/>
      <c r="EI19" s="1403"/>
      <c r="EJ19" s="1403"/>
      <c r="EK19" s="1403"/>
      <c r="EL19" s="1403"/>
      <c r="EM19" s="1403"/>
      <c r="EN19" s="1403"/>
      <c r="EO19" s="1403"/>
      <c r="EP19" s="1403" t="s">
        <v>103</v>
      </c>
      <c r="EQ19" s="1403"/>
      <c r="ER19" s="1403"/>
      <c r="ES19" s="1403"/>
      <c r="ET19" s="1403"/>
      <c r="EU19" s="1403"/>
      <c r="EV19" s="1403"/>
      <c r="EW19" s="1403"/>
      <c r="EX19" s="1403"/>
    </row>
    <row r="20" spans="1:155" ht="78.75" customHeight="1" thickBot="1" x14ac:dyDescent="0.3">
      <c r="A20" s="1383"/>
      <c r="B20" s="1384"/>
      <c r="C20" s="1386"/>
      <c r="D20" s="1385" t="s">
        <v>104</v>
      </c>
      <c r="E20" s="1385" t="s">
        <v>105</v>
      </c>
      <c r="F20" s="1397" t="s">
        <v>106</v>
      </c>
      <c r="G20" s="1397" t="s">
        <v>107</v>
      </c>
      <c r="H20" s="1385" t="s">
        <v>108</v>
      </c>
      <c r="I20" s="1406" t="s">
        <v>109</v>
      </c>
      <c r="J20" s="1385" t="s">
        <v>110</v>
      </c>
      <c r="K20" s="1385" t="s">
        <v>111</v>
      </c>
      <c r="L20" s="1395" t="s">
        <v>112</v>
      </c>
      <c r="M20" s="1397" t="s">
        <v>107</v>
      </c>
      <c r="N20" s="1397" t="s">
        <v>113</v>
      </c>
      <c r="O20" s="1397" t="s">
        <v>114</v>
      </c>
      <c r="P20" s="1385" t="s">
        <v>115</v>
      </c>
      <c r="Q20" s="1385" t="s">
        <v>157</v>
      </c>
      <c r="R20" s="1386" t="s">
        <v>116</v>
      </c>
      <c r="S20" s="1445" t="s">
        <v>117</v>
      </c>
      <c r="T20" s="1447" t="s">
        <v>118</v>
      </c>
      <c r="U20" s="1392"/>
      <c r="V20" s="1393"/>
      <c r="W20" s="1393"/>
      <c r="X20" s="1393"/>
      <c r="Y20" s="1393"/>
      <c r="Z20" s="1393"/>
      <c r="AA20" s="1393"/>
      <c r="AB20" s="1393"/>
      <c r="AC20" s="1393"/>
      <c r="AD20" s="1393"/>
      <c r="AE20" s="1393"/>
      <c r="AF20" s="1393"/>
      <c r="AG20" s="1393"/>
      <c r="AH20" s="1393"/>
      <c r="AI20" s="1393"/>
      <c r="AJ20" s="1393"/>
      <c r="AK20" s="1434"/>
      <c r="AL20" s="1419"/>
      <c r="AM20" s="1419"/>
      <c r="AN20" s="1419"/>
      <c r="AO20" s="1419"/>
      <c r="AP20" s="1419"/>
      <c r="AQ20" s="1419"/>
      <c r="AR20" s="1435"/>
      <c r="AS20" s="1393"/>
      <c r="AT20" s="1393"/>
      <c r="AU20" s="1393"/>
      <c r="AV20" s="1393"/>
      <c r="AW20" s="1393"/>
      <c r="AX20" s="1393"/>
      <c r="AY20" s="1393"/>
      <c r="AZ20" s="1393"/>
      <c r="BA20" s="1393"/>
      <c r="BB20" s="1393"/>
      <c r="BC20" s="1393"/>
      <c r="BD20" s="1393"/>
      <c r="BE20" s="1393"/>
      <c r="BF20" s="1393"/>
      <c r="BG20" s="1413"/>
      <c r="BH20" s="1413"/>
      <c r="BI20" s="1418"/>
      <c r="BJ20" s="1419"/>
      <c r="BK20" s="1419"/>
      <c r="BL20" s="1419"/>
      <c r="BM20" s="1419"/>
      <c r="BN20" s="1419"/>
      <c r="BO20" s="1419"/>
      <c r="BP20" s="1420"/>
      <c r="BQ20" s="1412"/>
      <c r="BR20" s="1393"/>
      <c r="BS20" s="1393"/>
      <c r="BT20" s="1393"/>
      <c r="BU20" s="1393"/>
      <c r="BV20" s="1393"/>
      <c r="BW20" s="1413"/>
      <c r="BX20" s="1414"/>
      <c r="BY20" s="1412"/>
      <c r="BZ20" s="1393"/>
      <c r="CA20" s="1393"/>
      <c r="CB20" s="1393"/>
      <c r="CC20" s="1393"/>
      <c r="CD20" s="1393"/>
      <c r="CE20" s="1413"/>
      <c r="CF20" s="1414"/>
      <c r="CG20" s="1418"/>
      <c r="CH20" s="1419"/>
      <c r="CI20" s="1419"/>
      <c r="CJ20" s="1419"/>
      <c r="CK20" s="1419"/>
      <c r="CL20" s="1419"/>
      <c r="CM20" s="1419"/>
      <c r="CN20" s="1420"/>
      <c r="CO20" s="1412"/>
      <c r="CP20" s="1393"/>
      <c r="CQ20" s="1393"/>
      <c r="CR20" s="1393"/>
      <c r="CS20" s="1393"/>
      <c r="CT20" s="1393"/>
      <c r="CU20" s="1413"/>
      <c r="CV20" s="1414"/>
      <c r="CW20" s="1412"/>
      <c r="CX20" s="1393"/>
      <c r="CY20" s="1393"/>
      <c r="CZ20" s="1393"/>
      <c r="DA20" s="1393"/>
      <c r="DB20" s="1393"/>
      <c r="DC20" s="1413"/>
      <c r="DD20" s="1414"/>
      <c r="DE20" s="1422"/>
      <c r="DF20" s="1423"/>
      <c r="DG20" s="1423"/>
      <c r="DH20" s="1423"/>
      <c r="DI20" s="1423"/>
      <c r="DJ20" s="1423"/>
      <c r="DK20" s="1424"/>
      <c r="DL20" s="1425"/>
      <c r="DM20" s="204"/>
      <c r="DN20" s="204"/>
      <c r="DO20" s="1427" t="s">
        <v>119</v>
      </c>
      <c r="DP20" s="1393"/>
      <c r="DQ20" s="1393"/>
      <c r="DR20" s="1428" t="s">
        <v>120</v>
      </c>
      <c r="DS20" s="1428"/>
      <c r="DT20" s="1428"/>
      <c r="DU20" s="1429" t="s">
        <v>121</v>
      </c>
      <c r="DV20" s="1429"/>
      <c r="DW20" s="1430"/>
      <c r="DX20" s="1392" t="s">
        <v>119</v>
      </c>
      <c r="DY20" s="1393"/>
      <c r="DZ20" s="1393"/>
      <c r="EA20" s="1428" t="s">
        <v>120</v>
      </c>
      <c r="EB20" s="1428"/>
      <c r="EC20" s="1428"/>
      <c r="ED20" s="1429" t="s">
        <v>121</v>
      </c>
      <c r="EE20" s="1429"/>
      <c r="EF20" s="1430"/>
      <c r="EG20" s="1392" t="s">
        <v>119</v>
      </c>
      <c r="EH20" s="1393"/>
      <c r="EI20" s="1393"/>
      <c r="EJ20" s="1428" t="s">
        <v>120</v>
      </c>
      <c r="EK20" s="1428"/>
      <c r="EL20" s="1428"/>
      <c r="EM20" s="1429" t="s">
        <v>121</v>
      </c>
      <c r="EN20" s="1429"/>
      <c r="EO20" s="1429"/>
      <c r="EP20" s="1393" t="s">
        <v>119</v>
      </c>
      <c r="EQ20" s="1393"/>
      <c r="ER20" s="1393"/>
      <c r="ES20" s="1428" t="s">
        <v>120</v>
      </c>
      <c r="ET20" s="1428"/>
      <c r="EU20" s="1428"/>
      <c r="EV20" s="1429" t="s">
        <v>121</v>
      </c>
      <c r="EW20" s="1429"/>
      <c r="EX20" s="1429"/>
    </row>
    <row r="21" spans="1:155" ht="64.5" customHeight="1" thickBot="1" x14ac:dyDescent="0.3">
      <c r="A21" s="1383"/>
      <c r="B21" s="1384"/>
      <c r="C21" s="1381"/>
      <c r="D21" s="1404"/>
      <c r="E21" s="1404"/>
      <c r="F21" s="1405"/>
      <c r="G21" s="1405"/>
      <c r="H21" s="1404"/>
      <c r="I21" s="1407"/>
      <c r="J21" s="1394"/>
      <c r="K21" s="1394"/>
      <c r="L21" s="1396"/>
      <c r="M21" s="1398"/>
      <c r="N21" s="1398"/>
      <c r="O21" s="1398"/>
      <c r="P21" s="1404"/>
      <c r="Q21" s="1404"/>
      <c r="R21" s="1381"/>
      <c r="S21" s="1446"/>
      <c r="T21" s="1448"/>
      <c r="U21" s="329" t="s">
        <v>122</v>
      </c>
      <c r="V21" s="330" t="s">
        <v>123</v>
      </c>
      <c r="W21" s="331" t="s">
        <v>124</v>
      </c>
      <c r="X21" s="330" t="s">
        <v>125</v>
      </c>
      <c r="Y21" s="331" t="s">
        <v>126</v>
      </c>
      <c r="Z21" s="330" t="s">
        <v>127</v>
      </c>
      <c r="AA21" s="332" t="s">
        <v>128</v>
      </c>
      <c r="AB21" s="333" t="s">
        <v>129</v>
      </c>
      <c r="AC21" s="720" t="s">
        <v>122</v>
      </c>
      <c r="AD21" s="684" t="s">
        <v>123</v>
      </c>
      <c r="AE21" s="815" t="s">
        <v>124</v>
      </c>
      <c r="AF21" s="684" t="s">
        <v>125</v>
      </c>
      <c r="AG21" s="331" t="s">
        <v>126</v>
      </c>
      <c r="AH21" s="330" t="s">
        <v>127</v>
      </c>
      <c r="AI21" s="332" t="s">
        <v>128</v>
      </c>
      <c r="AJ21" s="333" t="s">
        <v>129</v>
      </c>
      <c r="AK21" s="720" t="s">
        <v>122</v>
      </c>
      <c r="AL21" s="684" t="s">
        <v>123</v>
      </c>
      <c r="AM21" s="331" t="s">
        <v>124</v>
      </c>
      <c r="AN21" s="330" t="s">
        <v>125</v>
      </c>
      <c r="AO21" s="331" t="s">
        <v>126</v>
      </c>
      <c r="AP21" s="330" t="s">
        <v>127</v>
      </c>
      <c r="AQ21" s="332" t="s">
        <v>128</v>
      </c>
      <c r="AR21" s="333" t="s">
        <v>129</v>
      </c>
      <c r="AS21" s="720" t="s">
        <v>122</v>
      </c>
      <c r="AT21" s="684" t="s">
        <v>123</v>
      </c>
      <c r="AU21" s="331" t="s">
        <v>124</v>
      </c>
      <c r="AV21" s="330" t="s">
        <v>125</v>
      </c>
      <c r="AW21" s="331" t="s">
        <v>126</v>
      </c>
      <c r="AX21" s="330" t="s">
        <v>127</v>
      </c>
      <c r="AY21" s="332" t="s">
        <v>128</v>
      </c>
      <c r="AZ21" s="333" t="s">
        <v>129</v>
      </c>
      <c r="BA21" s="720" t="s">
        <v>122</v>
      </c>
      <c r="BB21" s="684" t="s">
        <v>123</v>
      </c>
      <c r="BC21" s="331" t="s">
        <v>124</v>
      </c>
      <c r="BD21" s="330" t="s">
        <v>125</v>
      </c>
      <c r="BE21" s="331" t="s">
        <v>126</v>
      </c>
      <c r="BF21" s="330" t="s">
        <v>127</v>
      </c>
      <c r="BG21" s="332" t="s">
        <v>128</v>
      </c>
      <c r="BH21" s="333" t="s">
        <v>129</v>
      </c>
      <c r="BI21" s="720" t="s">
        <v>122</v>
      </c>
      <c r="BJ21" s="684" t="s">
        <v>123</v>
      </c>
      <c r="BK21" s="331" t="s">
        <v>124</v>
      </c>
      <c r="BL21" s="330" t="s">
        <v>125</v>
      </c>
      <c r="BM21" s="331" t="s">
        <v>126</v>
      </c>
      <c r="BN21" s="330" t="s">
        <v>127</v>
      </c>
      <c r="BO21" s="332" t="s">
        <v>128</v>
      </c>
      <c r="BP21" s="333" t="s">
        <v>129</v>
      </c>
      <c r="BQ21" s="720" t="s">
        <v>122</v>
      </c>
      <c r="BR21" s="684" t="s">
        <v>123</v>
      </c>
      <c r="BS21" s="331" t="s">
        <v>124</v>
      </c>
      <c r="BT21" s="330" t="s">
        <v>125</v>
      </c>
      <c r="BU21" s="331" t="s">
        <v>126</v>
      </c>
      <c r="BV21" s="330" t="s">
        <v>127</v>
      </c>
      <c r="BW21" s="332" t="s">
        <v>128</v>
      </c>
      <c r="BX21" s="333" t="s">
        <v>129</v>
      </c>
      <c r="BY21" s="720" t="s">
        <v>122</v>
      </c>
      <c r="BZ21" s="684" t="s">
        <v>123</v>
      </c>
      <c r="CA21" s="331" t="s">
        <v>124</v>
      </c>
      <c r="CB21" s="330" t="s">
        <v>125</v>
      </c>
      <c r="CC21" s="331" t="s">
        <v>126</v>
      </c>
      <c r="CD21" s="330" t="s">
        <v>127</v>
      </c>
      <c r="CE21" s="332" t="s">
        <v>128</v>
      </c>
      <c r="CF21" s="333" t="s">
        <v>129</v>
      </c>
      <c r="CG21" s="720" t="s">
        <v>122</v>
      </c>
      <c r="CH21" s="684" t="s">
        <v>123</v>
      </c>
      <c r="CI21" s="331" t="s">
        <v>124</v>
      </c>
      <c r="CJ21" s="330" t="s">
        <v>125</v>
      </c>
      <c r="CK21" s="331" t="s">
        <v>126</v>
      </c>
      <c r="CL21" s="330" t="s">
        <v>127</v>
      </c>
      <c r="CM21" s="332" t="s">
        <v>128</v>
      </c>
      <c r="CN21" s="333" t="s">
        <v>129</v>
      </c>
      <c r="CO21" s="720" t="s">
        <v>122</v>
      </c>
      <c r="CP21" s="684" t="s">
        <v>123</v>
      </c>
      <c r="CQ21" s="331" t="s">
        <v>124</v>
      </c>
      <c r="CR21" s="330" t="s">
        <v>125</v>
      </c>
      <c r="CS21" s="331" t="s">
        <v>126</v>
      </c>
      <c r="CT21" s="330" t="s">
        <v>127</v>
      </c>
      <c r="CU21" s="332" t="s">
        <v>128</v>
      </c>
      <c r="CV21" s="333" t="s">
        <v>129</v>
      </c>
      <c r="CW21" s="720" t="s">
        <v>122</v>
      </c>
      <c r="CX21" s="684" t="s">
        <v>123</v>
      </c>
      <c r="CY21" s="331" t="s">
        <v>124</v>
      </c>
      <c r="CZ21" s="330" t="s">
        <v>125</v>
      </c>
      <c r="DA21" s="331" t="s">
        <v>126</v>
      </c>
      <c r="DB21" s="330" t="s">
        <v>127</v>
      </c>
      <c r="DC21" s="332" t="s">
        <v>128</v>
      </c>
      <c r="DD21" s="631" t="s">
        <v>129</v>
      </c>
      <c r="DE21" s="816" t="s">
        <v>122</v>
      </c>
      <c r="DF21" s="830" t="s">
        <v>123</v>
      </c>
      <c r="DG21" s="633" t="s">
        <v>124</v>
      </c>
      <c r="DH21" s="632" t="s">
        <v>125</v>
      </c>
      <c r="DI21" s="633" t="s">
        <v>126</v>
      </c>
      <c r="DJ21" s="632" t="s">
        <v>127</v>
      </c>
      <c r="DK21" s="634" t="s">
        <v>128</v>
      </c>
      <c r="DL21" s="635" t="s">
        <v>129</v>
      </c>
      <c r="DM21" s="204"/>
      <c r="DN21" s="204"/>
      <c r="DO21" s="637" t="s">
        <v>130</v>
      </c>
      <c r="DP21" s="334" t="s">
        <v>44</v>
      </c>
      <c r="DQ21" s="334" t="s">
        <v>131</v>
      </c>
      <c r="DR21" s="335" t="s">
        <v>124</v>
      </c>
      <c r="DS21" s="335" t="s">
        <v>125</v>
      </c>
      <c r="DT21" s="335" t="s">
        <v>131</v>
      </c>
      <c r="DU21" s="336" t="s">
        <v>43</v>
      </c>
      <c r="DV21" s="336" t="s">
        <v>44</v>
      </c>
      <c r="DW21" s="638" t="s">
        <v>131</v>
      </c>
      <c r="DX21" s="636" t="s">
        <v>130</v>
      </c>
      <c r="DY21" s="334" t="s">
        <v>44</v>
      </c>
      <c r="DZ21" s="334" t="s">
        <v>131</v>
      </c>
      <c r="EA21" s="335" t="s">
        <v>124</v>
      </c>
      <c r="EB21" s="335" t="s">
        <v>125</v>
      </c>
      <c r="EC21" s="335" t="s">
        <v>131</v>
      </c>
      <c r="ED21" s="336" t="s">
        <v>43</v>
      </c>
      <c r="EE21" s="336" t="s">
        <v>44</v>
      </c>
      <c r="EF21" s="638" t="s">
        <v>131</v>
      </c>
      <c r="EG21" s="636" t="s">
        <v>130</v>
      </c>
      <c r="EH21" s="334" t="s">
        <v>44</v>
      </c>
      <c r="EI21" s="334" t="s">
        <v>131</v>
      </c>
      <c r="EJ21" s="335" t="s">
        <v>124</v>
      </c>
      <c r="EK21" s="335" t="s">
        <v>125</v>
      </c>
      <c r="EL21" s="335" t="s">
        <v>131</v>
      </c>
      <c r="EM21" s="336" t="s">
        <v>43</v>
      </c>
      <c r="EN21" s="336" t="s">
        <v>44</v>
      </c>
      <c r="EO21" s="336" t="s">
        <v>131</v>
      </c>
      <c r="EP21" s="334" t="s">
        <v>130</v>
      </c>
      <c r="EQ21" s="334" t="s">
        <v>44</v>
      </c>
      <c r="ER21" s="334" t="s">
        <v>131</v>
      </c>
      <c r="ES21" s="335" t="s">
        <v>124</v>
      </c>
      <c r="ET21" s="335" t="s">
        <v>125</v>
      </c>
      <c r="EU21" s="335" t="s">
        <v>131</v>
      </c>
      <c r="EV21" s="336" t="s">
        <v>43</v>
      </c>
      <c r="EW21" s="336" t="s">
        <v>44</v>
      </c>
      <c r="EX21" s="336" t="s">
        <v>131</v>
      </c>
      <c r="EY21" s="337" t="s">
        <v>132</v>
      </c>
    </row>
    <row r="22" spans="1:155" ht="68.25" customHeight="1" x14ac:dyDescent="0.25">
      <c r="A22" s="1397" t="s">
        <v>183</v>
      </c>
      <c r="B22" s="1804"/>
      <c r="C22" s="1805" t="s">
        <v>174</v>
      </c>
      <c r="D22" s="1436">
        <v>1</v>
      </c>
      <c r="E22" s="1439" t="s">
        <v>171</v>
      </c>
      <c r="F22" s="1439" t="s">
        <v>184</v>
      </c>
      <c r="G22" s="1439" t="s">
        <v>188</v>
      </c>
      <c r="H22" s="1442">
        <v>5400</v>
      </c>
      <c r="I22" s="1454">
        <v>0.3</v>
      </c>
      <c r="J22" s="1457">
        <v>1</v>
      </c>
      <c r="K22" s="1460" t="s">
        <v>190</v>
      </c>
      <c r="L22" s="1463" t="s">
        <v>207</v>
      </c>
      <c r="M22" s="1466" t="s">
        <v>188</v>
      </c>
      <c r="N22" s="1466">
        <v>595</v>
      </c>
      <c r="O22" s="1460" t="s">
        <v>223</v>
      </c>
      <c r="P22" s="1491">
        <v>0.21</v>
      </c>
      <c r="Q22" s="1491">
        <v>7.0000000000000007E-2</v>
      </c>
      <c r="R22" s="1823">
        <v>45657</v>
      </c>
      <c r="S22" s="547" t="s">
        <v>203</v>
      </c>
      <c r="T22" s="548">
        <v>0.1</v>
      </c>
      <c r="U22" s="205">
        <v>0</v>
      </c>
      <c r="V22" s="206"/>
      <c r="W22" s="1314">
        <f>SUM(U22:U25)</f>
        <v>0</v>
      </c>
      <c r="X22" s="1342">
        <f>SUM(V22:V25)</f>
        <v>0</v>
      </c>
      <c r="Y22" s="1310">
        <f>+(W22*$P$22)+(W26*$P$26)+(W31*$P$31)+(W34*$P$34)</f>
        <v>0</v>
      </c>
      <c r="Z22" s="1310">
        <f>+(X22*$P$22)+(X26*$P$26)+(X31*$P$31)+(X34*$P$34)</f>
        <v>0</v>
      </c>
      <c r="AA22" s="207"/>
      <c r="AB22" s="208"/>
      <c r="AC22" s="207">
        <v>0</v>
      </c>
      <c r="AD22" s="685">
        <v>0</v>
      </c>
      <c r="AE22" s="1496">
        <f>(AC22+AC23+AC24+AC25)</f>
        <v>0</v>
      </c>
      <c r="AF22" s="1499">
        <f>(AD22+AD23+AD24+AD25)</f>
        <v>0</v>
      </c>
      <c r="AG22" s="1310">
        <f>+(AE22*$P$22)+(AE26*$P$26)+(AE31*$P$31)+(AE34*$P$34)</f>
        <v>0</v>
      </c>
      <c r="AH22" s="1310">
        <f>+(AF22*$P$22)+(AF26*$P$26)+(AF31*$P$31)+(AF34*$P$34)</f>
        <v>0</v>
      </c>
      <c r="AI22" s="207"/>
      <c r="AJ22" s="209"/>
      <c r="AK22" s="207">
        <v>0</v>
      </c>
      <c r="AL22" s="685">
        <v>0</v>
      </c>
      <c r="AM22" s="1314">
        <f>SUM(AK22:AK25)</f>
        <v>0</v>
      </c>
      <c r="AN22" s="1342">
        <f>SUM(AL22:AL25)</f>
        <v>0</v>
      </c>
      <c r="AO22" s="1310">
        <f>+(AM22*$P$22)+(AM26*$P$26)+(AM31*$P$31)+(AM34*$P$34)</f>
        <v>0</v>
      </c>
      <c r="AP22" s="1310">
        <f>+(AN22*$P$22)+(AN26*$P$26)+(AN31*$P$31)+(AN34*$P$34)</f>
        <v>0</v>
      </c>
      <c r="AQ22" s="207"/>
      <c r="AR22" s="209"/>
      <c r="AS22" s="207">
        <v>0</v>
      </c>
      <c r="AT22" s="685">
        <v>0</v>
      </c>
      <c r="AU22" s="1314">
        <f>SUM(AS22:AS25)</f>
        <v>0</v>
      </c>
      <c r="AV22" s="1342">
        <f>SUM(AT22:AT25)</f>
        <v>0</v>
      </c>
      <c r="AW22" s="1310">
        <f>+(AU22*$P$22)+(AU26*$P$26)+(AU31*$P$31)+(AU34*$P$34)</f>
        <v>0</v>
      </c>
      <c r="AX22" s="1310">
        <f>+(AV22*$P$22)+(AV26*$P$26)+(AV31*$P$31)+(AV34*$P$34)</f>
        <v>0</v>
      </c>
      <c r="AY22" s="207"/>
      <c r="AZ22" s="209"/>
      <c r="BA22" s="207">
        <v>0</v>
      </c>
      <c r="BB22" s="685">
        <v>0</v>
      </c>
      <c r="BC22" s="1314">
        <f>SUM(BA22:BA25)</f>
        <v>0</v>
      </c>
      <c r="BD22" s="1342">
        <f>SUM(BB22:BB25)</f>
        <v>0</v>
      </c>
      <c r="BE22" s="1310">
        <f>+(BC22*$P$22)+(BC26*$P$26)+(BC31*$P$31)+(BC34*$P$34)</f>
        <v>0</v>
      </c>
      <c r="BF22" s="1310">
        <f>+(BD22*$P$22)+(BD26*$P$26)+(BD31*$P$31)+(BD34*$P$34)</f>
        <v>0</v>
      </c>
      <c r="BG22" s="210"/>
      <c r="BH22" s="209"/>
      <c r="BI22" s="207">
        <v>0</v>
      </c>
      <c r="BJ22" s="685">
        <v>0</v>
      </c>
      <c r="BK22" s="1314">
        <f>SUM(BI22:BI25)</f>
        <v>0</v>
      </c>
      <c r="BL22" s="1566">
        <f>SUM(BJ22:BJ25)</f>
        <v>0</v>
      </c>
      <c r="BM22" s="1310">
        <f>+(BK22*$P$22)+(BK26*$P$26)+(BK31*$P$31)+(BK34*$P$34)</f>
        <v>0</v>
      </c>
      <c r="BN22" s="1310">
        <f>+(BL22*$P$22)+(BL26*$P$26)+(BL31*$P$31)+(BL34*$P$34)</f>
        <v>0</v>
      </c>
      <c r="BO22" s="211"/>
      <c r="BP22" s="209"/>
      <c r="BQ22" s="776">
        <v>1.6E-2</v>
      </c>
      <c r="BR22" s="685">
        <v>0</v>
      </c>
      <c r="BS22" s="1314">
        <f>SUM(BQ22:BQ25)</f>
        <v>0.16500000000000001</v>
      </c>
      <c r="BT22" s="1566">
        <f>SUM(BR22:BR25)</f>
        <v>0</v>
      </c>
      <c r="BU22" s="1310">
        <f>+(BS22*$P$22)+(BS26*$P$26)+(BS31*$P$31)+(BS34*$P$34)</f>
        <v>0.16469000000000003</v>
      </c>
      <c r="BV22" s="1310">
        <f>+(BT22*$P$22)+(BT26*$P$26)+(BT31*$P$31)+(BT34*$P$34)</f>
        <v>0</v>
      </c>
      <c r="BW22" s="212"/>
      <c r="BX22" s="208"/>
      <c r="BY22" s="207">
        <v>1.6E-2</v>
      </c>
      <c r="BZ22" s="685">
        <v>0</v>
      </c>
      <c r="CA22" s="1314">
        <f>SUM(BY22:BY25)</f>
        <v>0.16900000000000001</v>
      </c>
      <c r="CB22" s="1342">
        <f>SUM(BZ22:BZ25)</f>
        <v>0</v>
      </c>
      <c r="CC22" s="1310">
        <f>+(CA22*$P$22)+(CA26*$P$26)+(CA31*$P$31)+(CA34*$P$34)</f>
        <v>0.16553000000000004</v>
      </c>
      <c r="CD22" s="1310">
        <f>+(CB22*$P$22)+(CB26*$P$26)+(CB31*$P$31)+(CB34*$P$34)</f>
        <v>0</v>
      </c>
      <c r="CE22" s="213"/>
      <c r="CF22" s="209"/>
      <c r="CG22" s="207">
        <v>1.6E-2</v>
      </c>
      <c r="CH22" s="685">
        <v>0</v>
      </c>
      <c r="CI22" s="1314">
        <f>SUM(CG22:CG25)</f>
        <v>0.16500000000000001</v>
      </c>
      <c r="CJ22" s="1342">
        <f>SUM(CH22:CH25)</f>
        <v>0</v>
      </c>
      <c r="CK22" s="1310">
        <f>+(CI22*$P$22)+(CI26*$P$26)+(CI31*$P$31)+(CI34*$P$34)</f>
        <v>0.16469000000000003</v>
      </c>
      <c r="CL22" s="1310">
        <f>+(CJ22*$P$22)+(CJ26*$P$26)+(CJ31*$P$31)+(CJ34*$P$34)</f>
        <v>0</v>
      </c>
      <c r="CM22" s="213"/>
      <c r="CN22" s="209"/>
      <c r="CO22" s="207">
        <v>1.6E-2</v>
      </c>
      <c r="CP22" s="685">
        <v>0</v>
      </c>
      <c r="CQ22" s="1314">
        <f>SUM(CO22:CO25)</f>
        <v>0.16500000000000001</v>
      </c>
      <c r="CR22" s="1342">
        <f>SUM(CP22:CP25)</f>
        <v>0</v>
      </c>
      <c r="CS22" s="1310">
        <f>+(CQ22*$P$22)+(CQ26*$P$26)+(CQ31*$P$31)+(CQ34*$P$34)</f>
        <v>0.16469000000000003</v>
      </c>
      <c r="CT22" s="1310">
        <f>+(CR22*$P$22)+(CR26*$P$26)+(CR31*$P$31)+(CR34*$P$34)</f>
        <v>0</v>
      </c>
      <c r="CU22" s="213"/>
      <c r="CV22" s="209"/>
      <c r="CW22" s="207">
        <v>1.6E-2</v>
      </c>
      <c r="CX22" s="685">
        <v>0</v>
      </c>
      <c r="CY22" s="1314">
        <f>SUM(CW22:CW25)</f>
        <v>0.16500000000000001</v>
      </c>
      <c r="CZ22" s="1342">
        <f>SUM(CX22:CX25)</f>
        <v>0</v>
      </c>
      <c r="DA22" s="1310">
        <f>+(CY22*$P$22)+(CY26*$P$26)+(CY31*$P$31)+(CY34*$P$34)</f>
        <v>0.16589000000000004</v>
      </c>
      <c r="DB22" s="1310">
        <f>+(CZ22*$P$22)+(CZ26*$P$26)+(CZ31*$P$31)+(CZ34*$P$34)</f>
        <v>0</v>
      </c>
      <c r="DC22" s="599"/>
      <c r="DD22" s="600"/>
      <c r="DE22" s="817">
        <v>0.02</v>
      </c>
      <c r="DF22" s="831">
        <v>0</v>
      </c>
      <c r="DG22" s="1604">
        <f>SUM(DE22:DE25)</f>
        <v>0.17100000000000001</v>
      </c>
      <c r="DH22" s="1560">
        <f>SUM(DF22:DF25)</f>
        <v>0</v>
      </c>
      <c r="DI22" s="1310">
        <f>+(DG22*$P$22)+(DG26*$P$26)+(DG31*$P$31)+(DG34*$P$34)</f>
        <v>0.17451000000000003</v>
      </c>
      <c r="DJ22" s="1310">
        <f>+(DH22*$P$22)+(DH26*$P$26)+(DH31*$P$31)+(DH34*$P$34)</f>
        <v>0</v>
      </c>
      <c r="DK22" s="1310"/>
      <c r="DL22" s="600"/>
      <c r="DM22" s="214">
        <f>SUM(DE22+CW22+CG22+BY22+BQ22+CO22)</f>
        <v>0.1</v>
      </c>
      <c r="DN22" s="214" t="str">
        <f>+IF(DM22=T22,"OK","NO")</f>
        <v>OK</v>
      </c>
      <c r="DO22" s="642">
        <f t="shared" ref="DO22:DO61" si="0">SUM(U22+AC22+AK22)</f>
        <v>0</v>
      </c>
      <c r="DP22" s="643">
        <f t="shared" ref="DP22:DP61" si="1">SUM(V22+AD22+AL22)</f>
        <v>0</v>
      </c>
      <c r="DQ22" s="644" t="e">
        <f>DP22/DO22</f>
        <v>#DIV/0!</v>
      </c>
      <c r="DR22" s="1572">
        <f>SUM(W22+AE22+AM22)</f>
        <v>0</v>
      </c>
      <c r="DS22" s="1533">
        <f>SUM(X22+AF22+AN22)</f>
        <v>0</v>
      </c>
      <c r="DT22" s="1535" t="e">
        <f>+DS22/DR22</f>
        <v>#DIV/0!</v>
      </c>
      <c r="DU22" s="1220">
        <f>SUM(Y22+AG22+AO22)</f>
        <v>0</v>
      </c>
      <c r="DV22" s="1220">
        <f>SUM(Z22+AH22+AP22)</f>
        <v>0</v>
      </c>
      <c r="DW22" s="1543" t="e">
        <f>DV22/DU22</f>
        <v>#DIV/0!</v>
      </c>
      <c r="DX22" s="642">
        <f>U22+AC22+AK22+AS22+BA22+BI22</f>
        <v>0</v>
      </c>
      <c r="DY22" s="642">
        <f>V22+AD22+AL22+AT22+BB22+BJ22</f>
        <v>0</v>
      </c>
      <c r="DZ22" s="644" t="e">
        <f>DY22/DX22</f>
        <v>#DIV/0!</v>
      </c>
      <c r="EA22" s="1524">
        <f>W22+AE22+AM22+AU22+BC22+BK22</f>
        <v>0</v>
      </c>
      <c r="EB22" s="1524">
        <f>X22+AF22+AN22+AV22+BD22+BL22</f>
        <v>0</v>
      </c>
      <c r="EC22" s="1547" t="e">
        <f>+EB22/EA22</f>
        <v>#DIV/0!</v>
      </c>
      <c r="ED22" s="1220">
        <f>Y22+AG22+AO22+AW22+BE22+BM22</f>
        <v>0</v>
      </c>
      <c r="EE22" s="1220">
        <f>Z22+AH22+AP22+AX22+BF22+BN22</f>
        <v>0</v>
      </c>
      <c r="EF22" s="1543" t="e">
        <f>EE22/ED22</f>
        <v>#DIV/0!</v>
      </c>
      <c r="EG22" s="642">
        <f>U22+AC22+AK22+AS22+BA22+BI22+BQ22+BY22+CG22</f>
        <v>4.8000000000000001E-2</v>
      </c>
      <c r="EH22" s="642">
        <f>V22+AD22+AL22+AT22+BB22+BJ22+BR22+BZ22+CH22</f>
        <v>0</v>
      </c>
      <c r="EI22" s="978">
        <f>+EH22/EG22</f>
        <v>0</v>
      </c>
      <c r="EJ22" s="1527">
        <f>W22+AE22+AM22+AU22+BC22+BK22+BS22+CA22+CI22</f>
        <v>0.499</v>
      </c>
      <c r="EK22" s="1527">
        <f>X22+AF22+AN22+AV22+BD22+BL22+BT22+CB22+CJ22</f>
        <v>0</v>
      </c>
      <c r="EL22" s="1547">
        <f>+EK22/EJ22</f>
        <v>0</v>
      </c>
      <c r="EM22" s="1220">
        <f>Y22+AG22+AO22+AW22+BE22+BM22+BU22+CC22+CK22</f>
        <v>0.49491000000000007</v>
      </c>
      <c r="EN22" s="1220">
        <f>Z22+AH22+AP22+AX22+BF22+BN22+BV22+CD22+CL22</f>
        <v>0</v>
      </c>
      <c r="EO22" s="1552">
        <f>+EN22/EM22</f>
        <v>0</v>
      </c>
      <c r="EP22" s="642">
        <f>U22+AC22+AK22+AS22+BA22+BI22+BQ22+BY22+CG22+CO22+CW22+DE22</f>
        <v>0.1</v>
      </c>
      <c r="EQ22" s="642">
        <f>V22+AD22+AL22+AT22+BB22+BJ22+BR22+BZ22+CH22+CP22+CX22+DF22</f>
        <v>0</v>
      </c>
      <c r="ER22" s="978">
        <f>EQ22/EP22</f>
        <v>0</v>
      </c>
      <c r="ES22" s="1527">
        <f>+W22+AE22+AM22+AU22+BC22+BK22+BS22+CA22+CI22+CQ22+CY22+DG22</f>
        <v>1</v>
      </c>
      <c r="ET22" s="1527">
        <f>+X22+AF22+AN22+AV22+BD22+BL22+BT22+CB22+CJ22+CR22+CZ22+DH22</f>
        <v>0</v>
      </c>
      <c r="EU22" s="1547">
        <f>+ET22/ES22</f>
        <v>0</v>
      </c>
      <c r="EV22" s="1220">
        <f>Y22+AG22+AO22+AW22+BE22+BM22+BU22+CC22+CK22+CS22+DA22+DI22</f>
        <v>1</v>
      </c>
      <c r="EW22" s="1220">
        <f>Z22+AH22+AP22+AX22+BF22+BN22+BV22+CD22+CL22+CT22+DB22+DJ22</f>
        <v>0</v>
      </c>
      <c r="EX22" s="1222">
        <f>EW22/EV22</f>
        <v>0</v>
      </c>
      <c r="EY22" s="97">
        <f t="shared" ref="EY22:EY28" si="2">EP22-T22</f>
        <v>0</v>
      </c>
    </row>
    <row r="23" spans="1:155" ht="54.75" customHeight="1" x14ac:dyDescent="0.25">
      <c r="A23" s="1397"/>
      <c r="B23" s="1804"/>
      <c r="C23" s="1806"/>
      <c r="D23" s="1437"/>
      <c r="E23" s="1440"/>
      <c r="F23" s="1440"/>
      <c r="G23" s="1440"/>
      <c r="H23" s="1443"/>
      <c r="I23" s="1455"/>
      <c r="J23" s="1458"/>
      <c r="K23" s="1461"/>
      <c r="L23" s="1464"/>
      <c r="M23" s="1467"/>
      <c r="N23" s="1467"/>
      <c r="O23" s="1461"/>
      <c r="P23" s="1492"/>
      <c r="Q23" s="1492"/>
      <c r="R23" s="1824"/>
      <c r="S23" s="549" t="s">
        <v>204</v>
      </c>
      <c r="T23" s="550">
        <v>0.2</v>
      </c>
      <c r="U23" s="215">
        <v>0</v>
      </c>
      <c r="V23" s="216"/>
      <c r="W23" s="1315"/>
      <c r="X23" s="1343"/>
      <c r="Y23" s="1311"/>
      <c r="Z23" s="1311"/>
      <c r="AA23" s="217"/>
      <c r="AB23" s="218"/>
      <c r="AC23" s="217">
        <v>0</v>
      </c>
      <c r="AD23" s="686">
        <v>0</v>
      </c>
      <c r="AE23" s="1497"/>
      <c r="AF23" s="1500"/>
      <c r="AG23" s="1311"/>
      <c r="AH23" s="1311"/>
      <c r="AI23" s="217"/>
      <c r="AJ23" s="219"/>
      <c r="AK23" s="217">
        <v>0</v>
      </c>
      <c r="AL23" s="686">
        <v>0</v>
      </c>
      <c r="AM23" s="1315"/>
      <c r="AN23" s="1343"/>
      <c r="AO23" s="1311"/>
      <c r="AP23" s="1311"/>
      <c r="AQ23" s="217"/>
      <c r="AR23" s="219"/>
      <c r="AS23" s="217">
        <v>0</v>
      </c>
      <c r="AT23" s="686">
        <v>0</v>
      </c>
      <c r="AU23" s="1315"/>
      <c r="AV23" s="1343"/>
      <c r="AW23" s="1311"/>
      <c r="AX23" s="1311"/>
      <c r="AY23" s="217"/>
      <c r="AZ23" s="219"/>
      <c r="BA23" s="217">
        <v>0</v>
      </c>
      <c r="BB23" s="686">
        <v>0</v>
      </c>
      <c r="BC23" s="1315"/>
      <c r="BD23" s="1343"/>
      <c r="BE23" s="1311"/>
      <c r="BF23" s="1311"/>
      <c r="BG23" s="220"/>
      <c r="BH23" s="219"/>
      <c r="BI23" s="217">
        <v>0</v>
      </c>
      <c r="BJ23" s="686">
        <v>0</v>
      </c>
      <c r="BK23" s="1315"/>
      <c r="BL23" s="1567"/>
      <c r="BM23" s="1311"/>
      <c r="BN23" s="1311"/>
      <c r="BO23" s="221"/>
      <c r="BP23" s="219"/>
      <c r="BQ23" s="777">
        <v>3.3000000000000002E-2</v>
      </c>
      <c r="BR23" s="686">
        <v>0</v>
      </c>
      <c r="BS23" s="1315"/>
      <c r="BT23" s="1567"/>
      <c r="BU23" s="1311"/>
      <c r="BV23" s="1311"/>
      <c r="BW23" s="222"/>
      <c r="BX23" s="218"/>
      <c r="BY23" s="217">
        <v>3.3000000000000002E-2</v>
      </c>
      <c r="BZ23" s="686">
        <v>0</v>
      </c>
      <c r="CA23" s="1315"/>
      <c r="CB23" s="1343"/>
      <c r="CC23" s="1311"/>
      <c r="CD23" s="1311"/>
      <c r="CE23" s="223"/>
      <c r="CF23" s="219"/>
      <c r="CG23" s="217">
        <v>3.3000000000000002E-2</v>
      </c>
      <c r="CH23" s="686">
        <v>0</v>
      </c>
      <c r="CI23" s="1315"/>
      <c r="CJ23" s="1343"/>
      <c r="CK23" s="1311"/>
      <c r="CL23" s="1311"/>
      <c r="CM23" s="223"/>
      <c r="CN23" s="219"/>
      <c r="CO23" s="217">
        <v>3.3000000000000002E-2</v>
      </c>
      <c r="CP23" s="686">
        <v>0</v>
      </c>
      <c r="CQ23" s="1315"/>
      <c r="CR23" s="1343"/>
      <c r="CS23" s="1311"/>
      <c r="CT23" s="1311"/>
      <c r="CU23" s="223"/>
      <c r="CV23" s="219"/>
      <c r="CW23" s="217">
        <v>3.3000000000000002E-2</v>
      </c>
      <c r="CX23" s="686">
        <v>0</v>
      </c>
      <c r="CY23" s="1315"/>
      <c r="CZ23" s="1343"/>
      <c r="DA23" s="1311"/>
      <c r="DB23" s="1311"/>
      <c r="DC23" s="601"/>
      <c r="DD23" s="602"/>
      <c r="DE23" s="818">
        <v>3.5000000000000003E-2</v>
      </c>
      <c r="DF23" s="832">
        <v>0</v>
      </c>
      <c r="DG23" s="1605"/>
      <c r="DH23" s="1561"/>
      <c r="DI23" s="1311"/>
      <c r="DJ23" s="1311"/>
      <c r="DK23" s="1311"/>
      <c r="DL23" s="602"/>
      <c r="DM23" s="214">
        <f t="shared" ref="DM23:DM61" si="3">SUM(DE23+CW23+CG23+BY23+BQ23+CO23)</f>
        <v>0.2</v>
      </c>
      <c r="DN23" s="214" t="str">
        <f t="shared" ref="DN23:DN61" si="4">+IF(DM23=T23,"OK","NO")</f>
        <v>OK</v>
      </c>
      <c r="DO23" s="645">
        <f t="shared" si="0"/>
        <v>0</v>
      </c>
      <c r="DP23" s="641">
        <f t="shared" si="1"/>
        <v>0</v>
      </c>
      <c r="DQ23" s="646" t="e">
        <f t="shared" ref="DQ23:DQ61" si="5">DP23/DO23</f>
        <v>#DIV/0!</v>
      </c>
      <c r="DR23" s="1525"/>
      <c r="DS23" s="1534"/>
      <c r="DT23" s="1536"/>
      <c r="DU23" s="1221"/>
      <c r="DV23" s="1221"/>
      <c r="DW23" s="1544"/>
      <c r="DX23" s="645">
        <f t="shared" ref="DX23:DX61" si="6">U23+AC23+AK23+AS23+BA23+BI23</f>
        <v>0</v>
      </c>
      <c r="DY23" s="641">
        <f t="shared" ref="DY23:DY61" si="7">V23+AD23+AL23+AT23+BB23+BJ23</f>
        <v>0</v>
      </c>
      <c r="DZ23" s="646" t="e">
        <f t="shared" ref="DZ23:DZ61" si="8">DY23/DX23</f>
        <v>#DIV/0!</v>
      </c>
      <c r="EA23" s="1525"/>
      <c r="EB23" s="1525"/>
      <c r="EC23" s="1548"/>
      <c r="ED23" s="1221"/>
      <c r="EE23" s="1221"/>
      <c r="EF23" s="1544"/>
      <c r="EG23" s="645">
        <f t="shared" ref="EG23:EG61" si="9">U23+AC23+AK23+AS23+BA23+BI23+BQ23+BY23+CG23</f>
        <v>9.9000000000000005E-2</v>
      </c>
      <c r="EH23" s="641">
        <f t="shared" ref="EH23:EH61" si="10">V23+AD23+AL23+AT23+BB23+BJ23+BR23+BZ23+CH23</f>
        <v>0</v>
      </c>
      <c r="EI23" s="979">
        <f t="shared" ref="EI23:EI61" si="11">+EH23/EG23</f>
        <v>0</v>
      </c>
      <c r="EJ23" s="1534"/>
      <c r="EK23" s="1534"/>
      <c r="EL23" s="1548"/>
      <c r="EM23" s="1221"/>
      <c r="EN23" s="1221"/>
      <c r="EO23" s="1553"/>
      <c r="EP23" s="645">
        <f t="shared" ref="EP23:EP61" si="12">U23+AC23+AK23+AS23+BA23+BI23+BQ23+BY23+CG23+CO23+CW23+DE23</f>
        <v>0.2</v>
      </c>
      <c r="EQ23" s="641">
        <f t="shared" ref="EQ23:EQ61" si="13">V23+AD23+AL23+AT23+BB23+BJ23+BR23+BZ23+CH23+CP23+CX23+DF23</f>
        <v>0</v>
      </c>
      <c r="ER23" s="979">
        <f t="shared" ref="ER23:ER61" si="14">EQ23/EP23</f>
        <v>0</v>
      </c>
      <c r="ES23" s="1534"/>
      <c r="ET23" s="1534"/>
      <c r="EU23" s="1548"/>
      <c r="EV23" s="1221"/>
      <c r="EW23" s="1221"/>
      <c r="EX23" s="1223"/>
      <c r="EY23" s="97">
        <f t="shared" si="2"/>
        <v>0</v>
      </c>
    </row>
    <row r="24" spans="1:155" ht="52.5" customHeight="1" x14ac:dyDescent="0.25">
      <c r="A24" s="1397"/>
      <c r="B24" s="1804"/>
      <c r="C24" s="1806"/>
      <c r="D24" s="1437"/>
      <c r="E24" s="1440"/>
      <c r="F24" s="1440"/>
      <c r="G24" s="1440"/>
      <c r="H24" s="1443"/>
      <c r="I24" s="1455"/>
      <c r="J24" s="1458"/>
      <c r="K24" s="1461"/>
      <c r="L24" s="1464"/>
      <c r="M24" s="1467"/>
      <c r="N24" s="1467"/>
      <c r="O24" s="1461"/>
      <c r="P24" s="1492"/>
      <c r="Q24" s="1492"/>
      <c r="R24" s="1824"/>
      <c r="S24" s="549" t="s">
        <v>205</v>
      </c>
      <c r="T24" s="550">
        <v>0.3</v>
      </c>
      <c r="U24" s="215">
        <v>0</v>
      </c>
      <c r="V24" s="216"/>
      <c r="W24" s="1315"/>
      <c r="X24" s="1343"/>
      <c r="Y24" s="1311"/>
      <c r="Z24" s="1311"/>
      <c r="AA24" s="217"/>
      <c r="AB24" s="218"/>
      <c r="AC24" s="217">
        <v>0</v>
      </c>
      <c r="AD24" s="686">
        <v>0</v>
      </c>
      <c r="AE24" s="1497"/>
      <c r="AF24" s="1500"/>
      <c r="AG24" s="1311"/>
      <c r="AH24" s="1311"/>
      <c r="AI24" s="217"/>
      <c r="AJ24" s="219"/>
      <c r="AK24" s="217">
        <v>0</v>
      </c>
      <c r="AL24" s="686">
        <v>0</v>
      </c>
      <c r="AM24" s="1315"/>
      <c r="AN24" s="1343"/>
      <c r="AO24" s="1311"/>
      <c r="AP24" s="1311"/>
      <c r="AQ24" s="217"/>
      <c r="AR24" s="219"/>
      <c r="AS24" s="217">
        <v>0</v>
      </c>
      <c r="AT24" s="686">
        <v>0</v>
      </c>
      <c r="AU24" s="1315"/>
      <c r="AV24" s="1343"/>
      <c r="AW24" s="1311"/>
      <c r="AX24" s="1311"/>
      <c r="AY24" s="217"/>
      <c r="AZ24" s="219"/>
      <c r="BA24" s="217">
        <v>0</v>
      </c>
      <c r="BB24" s="686">
        <v>0</v>
      </c>
      <c r="BC24" s="1315"/>
      <c r="BD24" s="1343"/>
      <c r="BE24" s="1311"/>
      <c r="BF24" s="1311"/>
      <c r="BG24" s="220"/>
      <c r="BH24" s="219"/>
      <c r="BI24" s="217">
        <v>0</v>
      </c>
      <c r="BJ24" s="686">
        <v>0</v>
      </c>
      <c r="BK24" s="1315"/>
      <c r="BL24" s="1567"/>
      <c r="BM24" s="1311"/>
      <c r="BN24" s="1311"/>
      <c r="BO24" s="221"/>
      <c r="BP24" s="219"/>
      <c r="BQ24" s="777">
        <v>0.05</v>
      </c>
      <c r="BR24" s="686">
        <v>0</v>
      </c>
      <c r="BS24" s="1315"/>
      <c r="BT24" s="1567"/>
      <c r="BU24" s="1311"/>
      <c r="BV24" s="1311"/>
      <c r="BW24" s="222"/>
      <c r="BX24" s="218"/>
      <c r="BY24" s="217">
        <v>0.05</v>
      </c>
      <c r="BZ24" s="686">
        <v>0</v>
      </c>
      <c r="CA24" s="1315"/>
      <c r="CB24" s="1343"/>
      <c r="CC24" s="1311"/>
      <c r="CD24" s="1311"/>
      <c r="CE24" s="223"/>
      <c r="CF24" s="219"/>
      <c r="CG24" s="217">
        <v>0.05</v>
      </c>
      <c r="CH24" s="686">
        <v>0</v>
      </c>
      <c r="CI24" s="1315"/>
      <c r="CJ24" s="1343"/>
      <c r="CK24" s="1311"/>
      <c r="CL24" s="1311"/>
      <c r="CM24" s="223"/>
      <c r="CN24" s="219"/>
      <c r="CO24" s="217">
        <v>0.05</v>
      </c>
      <c r="CP24" s="686">
        <v>0</v>
      </c>
      <c r="CQ24" s="1315"/>
      <c r="CR24" s="1343"/>
      <c r="CS24" s="1311"/>
      <c r="CT24" s="1311"/>
      <c r="CU24" s="223"/>
      <c r="CV24" s="219"/>
      <c r="CW24" s="217">
        <v>0.05</v>
      </c>
      <c r="CX24" s="686">
        <v>0</v>
      </c>
      <c r="CY24" s="1315"/>
      <c r="CZ24" s="1343"/>
      <c r="DA24" s="1311"/>
      <c r="DB24" s="1311"/>
      <c r="DC24" s="601"/>
      <c r="DD24" s="602"/>
      <c r="DE24" s="818">
        <v>0.05</v>
      </c>
      <c r="DF24" s="832">
        <v>0</v>
      </c>
      <c r="DG24" s="1605"/>
      <c r="DH24" s="1561"/>
      <c r="DI24" s="1311"/>
      <c r="DJ24" s="1311"/>
      <c r="DK24" s="1311"/>
      <c r="DL24" s="602"/>
      <c r="DM24" s="214">
        <f t="shared" si="3"/>
        <v>0.3</v>
      </c>
      <c r="DN24" s="214" t="str">
        <f t="shared" si="4"/>
        <v>OK</v>
      </c>
      <c r="DO24" s="645">
        <f t="shared" si="0"/>
        <v>0</v>
      </c>
      <c r="DP24" s="641">
        <f t="shared" si="1"/>
        <v>0</v>
      </c>
      <c r="DQ24" s="646" t="e">
        <f t="shared" si="5"/>
        <v>#DIV/0!</v>
      </c>
      <c r="DR24" s="1525"/>
      <c r="DS24" s="1534"/>
      <c r="DT24" s="1536"/>
      <c r="DU24" s="1221"/>
      <c r="DV24" s="1221"/>
      <c r="DW24" s="1544"/>
      <c r="DX24" s="645">
        <f t="shared" si="6"/>
        <v>0</v>
      </c>
      <c r="DY24" s="641">
        <f t="shared" si="7"/>
        <v>0</v>
      </c>
      <c r="DZ24" s="646" t="e">
        <f t="shared" si="8"/>
        <v>#DIV/0!</v>
      </c>
      <c r="EA24" s="1525"/>
      <c r="EB24" s="1525"/>
      <c r="EC24" s="1548"/>
      <c r="ED24" s="1221"/>
      <c r="EE24" s="1221"/>
      <c r="EF24" s="1544"/>
      <c r="EG24" s="645">
        <f t="shared" si="9"/>
        <v>0.15000000000000002</v>
      </c>
      <c r="EH24" s="641">
        <f t="shared" si="10"/>
        <v>0</v>
      </c>
      <c r="EI24" s="979">
        <f t="shared" si="11"/>
        <v>0</v>
      </c>
      <c r="EJ24" s="1534"/>
      <c r="EK24" s="1534"/>
      <c r="EL24" s="1548"/>
      <c r="EM24" s="1221"/>
      <c r="EN24" s="1221"/>
      <c r="EO24" s="1553"/>
      <c r="EP24" s="645">
        <f t="shared" si="12"/>
        <v>0.3</v>
      </c>
      <c r="EQ24" s="641">
        <f t="shared" si="13"/>
        <v>0</v>
      </c>
      <c r="ER24" s="979">
        <f t="shared" si="14"/>
        <v>0</v>
      </c>
      <c r="ES24" s="1534"/>
      <c r="ET24" s="1534"/>
      <c r="EU24" s="1548"/>
      <c r="EV24" s="1221"/>
      <c r="EW24" s="1221"/>
      <c r="EX24" s="1223"/>
      <c r="EY24" s="97">
        <f t="shared" si="2"/>
        <v>0</v>
      </c>
    </row>
    <row r="25" spans="1:155" ht="60.75" customHeight="1" thickBot="1" x14ac:dyDescent="0.3">
      <c r="A25" s="1397"/>
      <c r="B25" s="1804"/>
      <c r="C25" s="1806"/>
      <c r="D25" s="1437"/>
      <c r="E25" s="1440"/>
      <c r="F25" s="1440"/>
      <c r="G25" s="1440"/>
      <c r="H25" s="1443"/>
      <c r="I25" s="1455"/>
      <c r="J25" s="1459"/>
      <c r="K25" s="1462"/>
      <c r="L25" s="1465"/>
      <c r="M25" s="1468"/>
      <c r="N25" s="1468"/>
      <c r="O25" s="1462"/>
      <c r="P25" s="1493"/>
      <c r="Q25" s="1493"/>
      <c r="R25" s="1825"/>
      <c r="S25" s="551" t="s">
        <v>206</v>
      </c>
      <c r="T25" s="552">
        <v>0.4</v>
      </c>
      <c r="U25" s="224">
        <v>0</v>
      </c>
      <c r="V25" s="225"/>
      <c r="W25" s="1316"/>
      <c r="X25" s="1344"/>
      <c r="Y25" s="1311"/>
      <c r="Z25" s="1311"/>
      <c r="AA25" s="226"/>
      <c r="AB25" s="227"/>
      <c r="AC25" s="226">
        <v>0</v>
      </c>
      <c r="AD25" s="687">
        <v>0</v>
      </c>
      <c r="AE25" s="1498"/>
      <c r="AF25" s="1501"/>
      <c r="AG25" s="1311"/>
      <c r="AH25" s="1311"/>
      <c r="AI25" s="226"/>
      <c r="AJ25" s="228"/>
      <c r="AK25" s="226">
        <v>0</v>
      </c>
      <c r="AL25" s="687">
        <v>0</v>
      </c>
      <c r="AM25" s="1316"/>
      <c r="AN25" s="1344"/>
      <c r="AO25" s="1311"/>
      <c r="AP25" s="1311"/>
      <c r="AQ25" s="226"/>
      <c r="AR25" s="228"/>
      <c r="AS25" s="226">
        <v>0</v>
      </c>
      <c r="AT25" s="687">
        <v>0</v>
      </c>
      <c r="AU25" s="1316"/>
      <c r="AV25" s="1344"/>
      <c r="AW25" s="1311"/>
      <c r="AX25" s="1311"/>
      <c r="AY25" s="226"/>
      <c r="AZ25" s="228"/>
      <c r="BA25" s="226">
        <v>0</v>
      </c>
      <c r="BB25" s="687">
        <v>0</v>
      </c>
      <c r="BC25" s="1316"/>
      <c r="BD25" s="1344"/>
      <c r="BE25" s="1311"/>
      <c r="BF25" s="1311"/>
      <c r="BG25" s="229"/>
      <c r="BH25" s="228"/>
      <c r="BI25" s="226">
        <v>0</v>
      </c>
      <c r="BJ25" s="687">
        <v>0</v>
      </c>
      <c r="BK25" s="1316"/>
      <c r="BL25" s="1568"/>
      <c r="BM25" s="1311"/>
      <c r="BN25" s="1311"/>
      <c r="BO25" s="230"/>
      <c r="BP25" s="228"/>
      <c r="BQ25" s="778">
        <v>6.6000000000000003E-2</v>
      </c>
      <c r="BR25" s="687">
        <v>0</v>
      </c>
      <c r="BS25" s="1316"/>
      <c r="BT25" s="1568"/>
      <c r="BU25" s="1311"/>
      <c r="BV25" s="1311"/>
      <c r="BW25" s="231"/>
      <c r="BX25" s="227"/>
      <c r="BY25" s="226">
        <v>7.0000000000000007E-2</v>
      </c>
      <c r="BZ25" s="687">
        <v>0</v>
      </c>
      <c r="CA25" s="1316"/>
      <c r="CB25" s="1344"/>
      <c r="CC25" s="1311"/>
      <c r="CD25" s="1311"/>
      <c r="CE25" s="232"/>
      <c r="CF25" s="228"/>
      <c r="CG25" s="226">
        <v>6.6000000000000003E-2</v>
      </c>
      <c r="CH25" s="687">
        <v>0</v>
      </c>
      <c r="CI25" s="1316"/>
      <c r="CJ25" s="1344"/>
      <c r="CK25" s="1311"/>
      <c r="CL25" s="1311"/>
      <c r="CM25" s="232"/>
      <c r="CN25" s="228"/>
      <c r="CO25" s="226">
        <v>6.6000000000000003E-2</v>
      </c>
      <c r="CP25" s="687">
        <v>0</v>
      </c>
      <c r="CQ25" s="1316"/>
      <c r="CR25" s="1344"/>
      <c r="CS25" s="1311"/>
      <c r="CT25" s="1311"/>
      <c r="CU25" s="232"/>
      <c r="CV25" s="228"/>
      <c r="CW25" s="226">
        <v>6.6000000000000003E-2</v>
      </c>
      <c r="CX25" s="687">
        <v>0</v>
      </c>
      <c r="CY25" s="1316"/>
      <c r="CZ25" s="1344"/>
      <c r="DA25" s="1311"/>
      <c r="DB25" s="1311"/>
      <c r="DC25" s="603"/>
      <c r="DD25" s="604"/>
      <c r="DE25" s="819">
        <v>6.6000000000000003E-2</v>
      </c>
      <c r="DF25" s="833">
        <v>0</v>
      </c>
      <c r="DG25" s="1606"/>
      <c r="DH25" s="1562"/>
      <c r="DI25" s="1311"/>
      <c r="DJ25" s="1311"/>
      <c r="DK25" s="1311"/>
      <c r="DL25" s="604"/>
      <c r="DM25" s="214">
        <f t="shared" si="3"/>
        <v>0.4</v>
      </c>
      <c r="DN25" s="214" t="str">
        <f t="shared" si="4"/>
        <v>OK</v>
      </c>
      <c r="DO25" s="647">
        <f t="shared" si="0"/>
        <v>0</v>
      </c>
      <c r="DP25" s="648">
        <f t="shared" si="1"/>
        <v>0</v>
      </c>
      <c r="DQ25" s="649" t="e">
        <f t="shared" si="5"/>
        <v>#DIV/0!</v>
      </c>
      <c r="DR25" s="1525"/>
      <c r="DS25" s="1534"/>
      <c r="DT25" s="1536"/>
      <c r="DU25" s="1221"/>
      <c r="DV25" s="1221"/>
      <c r="DW25" s="1544"/>
      <c r="DX25" s="647">
        <f t="shared" si="6"/>
        <v>0</v>
      </c>
      <c r="DY25" s="648">
        <f t="shared" si="7"/>
        <v>0</v>
      </c>
      <c r="DZ25" s="649" t="e">
        <f t="shared" si="8"/>
        <v>#DIV/0!</v>
      </c>
      <c r="EA25" s="1526"/>
      <c r="EB25" s="1526"/>
      <c r="EC25" s="1549"/>
      <c r="ED25" s="1221"/>
      <c r="EE25" s="1221"/>
      <c r="EF25" s="1544"/>
      <c r="EG25" s="647">
        <f t="shared" si="9"/>
        <v>0.20200000000000001</v>
      </c>
      <c r="EH25" s="648">
        <f t="shared" si="10"/>
        <v>0</v>
      </c>
      <c r="EI25" s="980">
        <f t="shared" si="11"/>
        <v>0</v>
      </c>
      <c r="EJ25" s="1545"/>
      <c r="EK25" s="1545"/>
      <c r="EL25" s="1549"/>
      <c r="EM25" s="1221"/>
      <c r="EN25" s="1221"/>
      <c r="EO25" s="1553"/>
      <c r="EP25" s="647">
        <f t="shared" si="12"/>
        <v>0.4</v>
      </c>
      <c r="EQ25" s="648">
        <f t="shared" si="13"/>
        <v>0</v>
      </c>
      <c r="ER25" s="980">
        <f t="shared" si="14"/>
        <v>0</v>
      </c>
      <c r="ES25" s="1545"/>
      <c r="ET25" s="1545"/>
      <c r="EU25" s="1549"/>
      <c r="EV25" s="1221"/>
      <c r="EW25" s="1221"/>
      <c r="EX25" s="1223"/>
      <c r="EY25" s="97">
        <f t="shared" si="2"/>
        <v>0</v>
      </c>
    </row>
    <row r="26" spans="1:155" ht="51" customHeight="1" thickBot="1" x14ac:dyDescent="0.3">
      <c r="A26" s="1397"/>
      <c r="B26" s="1804"/>
      <c r="C26" s="1806"/>
      <c r="D26" s="1437"/>
      <c r="E26" s="1440"/>
      <c r="F26" s="1440"/>
      <c r="G26" s="1440"/>
      <c r="H26" s="1443"/>
      <c r="I26" s="1455"/>
      <c r="J26" s="1826">
        <v>2</v>
      </c>
      <c r="K26" s="1478" t="s">
        <v>191</v>
      </c>
      <c r="L26" s="1480" t="s">
        <v>218</v>
      </c>
      <c r="M26" s="1482" t="s">
        <v>188</v>
      </c>
      <c r="N26" s="1483">
        <v>4395</v>
      </c>
      <c r="O26" s="1478" t="s">
        <v>222</v>
      </c>
      <c r="P26" s="1494">
        <v>0.45</v>
      </c>
      <c r="Q26" s="1494">
        <v>7.0000000000000007E-2</v>
      </c>
      <c r="R26" s="1508">
        <v>45657</v>
      </c>
      <c r="S26" s="553" t="s">
        <v>208</v>
      </c>
      <c r="T26" s="554">
        <v>0.3</v>
      </c>
      <c r="U26" s="233">
        <v>0</v>
      </c>
      <c r="V26" s="234"/>
      <c r="W26" s="1333">
        <f>SUM(U26:U30)</f>
        <v>0</v>
      </c>
      <c r="X26" s="1325">
        <f>SUM(V26:V30)</f>
        <v>0</v>
      </c>
      <c r="Y26" s="1311"/>
      <c r="Z26" s="1311"/>
      <c r="AA26" s="235"/>
      <c r="AB26" s="236"/>
      <c r="AC26" s="235">
        <v>0</v>
      </c>
      <c r="AD26" s="688">
        <v>0</v>
      </c>
      <c r="AE26" s="1638">
        <f>SUM(AC26:AC30)</f>
        <v>0</v>
      </c>
      <c r="AF26" s="1641">
        <f>SUM(AD26:AD30)</f>
        <v>0</v>
      </c>
      <c r="AG26" s="1311"/>
      <c r="AH26" s="1311"/>
      <c r="AI26" s="235"/>
      <c r="AJ26" s="237"/>
      <c r="AK26" s="235">
        <v>0</v>
      </c>
      <c r="AL26" s="688">
        <v>0</v>
      </c>
      <c r="AM26" s="1333">
        <f>SUM(AK26:AK30)</f>
        <v>0</v>
      </c>
      <c r="AN26" s="1325">
        <f>SUM(AL26:AL30)</f>
        <v>0</v>
      </c>
      <c r="AO26" s="1311"/>
      <c r="AP26" s="1311"/>
      <c r="AQ26" s="235"/>
      <c r="AR26" s="237"/>
      <c r="AS26" s="235">
        <v>0</v>
      </c>
      <c r="AT26" s="688">
        <v>0</v>
      </c>
      <c r="AU26" s="1333">
        <f>SUM(AS26:AS30)</f>
        <v>0</v>
      </c>
      <c r="AV26" s="1325">
        <f>SUM(AT26:AT30)</f>
        <v>0</v>
      </c>
      <c r="AW26" s="1311"/>
      <c r="AX26" s="1311"/>
      <c r="AY26" s="235"/>
      <c r="AZ26" s="237"/>
      <c r="BA26" s="235">
        <v>0</v>
      </c>
      <c r="BB26" s="688">
        <v>0</v>
      </c>
      <c r="BC26" s="1333">
        <f>SUM(BA26:BA30)</f>
        <v>0</v>
      </c>
      <c r="BD26" s="1325">
        <f>SUM(BB26:BB30)</f>
        <v>0</v>
      </c>
      <c r="BE26" s="1311"/>
      <c r="BF26" s="1311"/>
      <c r="BG26" s="238"/>
      <c r="BH26" s="237"/>
      <c r="BI26" s="235">
        <v>0</v>
      </c>
      <c r="BJ26" s="688">
        <v>0</v>
      </c>
      <c r="BK26" s="1333">
        <f>SUM(BI26:BI30)</f>
        <v>0</v>
      </c>
      <c r="BL26" s="1325">
        <f>SUM(BJ26:BJ30)</f>
        <v>0</v>
      </c>
      <c r="BM26" s="1311"/>
      <c r="BN26" s="1311"/>
      <c r="BO26" s="239"/>
      <c r="BP26" s="237"/>
      <c r="BQ26" s="779">
        <v>0.05</v>
      </c>
      <c r="BR26" s="688">
        <v>0</v>
      </c>
      <c r="BS26" s="1333">
        <f>SUM(BQ26:BQ30)</f>
        <v>0.16400000000000003</v>
      </c>
      <c r="BT26" s="1336">
        <f>SUM(BR26:BR30)</f>
        <v>0</v>
      </c>
      <c r="BU26" s="1311"/>
      <c r="BV26" s="1311"/>
      <c r="BW26" s="240"/>
      <c r="BX26" s="236"/>
      <c r="BY26" s="988">
        <v>0.05</v>
      </c>
      <c r="BZ26" s="779">
        <v>0</v>
      </c>
      <c r="CA26" s="1333">
        <f>SUM(BY26:BY30)</f>
        <v>0.16400000000000003</v>
      </c>
      <c r="CB26" s="1325">
        <f>SUM(BZ26:BZ30)</f>
        <v>0</v>
      </c>
      <c r="CC26" s="1311"/>
      <c r="CD26" s="1311"/>
      <c r="CE26" s="241"/>
      <c r="CF26" s="237"/>
      <c r="CG26" s="235">
        <v>0.05</v>
      </c>
      <c r="CH26" s="688">
        <v>0</v>
      </c>
      <c r="CI26" s="1333">
        <f>SUM(CG26:CG30)</f>
        <v>0.16400000000000003</v>
      </c>
      <c r="CJ26" s="1325">
        <f>SUM(CH26:CH30)</f>
        <v>0</v>
      </c>
      <c r="CK26" s="1311"/>
      <c r="CL26" s="1311"/>
      <c r="CM26" s="241"/>
      <c r="CN26" s="237"/>
      <c r="CO26" s="235">
        <v>0.05</v>
      </c>
      <c r="CP26" s="688">
        <v>0</v>
      </c>
      <c r="CQ26" s="1333">
        <f>SUM(CO26:CO30)</f>
        <v>0.16400000000000003</v>
      </c>
      <c r="CR26" s="1325">
        <f>SUM(CP26:CP30)</f>
        <v>0</v>
      </c>
      <c r="CS26" s="1311"/>
      <c r="CT26" s="1311"/>
      <c r="CU26" s="241"/>
      <c r="CV26" s="237"/>
      <c r="CW26" s="235">
        <v>0.05</v>
      </c>
      <c r="CX26" s="688">
        <v>0</v>
      </c>
      <c r="CY26" s="1333">
        <f>SUM(CW26:CW30)</f>
        <v>0.16400000000000003</v>
      </c>
      <c r="CZ26" s="1325">
        <f>SUM(CX26:CX30)</f>
        <v>0</v>
      </c>
      <c r="DA26" s="1311"/>
      <c r="DB26" s="1311"/>
      <c r="DC26" s="605"/>
      <c r="DD26" s="606"/>
      <c r="DE26" s="820">
        <v>0.05</v>
      </c>
      <c r="DF26" s="834">
        <v>0</v>
      </c>
      <c r="DG26" s="1607">
        <f>SUM(DE26:DE30)</f>
        <v>0.18</v>
      </c>
      <c r="DH26" s="1502">
        <f>SUM(DF26:DF30)</f>
        <v>0</v>
      </c>
      <c r="DI26" s="1311"/>
      <c r="DJ26" s="1311"/>
      <c r="DK26" s="1311"/>
      <c r="DL26" s="606"/>
      <c r="DM26" s="214">
        <f t="shared" si="3"/>
        <v>0.3</v>
      </c>
      <c r="DN26" s="214" t="str">
        <f t="shared" si="4"/>
        <v>OK</v>
      </c>
      <c r="DO26" s="642">
        <f t="shared" si="0"/>
        <v>0</v>
      </c>
      <c r="DP26" s="643">
        <f t="shared" si="1"/>
        <v>0</v>
      </c>
      <c r="DQ26" s="644" t="e">
        <f t="shared" si="5"/>
        <v>#DIV/0!</v>
      </c>
      <c r="DR26" s="1583">
        <f>SUM(W26+AE26+AM26)</f>
        <v>0</v>
      </c>
      <c r="DS26" s="1537">
        <f>SUM(X26+AF26+AN26)</f>
        <v>0</v>
      </c>
      <c r="DT26" s="1540" t="e">
        <f>DS26/DR26</f>
        <v>#DIV/0!</v>
      </c>
      <c r="DU26" s="1221"/>
      <c r="DV26" s="1221"/>
      <c r="DW26" s="1544"/>
      <c r="DX26" s="642">
        <f t="shared" si="6"/>
        <v>0</v>
      </c>
      <c r="DY26" s="643">
        <f t="shared" si="7"/>
        <v>0</v>
      </c>
      <c r="DZ26" s="644" t="e">
        <f t="shared" si="8"/>
        <v>#DIV/0!</v>
      </c>
      <c r="EA26" s="1524">
        <f>W26+AE26+AM26+AU26+BC26+BK26</f>
        <v>0</v>
      </c>
      <c r="EB26" s="1524">
        <f>X26+AF26+AN26+AV26+BD26+BL26</f>
        <v>0</v>
      </c>
      <c r="EC26" s="1530" t="e">
        <f>EB26/EA26</f>
        <v>#DIV/0!</v>
      </c>
      <c r="ED26" s="1221"/>
      <c r="EE26" s="1221"/>
      <c r="EF26" s="1544"/>
      <c r="EG26" s="642">
        <f t="shared" si="9"/>
        <v>0.15000000000000002</v>
      </c>
      <c r="EH26" s="643">
        <f t="shared" si="10"/>
        <v>0</v>
      </c>
      <c r="EI26" s="978">
        <f t="shared" si="11"/>
        <v>0</v>
      </c>
      <c r="EJ26" s="1527">
        <f>W26+AE26+AM26+AU26+BC26+BK26+BS26+CA26+CI26</f>
        <v>0.4920000000000001</v>
      </c>
      <c r="EK26" s="1527">
        <f>X26+AF26+AN26+AV26+BD26+BL26+BT26+CB26+CJ26</f>
        <v>0</v>
      </c>
      <c r="EL26" s="1554">
        <f>+EK26/EJ26</f>
        <v>0</v>
      </c>
      <c r="EM26" s="1221"/>
      <c r="EN26" s="1221"/>
      <c r="EO26" s="1553"/>
      <c r="EP26" s="642">
        <f t="shared" si="12"/>
        <v>0.3</v>
      </c>
      <c r="EQ26" s="643">
        <f t="shared" si="13"/>
        <v>0</v>
      </c>
      <c r="ER26" s="978">
        <f t="shared" si="14"/>
        <v>0</v>
      </c>
      <c r="ES26" s="1527">
        <f>+W26+AE26+AM26+AU26+BC26+BK26+BS26+CA26+CI26+CQ26+CY26+DG26</f>
        <v>1.0000000000000002</v>
      </c>
      <c r="ET26" s="1527">
        <f>+X26+AF26+AN26+AV26+BD26+BL26+BT26+CB26+CJ26+CR26+CZ26+DH26</f>
        <v>0</v>
      </c>
      <c r="EU26" s="1530">
        <f>ET26/ES26</f>
        <v>0</v>
      </c>
      <c r="EV26" s="1221"/>
      <c r="EW26" s="1221"/>
      <c r="EX26" s="1223"/>
      <c r="EY26" s="97">
        <f t="shared" si="2"/>
        <v>0</v>
      </c>
    </row>
    <row r="27" spans="1:155" ht="47.25" customHeight="1" thickBot="1" x14ac:dyDescent="0.3">
      <c r="A27" s="1397"/>
      <c r="B27" s="1804"/>
      <c r="C27" s="1806"/>
      <c r="D27" s="1437"/>
      <c r="E27" s="1440"/>
      <c r="F27" s="1440"/>
      <c r="G27" s="1440"/>
      <c r="H27" s="1443"/>
      <c r="I27" s="1455"/>
      <c r="J27" s="1826"/>
      <c r="K27" s="1478"/>
      <c r="L27" s="1480"/>
      <c r="M27" s="1482"/>
      <c r="N27" s="1483"/>
      <c r="O27" s="1478"/>
      <c r="P27" s="1494"/>
      <c r="Q27" s="1494"/>
      <c r="R27" s="1509"/>
      <c r="S27" s="555" t="s">
        <v>209</v>
      </c>
      <c r="T27" s="556">
        <v>0.1</v>
      </c>
      <c r="U27" s="242">
        <v>0</v>
      </c>
      <c r="V27" s="243"/>
      <c r="W27" s="1334"/>
      <c r="X27" s="1326"/>
      <c r="Y27" s="1311"/>
      <c r="Z27" s="1311"/>
      <c r="AA27" s="244"/>
      <c r="AB27" s="245"/>
      <c r="AC27" s="244">
        <v>0</v>
      </c>
      <c r="AD27" s="689">
        <v>0</v>
      </c>
      <c r="AE27" s="1639"/>
      <c r="AF27" s="1642"/>
      <c r="AG27" s="1311"/>
      <c r="AH27" s="1311"/>
      <c r="AI27" s="244"/>
      <c r="AJ27" s="246"/>
      <c r="AK27" s="244">
        <v>0</v>
      </c>
      <c r="AL27" s="689">
        <v>0</v>
      </c>
      <c r="AM27" s="1334"/>
      <c r="AN27" s="1326"/>
      <c r="AO27" s="1311"/>
      <c r="AP27" s="1311"/>
      <c r="AQ27" s="244"/>
      <c r="AR27" s="246"/>
      <c r="AS27" s="244">
        <v>0</v>
      </c>
      <c r="AT27" s="689">
        <v>0</v>
      </c>
      <c r="AU27" s="1334"/>
      <c r="AV27" s="1326"/>
      <c r="AW27" s="1311"/>
      <c r="AX27" s="1311"/>
      <c r="AY27" s="244"/>
      <c r="AZ27" s="246"/>
      <c r="BA27" s="244">
        <v>0</v>
      </c>
      <c r="BB27" s="689">
        <v>0</v>
      </c>
      <c r="BC27" s="1334"/>
      <c r="BD27" s="1326"/>
      <c r="BE27" s="1311"/>
      <c r="BF27" s="1311"/>
      <c r="BG27" s="247"/>
      <c r="BH27" s="246"/>
      <c r="BI27" s="244">
        <v>0</v>
      </c>
      <c r="BJ27" s="689">
        <v>0</v>
      </c>
      <c r="BK27" s="1334"/>
      <c r="BL27" s="1326"/>
      <c r="BM27" s="1311"/>
      <c r="BN27" s="1311"/>
      <c r="BO27" s="248"/>
      <c r="BP27" s="246"/>
      <c r="BQ27" s="780">
        <v>1.6E-2</v>
      </c>
      <c r="BR27" s="689">
        <v>0</v>
      </c>
      <c r="BS27" s="1334"/>
      <c r="BT27" s="1337"/>
      <c r="BU27" s="1311"/>
      <c r="BV27" s="1311"/>
      <c r="BW27" s="249"/>
      <c r="BX27" s="245"/>
      <c r="BY27" s="989">
        <v>1.6E-2</v>
      </c>
      <c r="BZ27" s="780">
        <v>0</v>
      </c>
      <c r="CA27" s="1334"/>
      <c r="CB27" s="1326"/>
      <c r="CC27" s="1311"/>
      <c r="CD27" s="1311"/>
      <c r="CE27" s="250"/>
      <c r="CF27" s="246"/>
      <c r="CG27" s="244">
        <v>1.6E-2</v>
      </c>
      <c r="CH27" s="689">
        <v>0</v>
      </c>
      <c r="CI27" s="1334"/>
      <c r="CJ27" s="1326"/>
      <c r="CK27" s="1311"/>
      <c r="CL27" s="1311"/>
      <c r="CM27" s="250"/>
      <c r="CN27" s="246"/>
      <c r="CO27" s="244">
        <v>1.6E-2</v>
      </c>
      <c r="CP27" s="689">
        <v>0</v>
      </c>
      <c r="CQ27" s="1334"/>
      <c r="CR27" s="1326"/>
      <c r="CS27" s="1311"/>
      <c r="CT27" s="1311"/>
      <c r="CU27" s="250"/>
      <c r="CV27" s="246"/>
      <c r="CW27" s="244">
        <v>1.6E-2</v>
      </c>
      <c r="CX27" s="689">
        <v>0</v>
      </c>
      <c r="CY27" s="1334"/>
      <c r="CZ27" s="1326"/>
      <c r="DA27" s="1311"/>
      <c r="DB27" s="1311"/>
      <c r="DC27" s="607"/>
      <c r="DD27" s="608"/>
      <c r="DE27" s="821">
        <v>0.02</v>
      </c>
      <c r="DF27" s="835">
        <v>0</v>
      </c>
      <c r="DG27" s="1608"/>
      <c r="DH27" s="1503"/>
      <c r="DI27" s="1311"/>
      <c r="DJ27" s="1311"/>
      <c r="DK27" s="1311"/>
      <c r="DL27" s="608"/>
      <c r="DM27" s="214">
        <f t="shared" si="3"/>
        <v>0.1</v>
      </c>
      <c r="DN27" s="214" t="str">
        <f t="shared" si="4"/>
        <v>OK</v>
      </c>
      <c r="DO27" s="645">
        <f t="shared" si="0"/>
        <v>0</v>
      </c>
      <c r="DP27" s="641">
        <f t="shared" si="1"/>
        <v>0</v>
      </c>
      <c r="DQ27" s="650" t="e">
        <f t="shared" si="5"/>
        <v>#DIV/0!</v>
      </c>
      <c r="DR27" s="1584"/>
      <c r="DS27" s="1538"/>
      <c r="DT27" s="1541"/>
      <c r="DU27" s="1221"/>
      <c r="DV27" s="1221"/>
      <c r="DW27" s="1544"/>
      <c r="DX27" s="645">
        <f t="shared" si="6"/>
        <v>0</v>
      </c>
      <c r="DY27" s="641">
        <f t="shared" si="7"/>
        <v>0</v>
      </c>
      <c r="DZ27" s="646" t="e">
        <f t="shared" si="8"/>
        <v>#DIV/0!</v>
      </c>
      <c r="EA27" s="1550"/>
      <c r="EB27" s="1550"/>
      <c r="EC27" s="1546"/>
      <c r="ED27" s="1221"/>
      <c r="EE27" s="1221"/>
      <c r="EF27" s="1544"/>
      <c r="EG27" s="645">
        <f t="shared" si="9"/>
        <v>4.8000000000000001E-2</v>
      </c>
      <c r="EH27" s="641">
        <f t="shared" si="10"/>
        <v>0</v>
      </c>
      <c r="EI27" s="979">
        <f t="shared" si="11"/>
        <v>0</v>
      </c>
      <c r="EJ27" s="1528"/>
      <c r="EK27" s="1528"/>
      <c r="EL27" s="1555"/>
      <c r="EM27" s="1221"/>
      <c r="EN27" s="1221"/>
      <c r="EO27" s="1553"/>
      <c r="EP27" s="645">
        <f t="shared" si="12"/>
        <v>0.1</v>
      </c>
      <c r="EQ27" s="641">
        <f t="shared" si="13"/>
        <v>0</v>
      </c>
      <c r="ER27" s="979">
        <f t="shared" si="14"/>
        <v>0</v>
      </c>
      <c r="ES27" s="1528"/>
      <c r="ET27" s="1528"/>
      <c r="EU27" s="1546"/>
      <c r="EV27" s="1221"/>
      <c r="EW27" s="1221"/>
      <c r="EX27" s="1223"/>
      <c r="EY27" s="97">
        <f t="shared" si="2"/>
        <v>0</v>
      </c>
    </row>
    <row r="28" spans="1:155" ht="38.25" customHeight="1" thickBot="1" x14ac:dyDescent="0.3">
      <c r="A28" s="1397"/>
      <c r="B28" s="1804"/>
      <c r="C28" s="1806"/>
      <c r="D28" s="1437"/>
      <c r="E28" s="1440"/>
      <c r="F28" s="1440"/>
      <c r="G28" s="1440"/>
      <c r="H28" s="1443"/>
      <c r="I28" s="1455"/>
      <c r="J28" s="1826"/>
      <c r="K28" s="1478"/>
      <c r="L28" s="1480"/>
      <c r="M28" s="1482"/>
      <c r="N28" s="1483"/>
      <c r="O28" s="1478"/>
      <c r="P28" s="1494"/>
      <c r="Q28" s="1494"/>
      <c r="R28" s="1509"/>
      <c r="S28" s="555" t="s">
        <v>210</v>
      </c>
      <c r="T28" s="556">
        <v>0.4</v>
      </c>
      <c r="U28" s="242">
        <v>0</v>
      </c>
      <c r="V28" s="243"/>
      <c r="W28" s="1334"/>
      <c r="X28" s="1326"/>
      <c r="Y28" s="1311"/>
      <c r="Z28" s="1311"/>
      <c r="AA28" s="244"/>
      <c r="AB28" s="245"/>
      <c r="AC28" s="244">
        <v>0</v>
      </c>
      <c r="AD28" s="689">
        <v>0</v>
      </c>
      <c r="AE28" s="1639"/>
      <c r="AF28" s="1642"/>
      <c r="AG28" s="1311"/>
      <c r="AH28" s="1311"/>
      <c r="AI28" s="244"/>
      <c r="AJ28" s="246"/>
      <c r="AK28" s="244">
        <v>0</v>
      </c>
      <c r="AL28" s="689">
        <v>0</v>
      </c>
      <c r="AM28" s="1334"/>
      <c r="AN28" s="1326"/>
      <c r="AO28" s="1311"/>
      <c r="AP28" s="1311"/>
      <c r="AQ28" s="244"/>
      <c r="AR28" s="246"/>
      <c r="AS28" s="244">
        <v>0</v>
      </c>
      <c r="AT28" s="689">
        <v>0</v>
      </c>
      <c r="AU28" s="1334"/>
      <c r="AV28" s="1326"/>
      <c r="AW28" s="1311"/>
      <c r="AX28" s="1311"/>
      <c r="AY28" s="244"/>
      <c r="AZ28" s="246"/>
      <c r="BA28" s="244">
        <v>0</v>
      </c>
      <c r="BB28" s="689">
        <v>0</v>
      </c>
      <c r="BC28" s="1334"/>
      <c r="BD28" s="1326"/>
      <c r="BE28" s="1311"/>
      <c r="BF28" s="1311"/>
      <c r="BG28" s="247"/>
      <c r="BH28" s="246"/>
      <c r="BI28" s="244">
        <v>0</v>
      </c>
      <c r="BJ28" s="689">
        <v>0</v>
      </c>
      <c r="BK28" s="1334"/>
      <c r="BL28" s="1326"/>
      <c r="BM28" s="1311"/>
      <c r="BN28" s="1311"/>
      <c r="BO28" s="248"/>
      <c r="BP28" s="246"/>
      <c r="BQ28" s="780">
        <v>6.6000000000000003E-2</v>
      </c>
      <c r="BR28" s="689">
        <v>0</v>
      </c>
      <c r="BS28" s="1334"/>
      <c r="BT28" s="1337"/>
      <c r="BU28" s="1311"/>
      <c r="BV28" s="1311"/>
      <c r="BW28" s="249"/>
      <c r="BX28" s="245"/>
      <c r="BY28" s="989">
        <v>6.6000000000000003E-2</v>
      </c>
      <c r="BZ28" s="780">
        <v>0</v>
      </c>
      <c r="CA28" s="1334"/>
      <c r="CB28" s="1326"/>
      <c r="CC28" s="1311"/>
      <c r="CD28" s="1311"/>
      <c r="CE28" s="250"/>
      <c r="CF28" s="246"/>
      <c r="CG28" s="244">
        <v>6.6000000000000003E-2</v>
      </c>
      <c r="CH28" s="689">
        <v>0</v>
      </c>
      <c r="CI28" s="1334"/>
      <c r="CJ28" s="1326"/>
      <c r="CK28" s="1311"/>
      <c r="CL28" s="1311"/>
      <c r="CM28" s="250"/>
      <c r="CN28" s="246"/>
      <c r="CO28" s="244">
        <v>6.6000000000000003E-2</v>
      </c>
      <c r="CP28" s="689">
        <v>0</v>
      </c>
      <c r="CQ28" s="1334"/>
      <c r="CR28" s="1326"/>
      <c r="CS28" s="1311"/>
      <c r="CT28" s="1311"/>
      <c r="CU28" s="250"/>
      <c r="CV28" s="246"/>
      <c r="CW28" s="244">
        <v>6.6000000000000003E-2</v>
      </c>
      <c r="CX28" s="689">
        <v>0</v>
      </c>
      <c r="CY28" s="1334"/>
      <c r="CZ28" s="1326"/>
      <c r="DA28" s="1311"/>
      <c r="DB28" s="1311"/>
      <c r="DC28" s="607"/>
      <c r="DD28" s="608"/>
      <c r="DE28" s="821">
        <v>7.0000000000000007E-2</v>
      </c>
      <c r="DF28" s="835">
        <v>0</v>
      </c>
      <c r="DG28" s="1608"/>
      <c r="DH28" s="1503"/>
      <c r="DI28" s="1311"/>
      <c r="DJ28" s="1311"/>
      <c r="DK28" s="1311"/>
      <c r="DL28" s="608"/>
      <c r="DM28" s="214">
        <f t="shared" si="3"/>
        <v>0.4</v>
      </c>
      <c r="DN28" s="214" t="str">
        <f t="shared" si="4"/>
        <v>OK</v>
      </c>
      <c r="DO28" s="645">
        <f t="shared" si="0"/>
        <v>0</v>
      </c>
      <c r="DP28" s="641">
        <f t="shared" si="1"/>
        <v>0</v>
      </c>
      <c r="DQ28" s="650" t="e">
        <f t="shared" si="5"/>
        <v>#DIV/0!</v>
      </c>
      <c r="DR28" s="1584"/>
      <c r="DS28" s="1538"/>
      <c r="DT28" s="1541"/>
      <c r="DU28" s="1221"/>
      <c r="DV28" s="1221"/>
      <c r="DW28" s="1544"/>
      <c r="DX28" s="645">
        <f t="shared" si="6"/>
        <v>0</v>
      </c>
      <c r="DY28" s="641">
        <f t="shared" si="7"/>
        <v>0</v>
      </c>
      <c r="DZ28" s="646" t="e">
        <f t="shared" si="8"/>
        <v>#DIV/0!</v>
      </c>
      <c r="EA28" s="1550"/>
      <c r="EB28" s="1550"/>
      <c r="EC28" s="1546"/>
      <c r="ED28" s="1221"/>
      <c r="EE28" s="1221"/>
      <c r="EF28" s="1544"/>
      <c r="EG28" s="645">
        <f t="shared" si="9"/>
        <v>0.19800000000000001</v>
      </c>
      <c r="EH28" s="641">
        <f t="shared" si="10"/>
        <v>0</v>
      </c>
      <c r="EI28" s="979">
        <f t="shared" si="11"/>
        <v>0</v>
      </c>
      <c r="EJ28" s="1528"/>
      <c r="EK28" s="1528"/>
      <c r="EL28" s="1555"/>
      <c r="EM28" s="1221"/>
      <c r="EN28" s="1221"/>
      <c r="EO28" s="1553"/>
      <c r="EP28" s="645">
        <f t="shared" si="12"/>
        <v>0.4</v>
      </c>
      <c r="EQ28" s="641">
        <f t="shared" si="13"/>
        <v>0</v>
      </c>
      <c r="ER28" s="979">
        <f t="shared" si="14"/>
        <v>0</v>
      </c>
      <c r="ES28" s="1528"/>
      <c r="ET28" s="1528"/>
      <c r="EU28" s="1546"/>
      <c r="EV28" s="1221"/>
      <c r="EW28" s="1221"/>
      <c r="EX28" s="1223"/>
      <c r="EY28" s="97">
        <f t="shared" si="2"/>
        <v>0</v>
      </c>
    </row>
    <row r="29" spans="1:155" ht="43.5" customHeight="1" thickBot="1" x14ac:dyDescent="0.3">
      <c r="A29" s="1397"/>
      <c r="B29" s="1804"/>
      <c r="C29" s="1806"/>
      <c r="D29" s="1437"/>
      <c r="E29" s="1440"/>
      <c r="F29" s="1440"/>
      <c r="G29" s="1440"/>
      <c r="H29" s="1443"/>
      <c r="I29" s="1455"/>
      <c r="J29" s="1826"/>
      <c r="K29" s="1478"/>
      <c r="L29" s="1480"/>
      <c r="M29" s="1482"/>
      <c r="N29" s="1483"/>
      <c r="O29" s="1478"/>
      <c r="P29" s="1494"/>
      <c r="Q29" s="1494"/>
      <c r="R29" s="1509"/>
      <c r="S29" s="555" t="s">
        <v>211</v>
      </c>
      <c r="T29" s="556">
        <v>0.1</v>
      </c>
      <c r="U29" s="242">
        <v>0</v>
      </c>
      <c r="V29" s="243"/>
      <c r="W29" s="1334"/>
      <c r="X29" s="1326"/>
      <c r="Y29" s="1311"/>
      <c r="Z29" s="1311"/>
      <c r="AA29" s="244"/>
      <c r="AB29" s="245"/>
      <c r="AC29" s="244">
        <v>0</v>
      </c>
      <c r="AD29" s="689">
        <v>0</v>
      </c>
      <c r="AE29" s="1639"/>
      <c r="AF29" s="1642"/>
      <c r="AG29" s="1311"/>
      <c r="AH29" s="1311"/>
      <c r="AI29" s="244"/>
      <c r="AJ29" s="246"/>
      <c r="AK29" s="244">
        <v>0</v>
      </c>
      <c r="AL29" s="689">
        <v>0</v>
      </c>
      <c r="AM29" s="1334"/>
      <c r="AN29" s="1326"/>
      <c r="AO29" s="1311"/>
      <c r="AP29" s="1311"/>
      <c r="AQ29" s="244"/>
      <c r="AR29" s="246"/>
      <c r="AS29" s="244">
        <v>0</v>
      </c>
      <c r="AT29" s="689">
        <v>0</v>
      </c>
      <c r="AU29" s="1334"/>
      <c r="AV29" s="1326"/>
      <c r="AW29" s="1311"/>
      <c r="AX29" s="1311"/>
      <c r="AY29" s="244"/>
      <c r="AZ29" s="246"/>
      <c r="BA29" s="244">
        <v>0</v>
      </c>
      <c r="BB29" s="689">
        <v>0</v>
      </c>
      <c r="BC29" s="1334"/>
      <c r="BD29" s="1326"/>
      <c r="BE29" s="1311"/>
      <c r="BF29" s="1311"/>
      <c r="BG29" s="247"/>
      <c r="BH29" s="246"/>
      <c r="BI29" s="244">
        <v>0</v>
      </c>
      <c r="BJ29" s="689">
        <v>0</v>
      </c>
      <c r="BK29" s="1334"/>
      <c r="BL29" s="1326"/>
      <c r="BM29" s="1311"/>
      <c r="BN29" s="1311"/>
      <c r="BO29" s="248"/>
      <c r="BP29" s="246"/>
      <c r="BQ29" s="780">
        <v>1.6E-2</v>
      </c>
      <c r="BR29" s="689">
        <v>0</v>
      </c>
      <c r="BS29" s="1334"/>
      <c r="BT29" s="1337"/>
      <c r="BU29" s="1311"/>
      <c r="BV29" s="1311"/>
      <c r="BW29" s="249"/>
      <c r="BX29" s="245"/>
      <c r="BY29" s="989">
        <v>1.6E-2</v>
      </c>
      <c r="BZ29" s="780">
        <v>0</v>
      </c>
      <c r="CA29" s="1334"/>
      <c r="CB29" s="1326"/>
      <c r="CC29" s="1311"/>
      <c r="CD29" s="1311"/>
      <c r="CE29" s="250"/>
      <c r="CF29" s="246"/>
      <c r="CG29" s="244">
        <v>1.6E-2</v>
      </c>
      <c r="CH29" s="689">
        <v>0</v>
      </c>
      <c r="CI29" s="1334"/>
      <c r="CJ29" s="1326"/>
      <c r="CK29" s="1311"/>
      <c r="CL29" s="1311"/>
      <c r="CM29" s="250"/>
      <c r="CN29" s="246"/>
      <c r="CO29" s="244">
        <v>1.6E-2</v>
      </c>
      <c r="CP29" s="689">
        <v>0</v>
      </c>
      <c r="CQ29" s="1334"/>
      <c r="CR29" s="1326"/>
      <c r="CS29" s="1311"/>
      <c r="CT29" s="1311"/>
      <c r="CU29" s="250"/>
      <c r="CV29" s="246"/>
      <c r="CW29" s="244">
        <v>1.6E-2</v>
      </c>
      <c r="CX29" s="689">
        <v>0</v>
      </c>
      <c r="CY29" s="1334"/>
      <c r="CZ29" s="1326"/>
      <c r="DA29" s="1311"/>
      <c r="DB29" s="1311"/>
      <c r="DC29" s="607"/>
      <c r="DD29" s="608"/>
      <c r="DE29" s="821">
        <v>0.02</v>
      </c>
      <c r="DF29" s="835">
        <v>0</v>
      </c>
      <c r="DG29" s="1608"/>
      <c r="DH29" s="1503"/>
      <c r="DI29" s="1311"/>
      <c r="DJ29" s="1311"/>
      <c r="DK29" s="1311"/>
      <c r="DL29" s="608"/>
      <c r="DM29" s="214">
        <f t="shared" si="3"/>
        <v>0.1</v>
      </c>
      <c r="DN29" s="214" t="str">
        <f t="shared" si="4"/>
        <v>OK</v>
      </c>
      <c r="DO29" s="645">
        <f t="shared" si="0"/>
        <v>0</v>
      </c>
      <c r="DP29" s="641">
        <f t="shared" si="1"/>
        <v>0</v>
      </c>
      <c r="DQ29" s="650" t="e">
        <f t="shared" si="5"/>
        <v>#DIV/0!</v>
      </c>
      <c r="DR29" s="1584"/>
      <c r="DS29" s="1538"/>
      <c r="DT29" s="1541"/>
      <c r="DU29" s="1221"/>
      <c r="DV29" s="1221"/>
      <c r="DW29" s="1544"/>
      <c r="DX29" s="645">
        <f t="shared" si="6"/>
        <v>0</v>
      </c>
      <c r="DY29" s="641">
        <f t="shared" si="7"/>
        <v>0</v>
      </c>
      <c r="DZ29" s="646" t="e">
        <f t="shared" si="8"/>
        <v>#DIV/0!</v>
      </c>
      <c r="EA29" s="1550"/>
      <c r="EB29" s="1550"/>
      <c r="EC29" s="1546"/>
      <c r="ED29" s="1221"/>
      <c r="EE29" s="1221"/>
      <c r="EF29" s="1544"/>
      <c r="EG29" s="645">
        <f t="shared" si="9"/>
        <v>4.8000000000000001E-2</v>
      </c>
      <c r="EH29" s="641">
        <f t="shared" si="10"/>
        <v>0</v>
      </c>
      <c r="EI29" s="979">
        <f t="shared" si="11"/>
        <v>0</v>
      </c>
      <c r="EJ29" s="1528"/>
      <c r="EK29" s="1528"/>
      <c r="EL29" s="1555"/>
      <c r="EM29" s="1221"/>
      <c r="EN29" s="1221"/>
      <c r="EO29" s="1553"/>
      <c r="EP29" s="645">
        <f t="shared" si="12"/>
        <v>0.1</v>
      </c>
      <c r="EQ29" s="641">
        <f t="shared" si="13"/>
        <v>0</v>
      </c>
      <c r="ER29" s="979">
        <f t="shared" si="14"/>
        <v>0</v>
      </c>
      <c r="ES29" s="1528"/>
      <c r="ET29" s="1528"/>
      <c r="EU29" s="1546"/>
      <c r="EV29" s="1221"/>
      <c r="EW29" s="1221"/>
      <c r="EX29" s="1223"/>
      <c r="EY29" s="97"/>
    </row>
    <row r="30" spans="1:155" ht="49.5" customHeight="1" thickBot="1" x14ac:dyDescent="0.3">
      <c r="A30" s="1397"/>
      <c r="B30" s="1804"/>
      <c r="C30" s="1806"/>
      <c r="D30" s="1437"/>
      <c r="E30" s="1440"/>
      <c r="F30" s="1440"/>
      <c r="G30" s="1440"/>
      <c r="H30" s="1443"/>
      <c r="I30" s="1455"/>
      <c r="J30" s="1827"/>
      <c r="K30" s="1479"/>
      <c r="L30" s="1481"/>
      <c r="M30" s="1335"/>
      <c r="N30" s="1484"/>
      <c r="O30" s="1479"/>
      <c r="P30" s="1495"/>
      <c r="Q30" s="1495"/>
      <c r="R30" s="1510"/>
      <c r="S30" s="557" t="s">
        <v>212</v>
      </c>
      <c r="T30" s="558">
        <v>0.1</v>
      </c>
      <c r="U30" s="251">
        <v>0</v>
      </c>
      <c r="V30" s="252"/>
      <c r="W30" s="1335"/>
      <c r="X30" s="1327"/>
      <c r="Y30" s="1311"/>
      <c r="Z30" s="1311"/>
      <c r="AA30" s="253"/>
      <c r="AB30" s="254"/>
      <c r="AC30" s="253">
        <v>0</v>
      </c>
      <c r="AD30" s="690">
        <v>0</v>
      </c>
      <c r="AE30" s="1640"/>
      <c r="AF30" s="1643"/>
      <c r="AG30" s="1311"/>
      <c r="AH30" s="1311"/>
      <c r="AI30" s="253"/>
      <c r="AJ30" s="255"/>
      <c r="AK30" s="253">
        <v>0</v>
      </c>
      <c r="AL30" s="690">
        <v>0</v>
      </c>
      <c r="AM30" s="1335"/>
      <c r="AN30" s="1327"/>
      <c r="AO30" s="1311"/>
      <c r="AP30" s="1311"/>
      <c r="AQ30" s="253"/>
      <c r="AR30" s="255"/>
      <c r="AS30" s="253">
        <v>0</v>
      </c>
      <c r="AT30" s="690">
        <v>0</v>
      </c>
      <c r="AU30" s="1335"/>
      <c r="AV30" s="1327"/>
      <c r="AW30" s="1311"/>
      <c r="AX30" s="1311"/>
      <c r="AY30" s="253"/>
      <c r="AZ30" s="255"/>
      <c r="BA30" s="253">
        <v>0</v>
      </c>
      <c r="BB30" s="690">
        <v>0</v>
      </c>
      <c r="BC30" s="1335"/>
      <c r="BD30" s="1327"/>
      <c r="BE30" s="1311"/>
      <c r="BF30" s="1311"/>
      <c r="BG30" s="256"/>
      <c r="BH30" s="255"/>
      <c r="BI30" s="253">
        <v>0</v>
      </c>
      <c r="BJ30" s="690">
        <v>0</v>
      </c>
      <c r="BK30" s="1335"/>
      <c r="BL30" s="1327"/>
      <c r="BM30" s="1311"/>
      <c r="BN30" s="1311"/>
      <c r="BO30" s="257"/>
      <c r="BP30" s="255"/>
      <c r="BQ30" s="781">
        <v>1.6E-2</v>
      </c>
      <c r="BR30" s="690">
        <v>0</v>
      </c>
      <c r="BS30" s="1335"/>
      <c r="BT30" s="1338"/>
      <c r="BU30" s="1311"/>
      <c r="BV30" s="1311"/>
      <c r="BW30" s="258"/>
      <c r="BX30" s="254"/>
      <c r="BY30" s="990">
        <v>1.6E-2</v>
      </c>
      <c r="BZ30" s="781">
        <v>0</v>
      </c>
      <c r="CA30" s="1335"/>
      <c r="CB30" s="1327"/>
      <c r="CC30" s="1311"/>
      <c r="CD30" s="1311"/>
      <c r="CE30" s="259"/>
      <c r="CF30" s="255"/>
      <c r="CG30" s="253">
        <v>1.6E-2</v>
      </c>
      <c r="CH30" s="690">
        <v>0</v>
      </c>
      <c r="CI30" s="1335"/>
      <c r="CJ30" s="1327"/>
      <c r="CK30" s="1311"/>
      <c r="CL30" s="1311"/>
      <c r="CM30" s="259"/>
      <c r="CN30" s="255"/>
      <c r="CO30" s="253">
        <v>1.6E-2</v>
      </c>
      <c r="CP30" s="690">
        <v>0</v>
      </c>
      <c r="CQ30" s="1335"/>
      <c r="CR30" s="1327"/>
      <c r="CS30" s="1311"/>
      <c r="CT30" s="1311"/>
      <c r="CU30" s="259"/>
      <c r="CV30" s="255"/>
      <c r="CW30" s="253">
        <v>1.6E-2</v>
      </c>
      <c r="CX30" s="690">
        <v>0</v>
      </c>
      <c r="CY30" s="1335"/>
      <c r="CZ30" s="1327"/>
      <c r="DA30" s="1311"/>
      <c r="DB30" s="1311"/>
      <c r="DC30" s="609"/>
      <c r="DD30" s="610"/>
      <c r="DE30" s="822">
        <v>0.02</v>
      </c>
      <c r="DF30" s="836">
        <v>0</v>
      </c>
      <c r="DG30" s="1609"/>
      <c r="DH30" s="1504"/>
      <c r="DI30" s="1311"/>
      <c r="DJ30" s="1311"/>
      <c r="DK30" s="1311"/>
      <c r="DL30" s="610"/>
      <c r="DM30" s="214">
        <f t="shared" si="3"/>
        <v>0.1</v>
      </c>
      <c r="DN30" s="214" t="str">
        <f t="shared" si="4"/>
        <v>OK</v>
      </c>
      <c r="DO30" s="647">
        <f t="shared" si="0"/>
        <v>0</v>
      </c>
      <c r="DP30" s="648">
        <f t="shared" si="1"/>
        <v>0</v>
      </c>
      <c r="DQ30" s="651" t="e">
        <f t="shared" si="5"/>
        <v>#DIV/0!</v>
      </c>
      <c r="DR30" s="1585"/>
      <c r="DS30" s="1539"/>
      <c r="DT30" s="1542"/>
      <c r="DU30" s="1221"/>
      <c r="DV30" s="1221"/>
      <c r="DW30" s="1544"/>
      <c r="DX30" s="647">
        <f t="shared" si="6"/>
        <v>0</v>
      </c>
      <c r="DY30" s="648">
        <f t="shared" si="7"/>
        <v>0</v>
      </c>
      <c r="DZ30" s="649" t="e">
        <f t="shared" si="8"/>
        <v>#DIV/0!</v>
      </c>
      <c r="EA30" s="1551"/>
      <c r="EB30" s="1551"/>
      <c r="EC30" s="1532"/>
      <c r="ED30" s="1221"/>
      <c r="EE30" s="1221"/>
      <c r="EF30" s="1544"/>
      <c r="EG30" s="647">
        <f t="shared" si="9"/>
        <v>4.8000000000000001E-2</v>
      </c>
      <c r="EH30" s="648">
        <f t="shared" si="10"/>
        <v>0</v>
      </c>
      <c r="EI30" s="980">
        <f t="shared" si="11"/>
        <v>0</v>
      </c>
      <c r="EJ30" s="1529"/>
      <c r="EK30" s="1529"/>
      <c r="EL30" s="1556"/>
      <c r="EM30" s="1221"/>
      <c r="EN30" s="1221"/>
      <c r="EO30" s="1553"/>
      <c r="EP30" s="647">
        <f t="shared" si="12"/>
        <v>0.1</v>
      </c>
      <c r="EQ30" s="648">
        <f t="shared" si="13"/>
        <v>0</v>
      </c>
      <c r="ER30" s="980">
        <f t="shared" si="14"/>
        <v>0</v>
      </c>
      <c r="ES30" s="1545"/>
      <c r="ET30" s="1545"/>
      <c r="EU30" s="1532"/>
      <c r="EV30" s="1221"/>
      <c r="EW30" s="1221"/>
      <c r="EX30" s="1223"/>
      <c r="EY30" s="97">
        <f t="shared" ref="EY30:EY38" si="15">EP30-T30</f>
        <v>0</v>
      </c>
    </row>
    <row r="31" spans="1:155" ht="57" customHeight="1" x14ac:dyDescent="0.25">
      <c r="A31" s="1397"/>
      <c r="B31" s="1804"/>
      <c r="C31" s="1806"/>
      <c r="D31" s="1437"/>
      <c r="E31" s="1440"/>
      <c r="F31" s="1440"/>
      <c r="G31" s="1440"/>
      <c r="H31" s="1443"/>
      <c r="I31" s="1455"/>
      <c r="J31" s="1449">
        <v>3</v>
      </c>
      <c r="K31" s="1469" t="s">
        <v>253</v>
      </c>
      <c r="L31" s="1472" t="s">
        <v>219</v>
      </c>
      <c r="M31" s="1475" t="s">
        <v>188</v>
      </c>
      <c r="N31" s="1485">
        <v>150</v>
      </c>
      <c r="O31" s="1469" t="s">
        <v>220</v>
      </c>
      <c r="P31" s="1515">
        <v>0.14000000000000001</v>
      </c>
      <c r="Q31" s="1515">
        <v>7.0000000000000007E-2</v>
      </c>
      <c r="R31" s="1511">
        <v>45657</v>
      </c>
      <c r="S31" s="559" t="s">
        <v>213</v>
      </c>
      <c r="T31" s="560">
        <v>0.45</v>
      </c>
      <c r="U31" s="260">
        <v>0</v>
      </c>
      <c r="V31" s="261"/>
      <c r="W31" s="1518">
        <f>SUM(U31:U33)</f>
        <v>0</v>
      </c>
      <c r="X31" s="1328">
        <f>SUM(V31:V33)</f>
        <v>0</v>
      </c>
      <c r="Y31" s="1311"/>
      <c r="Z31" s="1311"/>
      <c r="AA31" s="262"/>
      <c r="AB31" s="263"/>
      <c r="AC31" s="262">
        <v>0</v>
      </c>
      <c r="AD31" s="691">
        <v>0</v>
      </c>
      <c r="AE31" s="1488">
        <f>SUM(AC31:AC33)</f>
        <v>0</v>
      </c>
      <c r="AF31" s="1611">
        <f>SUM(AD31:AD33)</f>
        <v>0</v>
      </c>
      <c r="AG31" s="1311"/>
      <c r="AH31" s="1311"/>
      <c r="AI31" s="262"/>
      <c r="AJ31" s="264"/>
      <c r="AK31" s="262">
        <v>0</v>
      </c>
      <c r="AL31" s="691">
        <v>0</v>
      </c>
      <c r="AM31" s="1518">
        <f>SUM(AK31:AK33)</f>
        <v>0</v>
      </c>
      <c r="AN31" s="1328">
        <f>SUM(AL31:AL33)</f>
        <v>0</v>
      </c>
      <c r="AO31" s="1311"/>
      <c r="AP31" s="1311"/>
      <c r="AQ31" s="262"/>
      <c r="AR31" s="264"/>
      <c r="AS31" s="262">
        <v>0</v>
      </c>
      <c r="AT31" s="691">
        <v>0</v>
      </c>
      <c r="AU31" s="1518">
        <f>SUM(AS31:AS33)</f>
        <v>0</v>
      </c>
      <c r="AV31" s="1328">
        <f>SUM(AT31:AT33)</f>
        <v>0</v>
      </c>
      <c r="AW31" s="1311"/>
      <c r="AX31" s="1311"/>
      <c r="AY31" s="262"/>
      <c r="AZ31" s="264"/>
      <c r="BA31" s="262">
        <v>0</v>
      </c>
      <c r="BB31" s="691">
        <v>0</v>
      </c>
      <c r="BC31" s="1518">
        <f>SUM(BA31:BA33)</f>
        <v>0</v>
      </c>
      <c r="BD31" s="1328">
        <f>SUM(BB31:BB33)</f>
        <v>0</v>
      </c>
      <c r="BE31" s="1311"/>
      <c r="BF31" s="1311"/>
      <c r="BG31" s="265"/>
      <c r="BH31" s="266"/>
      <c r="BI31" s="770">
        <v>0</v>
      </c>
      <c r="BJ31" s="774">
        <v>0</v>
      </c>
      <c r="BK31" s="1563">
        <f>SUM(BI31:BI33)</f>
        <v>0</v>
      </c>
      <c r="BL31" s="1564">
        <f>SUM(BJ31:BJ33)</f>
        <v>0</v>
      </c>
      <c r="BM31" s="1311"/>
      <c r="BN31" s="1311"/>
      <c r="BO31" s="267"/>
      <c r="BP31" s="266"/>
      <c r="BQ31" s="782">
        <v>7.4999999999999997E-2</v>
      </c>
      <c r="BR31" s="774">
        <v>0</v>
      </c>
      <c r="BS31" s="1563">
        <f>SUM(BQ31:BQ33)</f>
        <v>0.16600000000000001</v>
      </c>
      <c r="BT31" s="1564">
        <f>SUM(BR31:BR33)</f>
        <v>0</v>
      </c>
      <c r="BU31" s="1311"/>
      <c r="BV31" s="1311"/>
      <c r="BW31" s="268"/>
      <c r="BX31" s="269"/>
      <c r="BY31" s="787">
        <v>7.4999999999999997E-2</v>
      </c>
      <c r="BZ31" s="790">
        <v>0</v>
      </c>
      <c r="CA31" s="1339">
        <f>SUM(BY31:BY33)</f>
        <v>0.16600000000000001</v>
      </c>
      <c r="CB31" s="1521">
        <f>SUM(BZ31:BZ33)</f>
        <v>0</v>
      </c>
      <c r="CC31" s="1311"/>
      <c r="CD31" s="1311"/>
      <c r="CE31" s="270"/>
      <c r="CF31" s="271"/>
      <c r="CG31" s="787">
        <v>7.4999999999999997E-2</v>
      </c>
      <c r="CH31" s="790">
        <v>0</v>
      </c>
      <c r="CI31" s="1339">
        <f>SUM(CG31:CG33)</f>
        <v>0.16600000000000001</v>
      </c>
      <c r="CJ31" s="1521">
        <f>SUM(CH31:CH33)</f>
        <v>0</v>
      </c>
      <c r="CK31" s="1311"/>
      <c r="CL31" s="1311"/>
      <c r="CM31" s="270"/>
      <c r="CN31" s="271"/>
      <c r="CO31" s="787">
        <v>7.4999999999999997E-2</v>
      </c>
      <c r="CP31" s="790">
        <v>0</v>
      </c>
      <c r="CQ31" s="1339">
        <f>SUM(CO31:CO33)</f>
        <v>0.16600000000000001</v>
      </c>
      <c r="CR31" s="1521">
        <f>SUM(CP31:CP33)</f>
        <v>0</v>
      </c>
      <c r="CS31" s="1311"/>
      <c r="CT31" s="1311"/>
      <c r="CU31" s="272"/>
      <c r="CV31" s="273"/>
      <c r="CW31" s="793">
        <v>7.4999999999999997E-2</v>
      </c>
      <c r="CX31" s="796">
        <v>0</v>
      </c>
      <c r="CY31" s="1589">
        <f>SUM(CW31:CW33)</f>
        <v>0.16600000000000001</v>
      </c>
      <c r="CZ31" s="1592">
        <f>SUM(CX31:CX33)</f>
        <v>0</v>
      </c>
      <c r="DA31" s="1311"/>
      <c r="DB31" s="1311"/>
      <c r="DC31" s="611"/>
      <c r="DD31" s="627"/>
      <c r="DE31" s="823">
        <v>7.4999999999999997E-2</v>
      </c>
      <c r="DF31" s="837">
        <v>0</v>
      </c>
      <c r="DG31" s="1595">
        <f>SUM(DE31:DE33)</f>
        <v>0.17</v>
      </c>
      <c r="DH31" s="1598">
        <f>SUM(DF31:DF33)</f>
        <v>0</v>
      </c>
      <c r="DI31" s="1311"/>
      <c r="DJ31" s="1311"/>
      <c r="DK31" s="1311"/>
      <c r="DL31" s="612"/>
      <c r="DM31" s="214">
        <f t="shared" si="3"/>
        <v>0.45</v>
      </c>
      <c r="DN31" s="214" t="str">
        <f t="shared" si="4"/>
        <v>OK</v>
      </c>
      <c r="DO31" s="642">
        <f t="shared" si="0"/>
        <v>0</v>
      </c>
      <c r="DP31" s="643">
        <f t="shared" si="1"/>
        <v>0</v>
      </c>
      <c r="DQ31" s="644" t="e">
        <f t="shared" si="5"/>
        <v>#DIV/0!</v>
      </c>
      <c r="DR31" s="1583">
        <f>SUM(W31+AE31+AM31)</f>
        <v>0</v>
      </c>
      <c r="DS31" s="1537">
        <f>SUM(AN31+AV31+BD31)</f>
        <v>0</v>
      </c>
      <c r="DT31" s="1540" t="e">
        <f>DS31/DR31</f>
        <v>#DIV/0!</v>
      </c>
      <c r="DU31" s="1221"/>
      <c r="DV31" s="1221"/>
      <c r="DW31" s="1544"/>
      <c r="DX31" s="642">
        <f t="shared" si="6"/>
        <v>0</v>
      </c>
      <c r="DY31" s="643">
        <f t="shared" si="7"/>
        <v>0</v>
      </c>
      <c r="DZ31" s="644" t="e">
        <f t="shared" si="8"/>
        <v>#DIV/0!</v>
      </c>
      <c r="EA31" s="1586">
        <f>W31+AE31+AM31+AU31+BC31+BK31</f>
        <v>0</v>
      </c>
      <c r="EB31" s="1586">
        <f>X31+AF31+AN31+AV31+BD31+BL31</f>
        <v>0</v>
      </c>
      <c r="EC31" s="1530" t="e">
        <f>EB31/EA31</f>
        <v>#DIV/0!</v>
      </c>
      <c r="ED31" s="1221"/>
      <c r="EE31" s="1221"/>
      <c r="EF31" s="1544"/>
      <c r="EG31" s="642">
        <f t="shared" si="9"/>
        <v>0.22499999999999998</v>
      </c>
      <c r="EH31" s="643">
        <f t="shared" si="10"/>
        <v>0</v>
      </c>
      <c r="EI31" s="978">
        <f t="shared" si="11"/>
        <v>0</v>
      </c>
      <c r="EJ31" s="1527">
        <f>W31+AE31+AM31+AU31+BC31+BK31+BS31+CA31+CI31</f>
        <v>0.498</v>
      </c>
      <c r="EK31" s="1527">
        <f>X31+AF31+AN31+AV31+BD31+BL31+BT31+CB31+CJ31</f>
        <v>0</v>
      </c>
      <c r="EL31" s="1530">
        <f>EK31/EJ31</f>
        <v>0</v>
      </c>
      <c r="EM31" s="1221"/>
      <c r="EN31" s="1221"/>
      <c r="EO31" s="1553"/>
      <c r="EP31" s="642">
        <f t="shared" si="12"/>
        <v>0.45</v>
      </c>
      <c r="EQ31" s="643">
        <f t="shared" si="13"/>
        <v>0</v>
      </c>
      <c r="ER31" s="978">
        <f t="shared" si="14"/>
        <v>0</v>
      </c>
      <c r="ES31" s="1527">
        <f>+W31+AE31+AM31+AU31+BC31+BK31+BS31+CA31+CI31+CQ31+CY31+DG31</f>
        <v>1</v>
      </c>
      <c r="ET31" s="1527">
        <f>+X31+AF31+AN31+AV31+BD31+BL31+BT31+CB31+CJ31+CR31+CZ31+DH31</f>
        <v>0</v>
      </c>
      <c r="EU31" s="1530">
        <f>ET31/ES31</f>
        <v>0</v>
      </c>
      <c r="EV31" s="1221"/>
      <c r="EW31" s="1221"/>
      <c r="EX31" s="1223"/>
      <c r="EY31" s="97">
        <f t="shared" si="15"/>
        <v>0</v>
      </c>
    </row>
    <row r="32" spans="1:155" ht="52.5" customHeight="1" x14ac:dyDescent="0.25">
      <c r="A32" s="1397"/>
      <c r="B32" s="1804"/>
      <c r="C32" s="1806"/>
      <c r="D32" s="1437"/>
      <c r="E32" s="1440"/>
      <c r="F32" s="1440"/>
      <c r="G32" s="1440"/>
      <c r="H32" s="1443"/>
      <c r="I32" s="1455"/>
      <c r="J32" s="1450"/>
      <c r="K32" s="1470"/>
      <c r="L32" s="1473"/>
      <c r="M32" s="1476"/>
      <c r="N32" s="1486"/>
      <c r="O32" s="1470"/>
      <c r="P32" s="1516"/>
      <c r="Q32" s="1516"/>
      <c r="R32" s="1512"/>
      <c r="S32" s="561" t="s">
        <v>214</v>
      </c>
      <c r="T32" s="562">
        <v>0.35</v>
      </c>
      <c r="U32" s="274">
        <v>0</v>
      </c>
      <c r="V32" s="275"/>
      <c r="W32" s="1476"/>
      <c r="X32" s="1329"/>
      <c r="Y32" s="1311"/>
      <c r="Z32" s="1311"/>
      <c r="AA32" s="276"/>
      <c r="AB32" s="277"/>
      <c r="AC32" s="276">
        <v>0</v>
      </c>
      <c r="AD32" s="692">
        <v>0</v>
      </c>
      <c r="AE32" s="1489"/>
      <c r="AF32" s="1612"/>
      <c r="AG32" s="1311"/>
      <c r="AH32" s="1311"/>
      <c r="AI32" s="276"/>
      <c r="AJ32" s="278"/>
      <c r="AK32" s="276">
        <v>0</v>
      </c>
      <c r="AL32" s="692">
        <v>0</v>
      </c>
      <c r="AM32" s="1476"/>
      <c r="AN32" s="1329"/>
      <c r="AO32" s="1311"/>
      <c r="AP32" s="1311"/>
      <c r="AQ32" s="276"/>
      <c r="AR32" s="278"/>
      <c r="AS32" s="276">
        <v>0</v>
      </c>
      <c r="AT32" s="692">
        <v>0</v>
      </c>
      <c r="AU32" s="1476"/>
      <c r="AV32" s="1329"/>
      <c r="AW32" s="1311"/>
      <c r="AX32" s="1311"/>
      <c r="AY32" s="276"/>
      <c r="AZ32" s="278"/>
      <c r="BA32" s="276">
        <v>0</v>
      </c>
      <c r="BB32" s="692">
        <v>0</v>
      </c>
      <c r="BC32" s="1476"/>
      <c r="BD32" s="1329"/>
      <c r="BE32" s="1311"/>
      <c r="BF32" s="1311"/>
      <c r="BG32" s="279"/>
      <c r="BH32" s="278"/>
      <c r="BI32" s="276">
        <v>0</v>
      </c>
      <c r="BJ32" s="692">
        <v>0</v>
      </c>
      <c r="BK32" s="1476"/>
      <c r="BL32" s="1565"/>
      <c r="BM32" s="1311"/>
      <c r="BN32" s="1311"/>
      <c r="BO32" s="280"/>
      <c r="BP32" s="278"/>
      <c r="BQ32" s="783">
        <v>5.8000000000000003E-2</v>
      </c>
      <c r="BR32" s="692">
        <v>0</v>
      </c>
      <c r="BS32" s="1476"/>
      <c r="BT32" s="1565"/>
      <c r="BU32" s="1311"/>
      <c r="BV32" s="1311"/>
      <c r="BW32" s="281"/>
      <c r="BX32" s="282"/>
      <c r="BY32" s="788">
        <v>5.8000000000000003E-2</v>
      </c>
      <c r="BZ32" s="791">
        <v>0</v>
      </c>
      <c r="CA32" s="1340"/>
      <c r="CB32" s="1522"/>
      <c r="CC32" s="1311"/>
      <c r="CD32" s="1311"/>
      <c r="CE32" s="283"/>
      <c r="CF32" s="284"/>
      <c r="CG32" s="788">
        <v>5.8000000000000003E-2</v>
      </c>
      <c r="CH32" s="791">
        <v>0</v>
      </c>
      <c r="CI32" s="1340"/>
      <c r="CJ32" s="1522"/>
      <c r="CK32" s="1311"/>
      <c r="CL32" s="1311"/>
      <c r="CM32" s="283"/>
      <c r="CN32" s="284"/>
      <c r="CO32" s="788">
        <v>5.8000000000000003E-2</v>
      </c>
      <c r="CP32" s="791">
        <v>0</v>
      </c>
      <c r="CQ32" s="1340"/>
      <c r="CR32" s="1522"/>
      <c r="CS32" s="1311"/>
      <c r="CT32" s="1311"/>
      <c r="CU32" s="285"/>
      <c r="CV32" s="286"/>
      <c r="CW32" s="794">
        <v>5.8000000000000003E-2</v>
      </c>
      <c r="CX32" s="797">
        <v>0</v>
      </c>
      <c r="CY32" s="1590"/>
      <c r="CZ32" s="1593"/>
      <c r="DA32" s="1311"/>
      <c r="DB32" s="1311"/>
      <c r="DC32" s="613"/>
      <c r="DD32" s="628"/>
      <c r="DE32" s="824">
        <v>0.06</v>
      </c>
      <c r="DF32" s="838">
        <v>0</v>
      </c>
      <c r="DG32" s="1596"/>
      <c r="DH32" s="1599"/>
      <c r="DI32" s="1311"/>
      <c r="DJ32" s="1311"/>
      <c r="DK32" s="1311"/>
      <c r="DL32" s="614"/>
      <c r="DM32" s="214">
        <f t="shared" si="3"/>
        <v>0.35</v>
      </c>
      <c r="DN32" s="214" t="str">
        <f t="shared" si="4"/>
        <v>OK</v>
      </c>
      <c r="DO32" s="645">
        <f t="shared" si="0"/>
        <v>0</v>
      </c>
      <c r="DP32" s="641">
        <f t="shared" si="1"/>
        <v>0</v>
      </c>
      <c r="DQ32" s="646" t="e">
        <f t="shared" si="5"/>
        <v>#DIV/0!</v>
      </c>
      <c r="DR32" s="1584"/>
      <c r="DS32" s="1538"/>
      <c r="DT32" s="1569"/>
      <c r="DU32" s="1221"/>
      <c r="DV32" s="1221"/>
      <c r="DW32" s="1544"/>
      <c r="DX32" s="645">
        <f t="shared" si="6"/>
        <v>0</v>
      </c>
      <c r="DY32" s="641">
        <f t="shared" si="7"/>
        <v>0</v>
      </c>
      <c r="DZ32" s="646" t="e">
        <f t="shared" si="8"/>
        <v>#DIV/0!</v>
      </c>
      <c r="EA32" s="1587"/>
      <c r="EB32" s="1587"/>
      <c r="EC32" s="1531"/>
      <c r="ED32" s="1221"/>
      <c r="EE32" s="1221"/>
      <c r="EF32" s="1544"/>
      <c r="EG32" s="645">
        <f t="shared" si="9"/>
        <v>0.17400000000000002</v>
      </c>
      <c r="EH32" s="641">
        <f t="shared" si="10"/>
        <v>0</v>
      </c>
      <c r="EI32" s="979">
        <f t="shared" si="11"/>
        <v>0</v>
      </c>
      <c r="EJ32" s="1528"/>
      <c r="EK32" s="1528"/>
      <c r="EL32" s="1531"/>
      <c r="EM32" s="1221"/>
      <c r="EN32" s="1221"/>
      <c r="EO32" s="1553"/>
      <c r="EP32" s="645">
        <f t="shared" si="12"/>
        <v>0.35000000000000003</v>
      </c>
      <c r="EQ32" s="641">
        <f t="shared" si="13"/>
        <v>0</v>
      </c>
      <c r="ER32" s="979">
        <f t="shared" si="14"/>
        <v>0</v>
      </c>
      <c r="ES32" s="1534"/>
      <c r="ET32" s="1534"/>
      <c r="EU32" s="1531"/>
      <c r="EV32" s="1221"/>
      <c r="EW32" s="1221"/>
      <c r="EX32" s="1223"/>
      <c r="EY32" s="97">
        <f t="shared" si="15"/>
        <v>0</v>
      </c>
    </row>
    <row r="33" spans="1:222" ht="90" customHeight="1" thickBot="1" x14ac:dyDescent="0.3">
      <c r="A33" s="1397"/>
      <c r="B33" s="1804"/>
      <c r="C33" s="1806"/>
      <c r="D33" s="1437"/>
      <c r="E33" s="1440"/>
      <c r="F33" s="1440"/>
      <c r="G33" s="1440"/>
      <c r="H33" s="1443"/>
      <c r="I33" s="1455"/>
      <c r="J33" s="1451"/>
      <c r="K33" s="1471"/>
      <c r="L33" s="1474"/>
      <c r="M33" s="1477"/>
      <c r="N33" s="1487"/>
      <c r="O33" s="1471"/>
      <c r="P33" s="1517"/>
      <c r="Q33" s="1517"/>
      <c r="R33" s="1513"/>
      <c r="S33" s="563" t="s">
        <v>215</v>
      </c>
      <c r="T33" s="564">
        <v>0.2</v>
      </c>
      <c r="U33" s="287">
        <v>0</v>
      </c>
      <c r="V33" s="288"/>
      <c r="W33" s="1477"/>
      <c r="X33" s="1330"/>
      <c r="Y33" s="1311"/>
      <c r="Z33" s="1311"/>
      <c r="AA33" s="289"/>
      <c r="AB33" s="290"/>
      <c r="AC33" s="289">
        <v>0</v>
      </c>
      <c r="AD33" s="693">
        <v>0</v>
      </c>
      <c r="AE33" s="1490"/>
      <c r="AF33" s="1613"/>
      <c r="AG33" s="1311"/>
      <c r="AH33" s="1311"/>
      <c r="AI33" s="289"/>
      <c r="AJ33" s="291"/>
      <c r="AK33" s="289">
        <v>0</v>
      </c>
      <c r="AL33" s="693">
        <v>0</v>
      </c>
      <c r="AM33" s="1477"/>
      <c r="AN33" s="1330"/>
      <c r="AO33" s="1311"/>
      <c r="AP33" s="1311"/>
      <c r="AQ33" s="289"/>
      <c r="AR33" s="291"/>
      <c r="AS33" s="289">
        <v>0</v>
      </c>
      <c r="AT33" s="693">
        <v>0</v>
      </c>
      <c r="AU33" s="1477"/>
      <c r="AV33" s="1330"/>
      <c r="AW33" s="1311"/>
      <c r="AX33" s="1311"/>
      <c r="AY33" s="289"/>
      <c r="AZ33" s="291"/>
      <c r="BA33" s="289">
        <v>0</v>
      </c>
      <c r="BB33" s="693">
        <v>0</v>
      </c>
      <c r="BC33" s="1477"/>
      <c r="BD33" s="1330"/>
      <c r="BE33" s="1311"/>
      <c r="BF33" s="1311"/>
      <c r="BG33" s="279"/>
      <c r="BH33" s="278"/>
      <c r="BI33" s="276">
        <v>0</v>
      </c>
      <c r="BJ33" s="692">
        <v>0</v>
      </c>
      <c r="BK33" s="1476"/>
      <c r="BL33" s="1565"/>
      <c r="BM33" s="1311"/>
      <c r="BN33" s="1311"/>
      <c r="BO33" s="280"/>
      <c r="BP33" s="278"/>
      <c r="BQ33" s="783">
        <v>3.3000000000000002E-2</v>
      </c>
      <c r="BR33" s="692">
        <v>0</v>
      </c>
      <c r="BS33" s="1476"/>
      <c r="BT33" s="1565"/>
      <c r="BU33" s="1311"/>
      <c r="BV33" s="1311"/>
      <c r="BW33" s="292"/>
      <c r="BX33" s="293"/>
      <c r="BY33" s="789">
        <v>3.3000000000000002E-2</v>
      </c>
      <c r="BZ33" s="792">
        <v>0</v>
      </c>
      <c r="CA33" s="1341"/>
      <c r="CB33" s="1523"/>
      <c r="CC33" s="1311"/>
      <c r="CD33" s="1311"/>
      <c r="CE33" s="294"/>
      <c r="CF33" s="295"/>
      <c r="CG33" s="789">
        <v>3.3000000000000002E-2</v>
      </c>
      <c r="CH33" s="792">
        <v>0</v>
      </c>
      <c r="CI33" s="1341"/>
      <c r="CJ33" s="1523"/>
      <c r="CK33" s="1311"/>
      <c r="CL33" s="1311"/>
      <c r="CM33" s="294"/>
      <c r="CN33" s="295"/>
      <c r="CO33" s="789">
        <v>3.3000000000000002E-2</v>
      </c>
      <c r="CP33" s="792">
        <v>0</v>
      </c>
      <c r="CQ33" s="1341"/>
      <c r="CR33" s="1523"/>
      <c r="CS33" s="1311"/>
      <c r="CT33" s="1311"/>
      <c r="CU33" s="296"/>
      <c r="CV33" s="297"/>
      <c r="CW33" s="795">
        <v>3.3000000000000002E-2</v>
      </c>
      <c r="CX33" s="798">
        <v>0</v>
      </c>
      <c r="CY33" s="1591"/>
      <c r="CZ33" s="1594"/>
      <c r="DA33" s="1311"/>
      <c r="DB33" s="1311"/>
      <c r="DC33" s="615"/>
      <c r="DD33" s="629"/>
      <c r="DE33" s="825">
        <v>3.5000000000000003E-2</v>
      </c>
      <c r="DF33" s="839">
        <v>0</v>
      </c>
      <c r="DG33" s="1597"/>
      <c r="DH33" s="1600"/>
      <c r="DI33" s="1311"/>
      <c r="DJ33" s="1311"/>
      <c r="DK33" s="1311"/>
      <c r="DL33" s="616"/>
      <c r="DM33" s="214">
        <f t="shared" si="3"/>
        <v>0.2</v>
      </c>
      <c r="DN33" s="214" t="str">
        <f t="shared" si="4"/>
        <v>OK</v>
      </c>
      <c r="DO33" s="647">
        <f t="shared" si="0"/>
        <v>0</v>
      </c>
      <c r="DP33" s="648">
        <f t="shared" si="1"/>
        <v>0</v>
      </c>
      <c r="DQ33" s="649" t="e">
        <f t="shared" si="5"/>
        <v>#DIV/0!</v>
      </c>
      <c r="DR33" s="1585"/>
      <c r="DS33" s="1539"/>
      <c r="DT33" s="1542"/>
      <c r="DU33" s="1221"/>
      <c r="DV33" s="1221"/>
      <c r="DW33" s="1544"/>
      <c r="DX33" s="647">
        <f t="shared" si="6"/>
        <v>0</v>
      </c>
      <c r="DY33" s="648">
        <f t="shared" si="7"/>
        <v>0</v>
      </c>
      <c r="DZ33" s="649" t="e">
        <f t="shared" si="8"/>
        <v>#DIV/0!</v>
      </c>
      <c r="EA33" s="1588"/>
      <c r="EB33" s="1588"/>
      <c r="EC33" s="1532"/>
      <c r="ED33" s="1221"/>
      <c r="EE33" s="1221"/>
      <c r="EF33" s="1544"/>
      <c r="EG33" s="647">
        <f t="shared" si="9"/>
        <v>9.9000000000000005E-2</v>
      </c>
      <c r="EH33" s="648">
        <f t="shared" si="10"/>
        <v>0</v>
      </c>
      <c r="EI33" s="980">
        <f t="shared" si="11"/>
        <v>0</v>
      </c>
      <c r="EJ33" s="1529"/>
      <c r="EK33" s="1529"/>
      <c r="EL33" s="1532"/>
      <c r="EM33" s="1221"/>
      <c r="EN33" s="1221"/>
      <c r="EO33" s="1553"/>
      <c r="EP33" s="647">
        <f t="shared" si="12"/>
        <v>0.2</v>
      </c>
      <c r="EQ33" s="648">
        <f t="shared" si="13"/>
        <v>0</v>
      </c>
      <c r="ER33" s="980">
        <f t="shared" si="14"/>
        <v>0</v>
      </c>
      <c r="ES33" s="1545"/>
      <c r="ET33" s="1545"/>
      <c r="EU33" s="1532"/>
      <c r="EV33" s="1221"/>
      <c r="EW33" s="1221"/>
      <c r="EX33" s="1223"/>
      <c r="EY33" s="97">
        <f t="shared" si="15"/>
        <v>0</v>
      </c>
    </row>
    <row r="34" spans="1:222" ht="47.25" customHeight="1" x14ac:dyDescent="0.25">
      <c r="A34" s="1397"/>
      <c r="B34" s="1804"/>
      <c r="C34" s="1806"/>
      <c r="D34" s="1437"/>
      <c r="E34" s="1440"/>
      <c r="F34" s="1440"/>
      <c r="G34" s="1440"/>
      <c r="H34" s="1443"/>
      <c r="I34" s="1455"/>
      <c r="J34" s="1452">
        <v>4</v>
      </c>
      <c r="K34" s="1505" t="s">
        <v>192</v>
      </c>
      <c r="L34" s="1576" t="s">
        <v>225</v>
      </c>
      <c r="M34" s="1579" t="s">
        <v>188</v>
      </c>
      <c r="N34" s="1580">
        <v>263</v>
      </c>
      <c r="O34" s="1505" t="s">
        <v>221</v>
      </c>
      <c r="P34" s="1601">
        <v>0.2</v>
      </c>
      <c r="Q34" s="1601">
        <v>0.08</v>
      </c>
      <c r="R34" s="1514">
        <v>45657</v>
      </c>
      <c r="S34" s="565" t="s">
        <v>216</v>
      </c>
      <c r="T34" s="566">
        <v>0.25</v>
      </c>
      <c r="U34" s="298">
        <v>0</v>
      </c>
      <c r="V34" s="299"/>
      <c r="W34" s="1317">
        <f>SUM(U34:U36)</f>
        <v>0</v>
      </c>
      <c r="X34" s="1319">
        <f>SUM(V34:V36)</f>
        <v>0</v>
      </c>
      <c r="Y34" s="1311"/>
      <c r="Z34" s="1311"/>
      <c r="AA34" s="300"/>
      <c r="AB34" s="301"/>
      <c r="AC34" s="300">
        <v>0</v>
      </c>
      <c r="AD34" s="694">
        <v>0</v>
      </c>
      <c r="AE34" s="1519">
        <f>SUM(AC34:AC36)</f>
        <v>0</v>
      </c>
      <c r="AF34" s="1614">
        <f>SUM(AD34:AD36)</f>
        <v>0</v>
      </c>
      <c r="AG34" s="1311"/>
      <c r="AH34" s="1311"/>
      <c r="AI34" s="300"/>
      <c r="AJ34" s="302"/>
      <c r="AK34" s="300">
        <v>0</v>
      </c>
      <c r="AL34" s="694">
        <v>0</v>
      </c>
      <c r="AM34" s="1317">
        <f>SUM(AK34:AK36)</f>
        <v>0</v>
      </c>
      <c r="AN34" s="1319">
        <f>SUM(AL34:AL36)</f>
        <v>0</v>
      </c>
      <c r="AO34" s="1311"/>
      <c r="AP34" s="1311"/>
      <c r="AQ34" s="300"/>
      <c r="AR34" s="302"/>
      <c r="AS34" s="300">
        <v>0</v>
      </c>
      <c r="AT34" s="694">
        <v>0</v>
      </c>
      <c r="AU34" s="1317">
        <f>SUM(AS34:AS36)</f>
        <v>0</v>
      </c>
      <c r="AV34" s="1319">
        <f>SUM(AT34:AT36)</f>
        <v>0</v>
      </c>
      <c r="AW34" s="1311"/>
      <c r="AX34" s="1311"/>
      <c r="AY34" s="300"/>
      <c r="AZ34" s="302"/>
      <c r="BA34" s="300">
        <v>0</v>
      </c>
      <c r="BB34" s="694">
        <v>0</v>
      </c>
      <c r="BC34" s="1317">
        <f>SUM(BA34:BA36)</f>
        <v>0</v>
      </c>
      <c r="BD34" s="1319">
        <f>SUM(BB34:BB36)</f>
        <v>0</v>
      </c>
      <c r="BE34" s="1311"/>
      <c r="BF34" s="1311"/>
      <c r="BG34" s="303"/>
      <c r="BH34" s="302"/>
      <c r="BI34" s="300">
        <v>0</v>
      </c>
      <c r="BJ34" s="694">
        <v>0</v>
      </c>
      <c r="BK34" s="1317">
        <f>SUM(BI34:BI36)</f>
        <v>0</v>
      </c>
      <c r="BL34" s="1319">
        <f>SUM(BJ34:BJ36)</f>
        <v>0</v>
      </c>
      <c r="BM34" s="1311"/>
      <c r="BN34" s="1311"/>
      <c r="BO34" s="304"/>
      <c r="BP34" s="302"/>
      <c r="BQ34" s="784">
        <v>4.1000000000000002E-2</v>
      </c>
      <c r="BR34" s="694">
        <v>0</v>
      </c>
      <c r="BS34" s="1317">
        <f>SUM(BQ34:BQ36)</f>
        <v>0.16500000000000001</v>
      </c>
      <c r="BT34" s="1331">
        <f>SUM(BR34:BR36)</f>
        <v>0</v>
      </c>
      <c r="BU34" s="1311"/>
      <c r="BV34" s="1311"/>
      <c r="BW34" s="305"/>
      <c r="BX34" s="301"/>
      <c r="BY34" s="300">
        <v>4.1000000000000002E-2</v>
      </c>
      <c r="BZ34" s="694">
        <v>0</v>
      </c>
      <c r="CA34" s="1317">
        <f>SUM(BY34:BY36)</f>
        <v>0.16500000000000001</v>
      </c>
      <c r="CB34" s="1319">
        <f>SUM(BZ34:BZ36)</f>
        <v>0</v>
      </c>
      <c r="CC34" s="1311"/>
      <c r="CD34" s="1311"/>
      <c r="CE34" s="306"/>
      <c r="CF34" s="302"/>
      <c r="CG34" s="300">
        <v>4.1000000000000002E-2</v>
      </c>
      <c r="CH34" s="694">
        <v>0</v>
      </c>
      <c r="CI34" s="1317">
        <f>SUM(CG34:CG36)</f>
        <v>0.16500000000000001</v>
      </c>
      <c r="CJ34" s="1319">
        <f>SUM(CH34:CH36)</f>
        <v>0</v>
      </c>
      <c r="CK34" s="1311"/>
      <c r="CL34" s="1311"/>
      <c r="CM34" s="306"/>
      <c r="CN34" s="302"/>
      <c r="CO34" s="300">
        <v>4.1000000000000002E-2</v>
      </c>
      <c r="CP34" s="694">
        <v>0</v>
      </c>
      <c r="CQ34" s="1317">
        <f>SUM(CO34:CO36)</f>
        <v>0.16500000000000001</v>
      </c>
      <c r="CR34" s="1319">
        <f>SUM(CP34:CP36)</f>
        <v>0</v>
      </c>
      <c r="CS34" s="1311"/>
      <c r="CT34" s="1311"/>
      <c r="CU34" s="306"/>
      <c r="CV34" s="302"/>
      <c r="CW34" s="300">
        <v>4.2999999999999997E-2</v>
      </c>
      <c r="CX34" s="694">
        <v>0</v>
      </c>
      <c r="CY34" s="1317">
        <f>SUM(CW34:CW36)</f>
        <v>0.17099999999999999</v>
      </c>
      <c r="CZ34" s="1319">
        <f>SUM(CX34:CX36)</f>
        <v>0</v>
      </c>
      <c r="DA34" s="1311"/>
      <c r="DB34" s="1311"/>
      <c r="DC34" s="617"/>
      <c r="DD34" s="618"/>
      <c r="DE34" s="826">
        <v>4.2999999999999997E-2</v>
      </c>
      <c r="DF34" s="840">
        <v>0</v>
      </c>
      <c r="DG34" s="1573">
        <f>SUM(DE34:DE36)</f>
        <v>0.16899999999999998</v>
      </c>
      <c r="DH34" s="1557">
        <f>SUM(DF34:DF36)</f>
        <v>0</v>
      </c>
      <c r="DI34" s="1311"/>
      <c r="DJ34" s="1311"/>
      <c r="DK34" s="1311"/>
      <c r="DL34" s="623"/>
      <c r="DM34" s="214">
        <f t="shared" si="3"/>
        <v>0.25</v>
      </c>
      <c r="DN34" s="214" t="str">
        <f t="shared" si="4"/>
        <v>OK</v>
      </c>
      <c r="DO34" s="642">
        <f t="shared" si="0"/>
        <v>0</v>
      </c>
      <c r="DP34" s="643">
        <f t="shared" si="1"/>
        <v>0</v>
      </c>
      <c r="DQ34" s="644" t="e">
        <f t="shared" si="5"/>
        <v>#DIV/0!</v>
      </c>
      <c r="DR34" s="1583">
        <f>SUM(W34+AE34+AM34)</f>
        <v>0</v>
      </c>
      <c r="DS34" s="1537">
        <f>SUM(X34+AF34+AN34)</f>
        <v>0</v>
      </c>
      <c r="DT34" s="1540" t="e">
        <f>DS34/DR34</f>
        <v>#DIV/0!</v>
      </c>
      <c r="DU34" s="1221"/>
      <c r="DV34" s="1221"/>
      <c r="DW34" s="1544"/>
      <c r="DX34" s="642">
        <f t="shared" si="6"/>
        <v>0</v>
      </c>
      <c r="DY34" s="643">
        <f t="shared" si="7"/>
        <v>0</v>
      </c>
      <c r="DZ34" s="644" t="e">
        <f t="shared" si="8"/>
        <v>#DIV/0!</v>
      </c>
      <c r="EA34" s="1524">
        <f>W34+AE34+AM34+AU34+BC34+BK34</f>
        <v>0</v>
      </c>
      <c r="EB34" s="1524">
        <f>X34+AF34+AN34+AV34+BD34+BL34</f>
        <v>0</v>
      </c>
      <c r="EC34" s="1530" t="e">
        <f>EB34/EA34</f>
        <v>#DIV/0!</v>
      </c>
      <c r="ED34" s="1221"/>
      <c r="EE34" s="1221"/>
      <c r="EF34" s="1544"/>
      <c r="EG34" s="642">
        <f t="shared" si="9"/>
        <v>0.123</v>
      </c>
      <c r="EH34" s="643">
        <f t="shared" si="10"/>
        <v>0</v>
      </c>
      <c r="EI34" s="978">
        <f t="shared" si="11"/>
        <v>0</v>
      </c>
      <c r="EJ34" s="1527">
        <f>W34+AE34+AM34+AU34+BC34+BK34+BS34+CA34+CI34</f>
        <v>0.495</v>
      </c>
      <c r="EK34" s="1527">
        <f>X34+AF34+AN34+AV34+BD34+BL34+BT34+CB34+CJ34</f>
        <v>0</v>
      </c>
      <c r="EL34" s="1530">
        <f>EK34/EJ34</f>
        <v>0</v>
      </c>
      <c r="EM34" s="1221"/>
      <c r="EN34" s="1221"/>
      <c r="EO34" s="1553"/>
      <c r="EP34" s="642">
        <f t="shared" si="12"/>
        <v>0.25</v>
      </c>
      <c r="EQ34" s="643">
        <f t="shared" si="13"/>
        <v>0</v>
      </c>
      <c r="ER34" s="978">
        <f t="shared" si="14"/>
        <v>0</v>
      </c>
      <c r="ES34" s="1527">
        <f>+W34+AE34+AM34+AU34+BC34+BK34+BS34+CA34+CI34+CQ34+CY34+DG34</f>
        <v>1</v>
      </c>
      <c r="ET34" s="1527">
        <f>+X34+AF34+AN34+AV34+BD34+BL34+BT34+CB34+CJ34+CR34+CZ34+DH34</f>
        <v>0</v>
      </c>
      <c r="EU34" s="1530">
        <f>ET34/ES34</f>
        <v>0</v>
      </c>
      <c r="EV34" s="1221"/>
      <c r="EW34" s="1221"/>
      <c r="EX34" s="1223"/>
      <c r="EY34" s="97">
        <f t="shared" si="15"/>
        <v>0</v>
      </c>
    </row>
    <row r="35" spans="1:222" ht="24.75" customHeight="1" x14ac:dyDescent="0.25">
      <c r="A35" s="1397"/>
      <c r="B35" s="1804"/>
      <c r="C35" s="1806"/>
      <c r="D35" s="1437"/>
      <c r="E35" s="1440"/>
      <c r="F35" s="1440"/>
      <c r="G35" s="1440"/>
      <c r="H35" s="1443"/>
      <c r="I35" s="1455"/>
      <c r="J35" s="1453"/>
      <c r="K35" s="1506"/>
      <c r="L35" s="1577"/>
      <c r="M35" s="1318"/>
      <c r="N35" s="1581"/>
      <c r="O35" s="1506"/>
      <c r="P35" s="1602"/>
      <c r="Q35" s="1602"/>
      <c r="R35" s="1332"/>
      <c r="S35" s="567" t="s">
        <v>217</v>
      </c>
      <c r="T35" s="568">
        <v>0.5</v>
      </c>
      <c r="U35" s="307">
        <v>0</v>
      </c>
      <c r="V35" s="308"/>
      <c r="W35" s="1318"/>
      <c r="X35" s="1320"/>
      <c r="Y35" s="1311"/>
      <c r="Z35" s="1311"/>
      <c r="AA35" s="309"/>
      <c r="AB35" s="310"/>
      <c r="AC35" s="309">
        <v>0</v>
      </c>
      <c r="AD35" s="695">
        <v>0</v>
      </c>
      <c r="AE35" s="1520"/>
      <c r="AF35" s="1615"/>
      <c r="AG35" s="1311"/>
      <c r="AH35" s="1311"/>
      <c r="AI35" s="309"/>
      <c r="AJ35" s="311"/>
      <c r="AK35" s="309">
        <v>0</v>
      </c>
      <c r="AL35" s="695">
        <v>0</v>
      </c>
      <c r="AM35" s="1318"/>
      <c r="AN35" s="1320"/>
      <c r="AO35" s="1311"/>
      <c r="AP35" s="1311"/>
      <c r="AQ35" s="309"/>
      <c r="AR35" s="311"/>
      <c r="AS35" s="309">
        <v>0</v>
      </c>
      <c r="AT35" s="695">
        <v>0</v>
      </c>
      <c r="AU35" s="1318"/>
      <c r="AV35" s="1320"/>
      <c r="AW35" s="1311"/>
      <c r="AX35" s="1311"/>
      <c r="AY35" s="309"/>
      <c r="AZ35" s="311"/>
      <c r="BA35" s="309">
        <v>0</v>
      </c>
      <c r="BB35" s="695">
        <v>0</v>
      </c>
      <c r="BC35" s="1318"/>
      <c r="BD35" s="1320"/>
      <c r="BE35" s="1311"/>
      <c r="BF35" s="1311"/>
      <c r="BG35" s="312"/>
      <c r="BH35" s="311"/>
      <c r="BI35" s="309">
        <v>0</v>
      </c>
      <c r="BJ35" s="695">
        <v>0</v>
      </c>
      <c r="BK35" s="1318"/>
      <c r="BL35" s="1320"/>
      <c r="BM35" s="1311"/>
      <c r="BN35" s="1311"/>
      <c r="BO35" s="313"/>
      <c r="BP35" s="311"/>
      <c r="BQ35" s="785">
        <v>8.3000000000000004E-2</v>
      </c>
      <c r="BR35" s="695">
        <v>0</v>
      </c>
      <c r="BS35" s="1318"/>
      <c r="BT35" s="1332"/>
      <c r="BU35" s="1311"/>
      <c r="BV35" s="1311"/>
      <c r="BW35" s="314"/>
      <c r="BX35" s="310"/>
      <c r="BY35" s="309">
        <v>8.3000000000000004E-2</v>
      </c>
      <c r="BZ35" s="695">
        <v>0</v>
      </c>
      <c r="CA35" s="1318"/>
      <c r="CB35" s="1320"/>
      <c r="CC35" s="1311"/>
      <c r="CD35" s="1311"/>
      <c r="CE35" s="315"/>
      <c r="CF35" s="311"/>
      <c r="CG35" s="309">
        <v>8.3000000000000004E-2</v>
      </c>
      <c r="CH35" s="695">
        <v>0</v>
      </c>
      <c r="CI35" s="1318"/>
      <c r="CJ35" s="1320"/>
      <c r="CK35" s="1311"/>
      <c r="CL35" s="1311"/>
      <c r="CM35" s="315"/>
      <c r="CN35" s="311"/>
      <c r="CO35" s="309">
        <v>8.3000000000000004E-2</v>
      </c>
      <c r="CP35" s="695">
        <v>0</v>
      </c>
      <c r="CQ35" s="1318"/>
      <c r="CR35" s="1320"/>
      <c r="CS35" s="1311"/>
      <c r="CT35" s="1311"/>
      <c r="CU35" s="315"/>
      <c r="CV35" s="311"/>
      <c r="CW35" s="309">
        <v>8.5000000000000006E-2</v>
      </c>
      <c r="CX35" s="695">
        <v>0</v>
      </c>
      <c r="CY35" s="1318"/>
      <c r="CZ35" s="1320"/>
      <c r="DA35" s="1311"/>
      <c r="DB35" s="1311"/>
      <c r="DC35" s="619"/>
      <c r="DD35" s="620"/>
      <c r="DE35" s="827">
        <v>8.3000000000000004E-2</v>
      </c>
      <c r="DF35" s="841">
        <v>0</v>
      </c>
      <c r="DG35" s="1574"/>
      <c r="DH35" s="1558"/>
      <c r="DI35" s="1311"/>
      <c r="DJ35" s="1311"/>
      <c r="DK35" s="1311"/>
      <c r="DL35" s="624"/>
      <c r="DM35" s="214">
        <f t="shared" si="3"/>
        <v>0.5</v>
      </c>
      <c r="DN35" s="214" t="str">
        <f t="shared" si="4"/>
        <v>OK</v>
      </c>
      <c r="DO35" s="645">
        <f t="shared" si="0"/>
        <v>0</v>
      </c>
      <c r="DP35" s="641">
        <f t="shared" si="1"/>
        <v>0</v>
      </c>
      <c r="DQ35" s="646" t="e">
        <f t="shared" si="5"/>
        <v>#DIV/0!</v>
      </c>
      <c r="DR35" s="1584"/>
      <c r="DS35" s="1538"/>
      <c r="DT35" s="1569"/>
      <c r="DU35" s="1221"/>
      <c r="DV35" s="1221"/>
      <c r="DW35" s="1544"/>
      <c r="DX35" s="645">
        <f t="shared" si="6"/>
        <v>0</v>
      </c>
      <c r="DY35" s="641">
        <f t="shared" si="7"/>
        <v>0</v>
      </c>
      <c r="DZ35" s="646" t="e">
        <f t="shared" si="8"/>
        <v>#DIV/0!</v>
      </c>
      <c r="EA35" s="1550"/>
      <c r="EB35" s="1550"/>
      <c r="EC35" s="1531"/>
      <c r="ED35" s="1221"/>
      <c r="EE35" s="1221"/>
      <c r="EF35" s="1544"/>
      <c r="EG35" s="645">
        <f t="shared" si="9"/>
        <v>0.249</v>
      </c>
      <c r="EH35" s="641">
        <f t="shared" si="10"/>
        <v>0</v>
      </c>
      <c r="EI35" s="979">
        <f t="shared" si="11"/>
        <v>0</v>
      </c>
      <c r="EJ35" s="1528"/>
      <c r="EK35" s="1528"/>
      <c r="EL35" s="1531"/>
      <c r="EM35" s="1221"/>
      <c r="EN35" s="1221"/>
      <c r="EO35" s="1553"/>
      <c r="EP35" s="645">
        <f t="shared" si="12"/>
        <v>0.5</v>
      </c>
      <c r="EQ35" s="641">
        <f t="shared" si="13"/>
        <v>0</v>
      </c>
      <c r="ER35" s="979">
        <f t="shared" si="14"/>
        <v>0</v>
      </c>
      <c r="ES35" s="1534"/>
      <c r="ET35" s="1534"/>
      <c r="EU35" s="1531"/>
      <c r="EV35" s="1221"/>
      <c r="EW35" s="1221"/>
      <c r="EX35" s="1223"/>
      <c r="EY35" s="97">
        <f t="shared" si="15"/>
        <v>0</v>
      </c>
    </row>
    <row r="36" spans="1:222" ht="54.75" customHeight="1" thickBot="1" x14ac:dyDescent="0.3">
      <c r="A36" s="1397"/>
      <c r="B36" s="1804"/>
      <c r="C36" s="1806"/>
      <c r="D36" s="1438"/>
      <c r="E36" s="1441"/>
      <c r="F36" s="1441"/>
      <c r="G36" s="1441"/>
      <c r="H36" s="1444"/>
      <c r="I36" s="1456"/>
      <c r="J36" s="1453"/>
      <c r="K36" s="1507"/>
      <c r="L36" s="1578"/>
      <c r="M36" s="1318"/>
      <c r="N36" s="1582"/>
      <c r="O36" s="1507"/>
      <c r="P36" s="1603"/>
      <c r="Q36" s="1603"/>
      <c r="R36" s="1332"/>
      <c r="S36" s="569" t="s">
        <v>270</v>
      </c>
      <c r="T36" s="570">
        <v>0.25</v>
      </c>
      <c r="U36" s="340">
        <v>0</v>
      </c>
      <c r="V36" s="341"/>
      <c r="W36" s="1318"/>
      <c r="X36" s="1320"/>
      <c r="Y36" s="1311"/>
      <c r="Z36" s="1311"/>
      <c r="AA36" s="342"/>
      <c r="AB36" s="343"/>
      <c r="AC36" s="342">
        <v>0</v>
      </c>
      <c r="AD36" s="696">
        <v>0</v>
      </c>
      <c r="AE36" s="1520"/>
      <c r="AF36" s="1615"/>
      <c r="AG36" s="1311"/>
      <c r="AH36" s="1311"/>
      <c r="AI36" s="342"/>
      <c r="AJ36" s="344"/>
      <c r="AK36" s="342">
        <v>0</v>
      </c>
      <c r="AL36" s="696">
        <v>0</v>
      </c>
      <c r="AM36" s="1318"/>
      <c r="AN36" s="1320"/>
      <c r="AO36" s="1311"/>
      <c r="AP36" s="1311"/>
      <c r="AQ36" s="342"/>
      <c r="AR36" s="344"/>
      <c r="AS36" s="342">
        <v>0</v>
      </c>
      <c r="AT36" s="696">
        <v>0</v>
      </c>
      <c r="AU36" s="1318"/>
      <c r="AV36" s="1320"/>
      <c r="AW36" s="1311"/>
      <c r="AX36" s="1311"/>
      <c r="AY36" s="342"/>
      <c r="AZ36" s="344"/>
      <c r="BA36" s="342">
        <v>0</v>
      </c>
      <c r="BB36" s="696">
        <v>0</v>
      </c>
      <c r="BC36" s="1318"/>
      <c r="BD36" s="1320"/>
      <c r="BE36" s="1311"/>
      <c r="BF36" s="1311"/>
      <c r="BG36" s="345"/>
      <c r="BH36" s="344"/>
      <c r="BI36" s="342">
        <v>0</v>
      </c>
      <c r="BJ36" s="696">
        <v>0</v>
      </c>
      <c r="BK36" s="1318"/>
      <c r="BL36" s="1320"/>
      <c r="BM36" s="1311"/>
      <c r="BN36" s="1311"/>
      <c r="BO36" s="346"/>
      <c r="BP36" s="344"/>
      <c r="BQ36" s="786">
        <v>4.1000000000000002E-2</v>
      </c>
      <c r="BR36" s="696">
        <v>0</v>
      </c>
      <c r="BS36" s="1318"/>
      <c r="BT36" s="1332"/>
      <c r="BU36" s="1311"/>
      <c r="BV36" s="1311"/>
      <c r="BW36" s="347"/>
      <c r="BX36" s="343"/>
      <c r="BY36" s="342">
        <v>4.1000000000000002E-2</v>
      </c>
      <c r="BZ36" s="696">
        <v>0</v>
      </c>
      <c r="CA36" s="1318"/>
      <c r="CB36" s="1320"/>
      <c r="CC36" s="1311"/>
      <c r="CD36" s="1311"/>
      <c r="CE36" s="348"/>
      <c r="CF36" s="344"/>
      <c r="CG36" s="342">
        <v>4.1000000000000002E-2</v>
      </c>
      <c r="CH36" s="696">
        <v>0</v>
      </c>
      <c r="CI36" s="1318"/>
      <c r="CJ36" s="1320"/>
      <c r="CK36" s="1311"/>
      <c r="CL36" s="1311"/>
      <c r="CM36" s="348"/>
      <c r="CN36" s="344"/>
      <c r="CO36" s="342">
        <v>4.1000000000000002E-2</v>
      </c>
      <c r="CP36" s="696">
        <v>0</v>
      </c>
      <c r="CQ36" s="1318"/>
      <c r="CR36" s="1320"/>
      <c r="CS36" s="1311"/>
      <c r="CT36" s="1311"/>
      <c r="CU36" s="348"/>
      <c r="CV36" s="344"/>
      <c r="CW36" s="342">
        <v>4.2999999999999997E-2</v>
      </c>
      <c r="CX36" s="696">
        <v>0</v>
      </c>
      <c r="CY36" s="1318"/>
      <c r="CZ36" s="1320"/>
      <c r="DA36" s="1311"/>
      <c r="DB36" s="1311"/>
      <c r="DC36" s="621"/>
      <c r="DD36" s="622"/>
      <c r="DE36" s="828">
        <v>4.2999999999999997E-2</v>
      </c>
      <c r="DF36" s="842">
        <v>0</v>
      </c>
      <c r="DG36" s="1575"/>
      <c r="DH36" s="1559"/>
      <c r="DI36" s="1311"/>
      <c r="DJ36" s="1311"/>
      <c r="DK36" s="1311"/>
      <c r="DL36" s="625"/>
      <c r="DM36" s="214">
        <f t="shared" si="3"/>
        <v>0.25</v>
      </c>
      <c r="DN36" s="214" t="str">
        <f t="shared" si="4"/>
        <v>OK</v>
      </c>
      <c r="DO36" s="672">
        <f t="shared" si="0"/>
        <v>0</v>
      </c>
      <c r="DP36" s="673">
        <f t="shared" si="1"/>
        <v>0</v>
      </c>
      <c r="DQ36" s="674" t="e">
        <f t="shared" si="5"/>
        <v>#DIV/0!</v>
      </c>
      <c r="DR36" s="1610"/>
      <c r="DS36" s="1571"/>
      <c r="DT36" s="1570"/>
      <c r="DU36" s="1221"/>
      <c r="DV36" s="1221"/>
      <c r="DW36" s="1544"/>
      <c r="DX36" s="672">
        <f t="shared" si="6"/>
        <v>0</v>
      </c>
      <c r="DY36" s="673">
        <f t="shared" si="7"/>
        <v>0</v>
      </c>
      <c r="DZ36" s="674" t="e">
        <f t="shared" si="8"/>
        <v>#DIV/0!</v>
      </c>
      <c r="EA36" s="1550"/>
      <c r="EB36" s="1550"/>
      <c r="EC36" s="1531"/>
      <c r="ED36" s="1221"/>
      <c r="EE36" s="1221"/>
      <c r="EF36" s="1544"/>
      <c r="EG36" s="672">
        <f t="shared" si="9"/>
        <v>0.123</v>
      </c>
      <c r="EH36" s="673">
        <f t="shared" si="10"/>
        <v>0</v>
      </c>
      <c r="EI36" s="981">
        <f t="shared" si="11"/>
        <v>0</v>
      </c>
      <c r="EJ36" s="1528"/>
      <c r="EK36" s="1528"/>
      <c r="EL36" s="1531"/>
      <c r="EM36" s="1221"/>
      <c r="EN36" s="1221"/>
      <c r="EO36" s="1553"/>
      <c r="EP36" s="672">
        <f t="shared" si="12"/>
        <v>0.25</v>
      </c>
      <c r="EQ36" s="673">
        <f t="shared" si="13"/>
        <v>0</v>
      </c>
      <c r="ER36" s="981">
        <f t="shared" si="14"/>
        <v>0</v>
      </c>
      <c r="ES36" s="1534"/>
      <c r="ET36" s="1534"/>
      <c r="EU36" s="1531"/>
      <c r="EV36" s="1221"/>
      <c r="EW36" s="1221"/>
      <c r="EX36" s="1223"/>
      <c r="EY36" s="97">
        <f t="shared" si="15"/>
        <v>0</v>
      </c>
    </row>
    <row r="37" spans="1:222" s="98" customFormat="1" ht="47.25" customHeight="1" thickBot="1" x14ac:dyDescent="0.3">
      <c r="A37" s="1397"/>
      <c r="B37" s="1804"/>
      <c r="C37" s="1806"/>
      <c r="D37" s="1623">
        <v>2</v>
      </c>
      <c r="E37" s="1625" t="s">
        <v>172</v>
      </c>
      <c r="F37" s="1625" t="s">
        <v>185</v>
      </c>
      <c r="G37" s="1828" t="s">
        <v>188</v>
      </c>
      <c r="H37" s="1833">
        <v>600</v>
      </c>
      <c r="I37" s="1841">
        <v>0.1</v>
      </c>
      <c r="J37" s="1627">
        <v>5</v>
      </c>
      <c r="K37" s="1616" t="s">
        <v>193</v>
      </c>
      <c r="L37" s="1618" t="s">
        <v>224</v>
      </c>
      <c r="M37" s="1620" t="s">
        <v>188</v>
      </c>
      <c r="N37" s="1620">
        <v>600</v>
      </c>
      <c r="O37" s="1616" t="s">
        <v>222</v>
      </c>
      <c r="P37" s="1622">
        <v>1</v>
      </c>
      <c r="Q37" s="1622">
        <v>0.02</v>
      </c>
      <c r="R37" s="1636">
        <v>45657</v>
      </c>
      <c r="S37" s="444" t="s">
        <v>226</v>
      </c>
      <c r="T37" s="571">
        <v>0.3</v>
      </c>
      <c r="U37" s="349">
        <v>0</v>
      </c>
      <c r="V37" s="350"/>
      <c r="W37" s="1321">
        <f>SUM(U37:U38)</f>
        <v>0</v>
      </c>
      <c r="X37" s="1630">
        <f>SUM(V37:V38)</f>
        <v>0</v>
      </c>
      <c r="Y37" s="1224">
        <f>+W37*$P$37</f>
        <v>0</v>
      </c>
      <c r="Z37" s="1224">
        <f>+X37*$P$37</f>
        <v>0</v>
      </c>
      <c r="AA37" s="352"/>
      <c r="AB37" s="351"/>
      <c r="AC37" s="352">
        <v>0</v>
      </c>
      <c r="AD37" s="350">
        <v>0</v>
      </c>
      <c r="AE37" s="1632">
        <f>SUM(AC37:AC38)</f>
        <v>0</v>
      </c>
      <c r="AF37" s="1634">
        <f>SUM(AD37:AD38)</f>
        <v>0</v>
      </c>
      <c r="AG37" s="1224">
        <f>+AE37*$P$37</f>
        <v>0</v>
      </c>
      <c r="AH37" s="1224">
        <f>+AF37*$P$37</f>
        <v>0</v>
      </c>
      <c r="AI37" s="349"/>
      <c r="AJ37" s="353"/>
      <c r="AK37" s="352">
        <v>0</v>
      </c>
      <c r="AL37" s="350">
        <v>0</v>
      </c>
      <c r="AM37" s="1321">
        <f>SUM(AK37:AK38)</f>
        <v>0</v>
      </c>
      <c r="AN37" s="1323">
        <f>SUM(AL37:AL38)</f>
        <v>0</v>
      </c>
      <c r="AO37" s="1224">
        <f>+AM37*$P$37</f>
        <v>0</v>
      </c>
      <c r="AP37" s="1224">
        <f>+AN37*$P$37</f>
        <v>0</v>
      </c>
      <c r="AQ37" s="349"/>
      <c r="AR37" s="353"/>
      <c r="AS37" s="352">
        <v>0</v>
      </c>
      <c r="AT37" s="350">
        <v>0</v>
      </c>
      <c r="AU37" s="1321">
        <f>SUM(AS37:AS38)</f>
        <v>0</v>
      </c>
      <c r="AV37" s="1323">
        <f>SUM(AT37:AT38)</f>
        <v>0</v>
      </c>
      <c r="AW37" s="1224">
        <f>+AU37*$P$37</f>
        <v>0</v>
      </c>
      <c r="AX37" s="1224">
        <f>+AV37*$P$37</f>
        <v>0</v>
      </c>
      <c r="AY37" s="349"/>
      <c r="AZ37" s="353"/>
      <c r="BA37" s="352">
        <v>0</v>
      </c>
      <c r="BB37" s="350">
        <v>0</v>
      </c>
      <c r="BC37" s="1321">
        <f>SUM(BA37:BA38)</f>
        <v>0</v>
      </c>
      <c r="BD37" s="1323">
        <f>SUM(BB37:BB38)</f>
        <v>0</v>
      </c>
      <c r="BE37" s="1224">
        <f>+BC37*$P$37</f>
        <v>0</v>
      </c>
      <c r="BF37" s="1224">
        <f>+BD37*$P$37</f>
        <v>0</v>
      </c>
      <c r="BG37" s="356"/>
      <c r="BH37" s="353"/>
      <c r="BI37" s="352">
        <v>0</v>
      </c>
      <c r="BJ37" s="350">
        <v>0</v>
      </c>
      <c r="BK37" s="1321">
        <f>SUM(BI37:BI38)</f>
        <v>0</v>
      </c>
      <c r="BL37" s="1323">
        <f>SUM(BJ37:BJ38)</f>
        <v>0</v>
      </c>
      <c r="BM37" s="1224">
        <f>+BK37*$P$37</f>
        <v>0</v>
      </c>
      <c r="BN37" s="1224">
        <f>+BL37*$P$37</f>
        <v>0</v>
      </c>
      <c r="BO37" s="357"/>
      <c r="BP37" s="353"/>
      <c r="BQ37" s="349">
        <v>0.05</v>
      </c>
      <c r="BR37" s="350">
        <v>0</v>
      </c>
      <c r="BS37" s="1321">
        <f>SUM(BQ37:BQ38)</f>
        <v>0.16600000000000001</v>
      </c>
      <c r="BT37" s="1323">
        <f>SUM(BR37:BR38)</f>
        <v>0</v>
      </c>
      <c r="BU37" s="1224">
        <f>+BS37*$P$37</f>
        <v>0.16600000000000001</v>
      </c>
      <c r="BV37" s="1224">
        <f>+BT37*$P$37</f>
        <v>0</v>
      </c>
      <c r="BW37" s="668"/>
      <c r="BX37" s="669"/>
      <c r="BY37" s="666">
        <v>0.05</v>
      </c>
      <c r="BZ37" s="662">
        <v>0</v>
      </c>
      <c r="CA37" s="1655">
        <f>SUM(BY37:BY38)</f>
        <v>0.16600000000000001</v>
      </c>
      <c r="CB37" s="1659">
        <f>SUM(BZ37:BZ38)</f>
        <v>0</v>
      </c>
      <c r="CC37" s="1224">
        <f>+CA37*$P$37</f>
        <v>0.16600000000000001</v>
      </c>
      <c r="CD37" s="1224">
        <f>+CB37*$P$37</f>
        <v>0</v>
      </c>
      <c r="CE37" s="358"/>
      <c r="CF37" s="353"/>
      <c r="CG37" s="349">
        <v>0.05</v>
      </c>
      <c r="CH37" s="350">
        <v>0</v>
      </c>
      <c r="CI37" s="1661">
        <f>SUM(CG37:CG38)</f>
        <v>0.16600000000000001</v>
      </c>
      <c r="CJ37" s="1312">
        <f>SUM(CH37:CH38)</f>
        <v>0</v>
      </c>
      <c r="CK37" s="1224">
        <f>+CI37*$P$37</f>
        <v>0.16600000000000001</v>
      </c>
      <c r="CL37" s="1224">
        <f>+CJ37*$P$37</f>
        <v>0</v>
      </c>
      <c r="CM37" s="358"/>
      <c r="CN37" s="353"/>
      <c r="CO37" s="349">
        <v>0.05</v>
      </c>
      <c r="CP37" s="350">
        <v>0</v>
      </c>
      <c r="CQ37" s="1661">
        <f>SUM(CO37:CO38)</f>
        <v>0.16600000000000001</v>
      </c>
      <c r="CR37" s="1312">
        <f>SUM(CP37:CP38)</f>
        <v>0</v>
      </c>
      <c r="CS37" s="1224">
        <f>+CQ37*$P$37</f>
        <v>0.16600000000000001</v>
      </c>
      <c r="CT37" s="1224">
        <f>+CR37*$P$37</f>
        <v>0</v>
      </c>
      <c r="CU37" s="358"/>
      <c r="CV37" s="353"/>
      <c r="CW37" s="349">
        <v>0.05</v>
      </c>
      <c r="CX37" s="350">
        <v>0</v>
      </c>
      <c r="CY37" s="1321">
        <f>SUM(CW37:CW38)</f>
        <v>0.16600000000000001</v>
      </c>
      <c r="CZ37" s="1630">
        <f>SUM(CX37:CX38)</f>
        <v>0</v>
      </c>
      <c r="DA37" s="1224">
        <f>+CY37*$P$37</f>
        <v>0.16600000000000001</v>
      </c>
      <c r="DB37" s="1224">
        <f>+CZ37*$P$37</f>
        <v>0</v>
      </c>
      <c r="DC37" s="660"/>
      <c r="DD37" s="661"/>
      <c r="DE37" s="666">
        <v>0.05</v>
      </c>
      <c r="DF37" s="662">
        <v>0</v>
      </c>
      <c r="DG37" s="1655">
        <f>SUM(DE37:DE38)</f>
        <v>0.16999999999999998</v>
      </c>
      <c r="DH37" s="1657">
        <f>SUM(DF37:DF38)</f>
        <v>0</v>
      </c>
      <c r="DI37" s="1224">
        <f>+DG37*$P$37</f>
        <v>0.16999999999999998</v>
      </c>
      <c r="DJ37" s="1224">
        <f>+DH37*$P$37</f>
        <v>0</v>
      </c>
      <c r="DK37" s="1224"/>
      <c r="DL37" s="663"/>
      <c r="DM37" s="214">
        <f t="shared" si="3"/>
        <v>0.3</v>
      </c>
      <c r="DN37" s="214" t="str">
        <f t="shared" si="4"/>
        <v>OK</v>
      </c>
      <c r="DO37" s="642">
        <f t="shared" si="0"/>
        <v>0</v>
      </c>
      <c r="DP37" s="679">
        <f t="shared" si="1"/>
        <v>0</v>
      </c>
      <c r="DQ37" s="658" t="e">
        <f t="shared" si="5"/>
        <v>#DIV/0!</v>
      </c>
      <c r="DR37" s="1644">
        <f>SUM(W37+AE37+AM37)</f>
        <v>0</v>
      </c>
      <c r="DS37" s="1644">
        <f>SUM(X37+AF37+AN37)</f>
        <v>0</v>
      </c>
      <c r="DT37" s="1646" t="e">
        <f>+DS37/DR37</f>
        <v>#DIV/0!</v>
      </c>
      <c r="DU37" s="1222">
        <f>SUM(Y37+AG37+AO37)</f>
        <v>0</v>
      </c>
      <c r="DV37" s="1222">
        <f>SUM(Z37+AH37+AP37)</f>
        <v>0</v>
      </c>
      <c r="DW37" s="1222" t="e">
        <f>+DV37/DU37</f>
        <v>#DIV/0!</v>
      </c>
      <c r="DX37" s="652">
        <f t="shared" si="6"/>
        <v>0</v>
      </c>
      <c r="DY37" s="643">
        <f t="shared" si="7"/>
        <v>0</v>
      </c>
      <c r="DZ37" s="675" t="e">
        <f t="shared" si="8"/>
        <v>#DIV/0!</v>
      </c>
      <c r="EA37" s="1644">
        <f>W37+AE37+AM37+AU37+BC37+BK37</f>
        <v>0</v>
      </c>
      <c r="EB37" s="1644">
        <f>X37+AF37+AN37+AV37+BD37+BL37</f>
        <v>0</v>
      </c>
      <c r="EC37" s="1646" t="e">
        <f>+EB37/EA37</f>
        <v>#DIV/0!</v>
      </c>
      <c r="ED37" s="1222">
        <f>Y37+AG37+AO37+AW37+BE37+BM37</f>
        <v>0</v>
      </c>
      <c r="EE37" s="1222">
        <f>Z37+AH37+AP37+AX37+BF37+BN37</f>
        <v>0</v>
      </c>
      <c r="EF37" s="1222" t="e">
        <f>+EE37/ED37</f>
        <v>#DIV/0!</v>
      </c>
      <c r="EG37" s="652">
        <f t="shared" si="9"/>
        <v>0.15000000000000002</v>
      </c>
      <c r="EH37" s="643">
        <f t="shared" si="10"/>
        <v>0</v>
      </c>
      <c r="EI37" s="978">
        <f t="shared" si="11"/>
        <v>0</v>
      </c>
      <c r="EJ37" s="1644">
        <f>W37+AE37+AM37+AU37+BC37+BK37+BS37+CA37+CI37</f>
        <v>0.498</v>
      </c>
      <c r="EK37" s="1644">
        <f>X37+AF37+AN37+AV37+BD37+BL37+BT37+CB37+CJ37</f>
        <v>0</v>
      </c>
      <c r="EL37" s="1646">
        <f>+EK37/EJ37</f>
        <v>0</v>
      </c>
      <c r="EM37" s="1220">
        <f>Y37+AG37+AO37+AW37+BE37+BM37+BU37+CC37+CK37</f>
        <v>0.498</v>
      </c>
      <c r="EN37" s="1220">
        <f>Z37+AH37+AP37+AX37+BF37+BN37+BV37+CD37+CL37</f>
        <v>0</v>
      </c>
      <c r="EO37" s="1222">
        <f>+EN37/EM37</f>
        <v>0</v>
      </c>
      <c r="EP37" s="652">
        <f t="shared" si="12"/>
        <v>0.3</v>
      </c>
      <c r="EQ37" s="643">
        <f t="shared" si="13"/>
        <v>0</v>
      </c>
      <c r="ER37" s="986">
        <f t="shared" si="14"/>
        <v>0</v>
      </c>
      <c r="ES37" s="1648">
        <f>+W37+AE37+AM37+AU37+BC37+BK37+BS37+CA37+CI37+CQ37+CY37+DG37</f>
        <v>1</v>
      </c>
      <c r="ET37" s="1648">
        <f>+X37+AF37+AN37+AV37+BD37+BL37+BT37+CB37+CJ37+CR37+CZ37+DH37</f>
        <v>0</v>
      </c>
      <c r="EU37" s="1650">
        <f>+ET37/ES37</f>
        <v>0</v>
      </c>
      <c r="EV37" s="1228">
        <f>Y37+AG37+AO37+AW37+BE37+BM37+BU37+CC37+CK37+CS37+DA37+DI37</f>
        <v>1</v>
      </c>
      <c r="EW37" s="1228">
        <f>Z37+AH37+AP37+AX37+BF37+BN37+BV37+CD37+CL37+CT37+DB37+DJ37</f>
        <v>0</v>
      </c>
      <c r="EX37" s="1222">
        <f>+EW37/EV37</f>
        <v>0</v>
      </c>
      <c r="EY37" s="97">
        <f t="shared" si="15"/>
        <v>0</v>
      </c>
      <c r="EZ37" s="95"/>
      <c r="FA37" s="95"/>
      <c r="FB37" s="95"/>
      <c r="FC37" s="95"/>
      <c r="FD37" s="95"/>
      <c r="FE37" s="95"/>
      <c r="FF37" s="95"/>
      <c r="FG37" s="95"/>
      <c r="FH37" s="95"/>
      <c r="FI37" s="95"/>
      <c r="FJ37" s="95"/>
      <c r="FK37" s="95"/>
      <c r="FL37" s="95"/>
      <c r="FM37" s="95"/>
      <c r="FN37" s="95"/>
      <c r="FO37" s="95"/>
      <c r="FP37" s="95"/>
      <c r="FQ37" s="95"/>
      <c r="FR37" s="95"/>
      <c r="FS37" s="95"/>
      <c r="FT37" s="95"/>
      <c r="FU37" s="95"/>
      <c r="FV37" s="95"/>
      <c r="FW37" s="95"/>
      <c r="FX37" s="95"/>
      <c r="FY37" s="95"/>
      <c r="FZ37" s="95"/>
      <c r="GA37" s="95"/>
      <c r="GB37" s="95"/>
      <c r="GC37" s="95"/>
      <c r="GD37" s="95"/>
      <c r="GE37" s="95"/>
      <c r="GF37" s="95"/>
      <c r="GG37" s="95"/>
      <c r="GH37" s="95"/>
      <c r="GI37" s="95"/>
      <c r="GJ37" s="95"/>
      <c r="GK37" s="95"/>
      <c r="GL37" s="95"/>
      <c r="GM37" s="95"/>
      <c r="GN37" s="95"/>
      <c r="GO37" s="95"/>
      <c r="GP37" s="95"/>
      <c r="GQ37" s="95"/>
      <c r="GR37" s="95"/>
      <c r="GS37" s="95"/>
      <c r="GT37" s="95"/>
      <c r="GU37" s="95"/>
      <c r="GV37" s="95"/>
      <c r="GW37" s="95"/>
      <c r="GX37" s="95"/>
      <c r="GY37" s="95"/>
      <c r="GZ37" s="95"/>
      <c r="HA37" s="95"/>
      <c r="HB37" s="95"/>
      <c r="HC37" s="95"/>
      <c r="HD37" s="95"/>
      <c r="HE37" s="95"/>
      <c r="HF37" s="95"/>
      <c r="HG37" s="95"/>
      <c r="HH37" s="95"/>
      <c r="HI37" s="95"/>
      <c r="HJ37" s="95"/>
      <c r="HK37" s="95"/>
      <c r="HL37" s="95"/>
      <c r="HM37" s="95"/>
      <c r="HN37" s="95"/>
    </row>
    <row r="38" spans="1:222" s="98" customFormat="1" ht="69.75" customHeight="1" thickBot="1" x14ac:dyDescent="0.3">
      <c r="A38" s="1397"/>
      <c r="B38" s="1804"/>
      <c r="C38" s="1806"/>
      <c r="D38" s="1624"/>
      <c r="E38" s="1626"/>
      <c r="F38" s="1626"/>
      <c r="G38" s="1829"/>
      <c r="H38" s="1834"/>
      <c r="I38" s="1842"/>
      <c r="J38" s="1628"/>
      <c r="K38" s="1617"/>
      <c r="L38" s="1619"/>
      <c r="M38" s="1621"/>
      <c r="N38" s="1621"/>
      <c r="O38" s="1617"/>
      <c r="P38" s="1621"/>
      <c r="Q38" s="1621"/>
      <c r="R38" s="1637"/>
      <c r="S38" s="445" t="s">
        <v>227</v>
      </c>
      <c r="T38" s="572">
        <v>0.7</v>
      </c>
      <c r="U38" s="354">
        <v>0</v>
      </c>
      <c r="V38" s="355"/>
      <c r="W38" s="1629"/>
      <c r="X38" s="1631"/>
      <c r="Y38" s="1225"/>
      <c r="Z38" s="1225"/>
      <c r="AA38" s="379"/>
      <c r="AB38" s="380"/>
      <c r="AC38" s="379">
        <v>0</v>
      </c>
      <c r="AD38" s="381">
        <v>0</v>
      </c>
      <c r="AE38" s="1633"/>
      <c r="AF38" s="1635"/>
      <c r="AG38" s="1225"/>
      <c r="AH38" s="1225"/>
      <c r="AI38" s="382"/>
      <c r="AJ38" s="383"/>
      <c r="AK38" s="379">
        <v>0</v>
      </c>
      <c r="AL38" s="381">
        <v>0</v>
      </c>
      <c r="AM38" s="1322"/>
      <c r="AN38" s="1324"/>
      <c r="AO38" s="1225"/>
      <c r="AP38" s="1225"/>
      <c r="AQ38" s="382"/>
      <c r="AR38" s="383"/>
      <c r="AS38" s="379">
        <v>0</v>
      </c>
      <c r="AT38" s="381">
        <v>0</v>
      </c>
      <c r="AU38" s="1322"/>
      <c r="AV38" s="1324"/>
      <c r="AW38" s="1225"/>
      <c r="AX38" s="1225"/>
      <c r="AY38" s="382"/>
      <c r="AZ38" s="383"/>
      <c r="BA38" s="379">
        <v>0</v>
      </c>
      <c r="BB38" s="381">
        <v>0</v>
      </c>
      <c r="BC38" s="1322"/>
      <c r="BD38" s="1324"/>
      <c r="BE38" s="1225"/>
      <c r="BF38" s="1225"/>
      <c r="BG38" s="384"/>
      <c r="BH38" s="383"/>
      <c r="BI38" s="379">
        <v>0</v>
      </c>
      <c r="BJ38" s="381">
        <v>0</v>
      </c>
      <c r="BK38" s="1322"/>
      <c r="BL38" s="1324"/>
      <c r="BM38" s="1225"/>
      <c r="BN38" s="1225"/>
      <c r="BO38" s="385"/>
      <c r="BP38" s="383"/>
      <c r="BQ38" s="382">
        <v>0.11600000000000001</v>
      </c>
      <c r="BR38" s="381">
        <v>0</v>
      </c>
      <c r="BS38" s="1322"/>
      <c r="BT38" s="1324"/>
      <c r="BU38" s="1225"/>
      <c r="BV38" s="1225"/>
      <c r="BW38" s="670"/>
      <c r="BX38" s="671"/>
      <c r="BY38" s="630">
        <v>0.11600000000000001</v>
      </c>
      <c r="BZ38" s="664">
        <v>0</v>
      </c>
      <c r="CA38" s="1656"/>
      <c r="CB38" s="1660"/>
      <c r="CC38" s="1225"/>
      <c r="CD38" s="1225"/>
      <c r="CE38" s="379"/>
      <c r="CF38" s="383"/>
      <c r="CG38" s="382">
        <v>0.11600000000000001</v>
      </c>
      <c r="CH38" s="381">
        <v>0</v>
      </c>
      <c r="CI38" s="1662"/>
      <c r="CJ38" s="1313"/>
      <c r="CK38" s="1225"/>
      <c r="CL38" s="1225"/>
      <c r="CM38" s="379"/>
      <c r="CN38" s="383"/>
      <c r="CO38" s="382">
        <v>0.11600000000000001</v>
      </c>
      <c r="CP38" s="381">
        <v>0</v>
      </c>
      <c r="CQ38" s="1662"/>
      <c r="CR38" s="1313"/>
      <c r="CS38" s="1225"/>
      <c r="CT38" s="1225"/>
      <c r="CU38" s="379"/>
      <c r="CV38" s="383"/>
      <c r="CW38" s="382">
        <v>0.11600000000000001</v>
      </c>
      <c r="CX38" s="381">
        <v>0</v>
      </c>
      <c r="CY38" s="1322"/>
      <c r="CZ38" s="1654"/>
      <c r="DA38" s="1225"/>
      <c r="DB38" s="1225"/>
      <c r="DC38" s="799"/>
      <c r="DD38" s="800"/>
      <c r="DE38" s="630">
        <v>0.12</v>
      </c>
      <c r="DF38" s="664">
        <v>0</v>
      </c>
      <c r="DG38" s="1656"/>
      <c r="DH38" s="1658"/>
      <c r="DI38" s="1225"/>
      <c r="DJ38" s="1225"/>
      <c r="DK38" s="1225"/>
      <c r="DL38" s="665"/>
      <c r="DM38" s="214">
        <f t="shared" si="3"/>
        <v>0.7</v>
      </c>
      <c r="DN38" s="214" t="str">
        <f t="shared" si="4"/>
        <v>OK</v>
      </c>
      <c r="DO38" s="647">
        <f t="shared" si="0"/>
        <v>0</v>
      </c>
      <c r="DP38" s="680">
        <f t="shared" si="1"/>
        <v>0</v>
      </c>
      <c r="DQ38" s="659" t="e">
        <f t="shared" si="5"/>
        <v>#DIV/0!</v>
      </c>
      <c r="DR38" s="1652"/>
      <c r="DS38" s="1652"/>
      <c r="DT38" s="1653"/>
      <c r="DU38" s="1226"/>
      <c r="DV38" s="1226"/>
      <c r="DW38" s="1226"/>
      <c r="DX38" s="676">
        <f t="shared" si="6"/>
        <v>0</v>
      </c>
      <c r="DY38" s="677">
        <f t="shared" si="7"/>
        <v>0</v>
      </c>
      <c r="DZ38" s="678" t="e">
        <f t="shared" si="8"/>
        <v>#DIV/0!</v>
      </c>
      <c r="EA38" s="1652"/>
      <c r="EB38" s="1652"/>
      <c r="EC38" s="1653"/>
      <c r="ED38" s="1226"/>
      <c r="EE38" s="1226"/>
      <c r="EF38" s="1226"/>
      <c r="EG38" s="654">
        <f t="shared" si="9"/>
        <v>0.34800000000000003</v>
      </c>
      <c r="EH38" s="648">
        <f t="shared" si="10"/>
        <v>0</v>
      </c>
      <c r="EI38" s="980">
        <f t="shared" si="11"/>
        <v>0</v>
      </c>
      <c r="EJ38" s="1645"/>
      <c r="EK38" s="1645"/>
      <c r="EL38" s="1647"/>
      <c r="EM38" s="1227"/>
      <c r="EN38" s="1227"/>
      <c r="EO38" s="1226"/>
      <c r="EP38" s="654">
        <f t="shared" si="12"/>
        <v>0.70000000000000007</v>
      </c>
      <c r="EQ38" s="648">
        <f t="shared" si="13"/>
        <v>0</v>
      </c>
      <c r="ER38" s="987">
        <f t="shared" si="14"/>
        <v>0</v>
      </c>
      <c r="ES38" s="1649"/>
      <c r="ET38" s="1649"/>
      <c r="EU38" s="1651"/>
      <c r="EV38" s="1229"/>
      <c r="EW38" s="1229"/>
      <c r="EX38" s="1226"/>
      <c r="EY38" s="97">
        <f t="shared" si="15"/>
        <v>0</v>
      </c>
      <c r="EZ38" s="95"/>
      <c r="FA38" s="95"/>
      <c r="FB38" s="95"/>
      <c r="FC38" s="95"/>
      <c r="FD38" s="95"/>
      <c r="FE38" s="95"/>
      <c r="FF38" s="95"/>
      <c r="FG38" s="95"/>
      <c r="FH38" s="95"/>
      <c r="FI38" s="95"/>
      <c r="FJ38" s="95"/>
      <c r="FK38" s="95"/>
      <c r="FL38" s="95"/>
      <c r="FM38" s="95"/>
      <c r="FN38" s="95"/>
      <c r="FO38" s="95"/>
      <c r="FP38" s="95"/>
      <c r="FQ38" s="95"/>
      <c r="FR38" s="95"/>
      <c r="FS38" s="95"/>
      <c r="FT38" s="95"/>
      <c r="FU38" s="95"/>
      <c r="FV38" s="95"/>
      <c r="FW38" s="95"/>
      <c r="FX38" s="95"/>
      <c r="FY38" s="95"/>
      <c r="FZ38" s="95"/>
      <c r="GA38" s="95"/>
      <c r="GB38" s="95"/>
      <c r="GC38" s="95"/>
      <c r="GD38" s="95"/>
      <c r="GE38" s="95"/>
      <c r="GF38" s="95"/>
      <c r="GG38" s="95"/>
      <c r="GH38" s="95"/>
      <c r="GI38" s="95"/>
      <c r="GJ38" s="95"/>
      <c r="GK38" s="95"/>
      <c r="GL38" s="95"/>
      <c r="GM38" s="95"/>
      <c r="GN38" s="95"/>
      <c r="GO38" s="95"/>
      <c r="GP38" s="95"/>
      <c r="GQ38" s="95"/>
      <c r="GR38" s="95"/>
      <c r="GS38" s="95"/>
      <c r="GT38" s="95"/>
      <c r="GU38" s="95"/>
      <c r="GV38" s="95"/>
      <c r="GW38" s="95"/>
      <c r="GX38" s="95"/>
      <c r="GY38" s="95"/>
      <c r="GZ38" s="95"/>
      <c r="HA38" s="95"/>
      <c r="HB38" s="95"/>
      <c r="HC38" s="95"/>
      <c r="HD38" s="95"/>
      <c r="HE38" s="95"/>
      <c r="HF38" s="95"/>
      <c r="HG38" s="95"/>
      <c r="HH38" s="95"/>
      <c r="HI38" s="95"/>
      <c r="HJ38" s="95"/>
      <c r="HK38" s="95"/>
      <c r="HL38" s="95"/>
      <c r="HM38" s="95"/>
      <c r="HN38" s="95"/>
    </row>
    <row r="39" spans="1:222" ht="38.25" customHeight="1" x14ac:dyDescent="0.25">
      <c r="A39" s="1397"/>
      <c r="B39" s="1804"/>
      <c r="C39" s="1806"/>
      <c r="D39" s="1673">
        <v>3</v>
      </c>
      <c r="E39" s="1676" t="s">
        <v>173</v>
      </c>
      <c r="F39" s="1676" t="s">
        <v>187</v>
      </c>
      <c r="G39" s="1676" t="s">
        <v>188</v>
      </c>
      <c r="H39" s="1738">
        <v>4000</v>
      </c>
      <c r="I39" s="1741">
        <v>0.2</v>
      </c>
      <c r="J39" s="1729">
        <v>6</v>
      </c>
      <c r="K39" s="1732" t="s">
        <v>194</v>
      </c>
      <c r="L39" s="1735" t="s">
        <v>250</v>
      </c>
      <c r="M39" s="1697" t="s">
        <v>188</v>
      </c>
      <c r="N39" s="1697">
        <v>4000</v>
      </c>
      <c r="O39" s="1700" t="s">
        <v>254</v>
      </c>
      <c r="P39" s="1703">
        <v>0.4</v>
      </c>
      <c r="Q39" s="1703">
        <v>7.0000000000000007E-2</v>
      </c>
      <c r="R39" s="1762">
        <v>45657</v>
      </c>
      <c r="S39" s="446" t="s">
        <v>230</v>
      </c>
      <c r="T39" s="573">
        <v>0.4</v>
      </c>
      <c r="U39" s="359">
        <v>0</v>
      </c>
      <c r="V39" s="360"/>
      <c r="W39" s="1765">
        <f>SUM(U39:U42)</f>
        <v>0</v>
      </c>
      <c r="X39" s="1679">
        <f>SUM(V39:V42)</f>
        <v>0</v>
      </c>
      <c r="Y39" s="1259">
        <f>+(W39*$P$39)+(W43*$P$43)+(W46*$P$46)</f>
        <v>0</v>
      </c>
      <c r="Z39" s="1259">
        <f>+(X39*$P$39)+(X43*$P$43)+(X46*$P$46)</f>
        <v>0</v>
      </c>
      <c r="AA39" s="388"/>
      <c r="AB39" s="389"/>
      <c r="AC39" s="721">
        <v>0</v>
      </c>
      <c r="AD39" s="697">
        <v>0</v>
      </c>
      <c r="AE39" s="1296">
        <f>SUM(AC39:AC42)</f>
        <v>0</v>
      </c>
      <c r="AF39" s="1288">
        <f>SUM(AD39:AD42)</f>
        <v>0</v>
      </c>
      <c r="AG39" s="1259">
        <f>+(AE39*$P$39)+(AE43*$P$43)+(AE46*$P$46)</f>
        <v>0</v>
      </c>
      <c r="AH39" s="1259">
        <f>+(AF39*$P$39)+(AF43*$P$43)+(AF46*$P$46)</f>
        <v>0</v>
      </c>
      <c r="AI39" s="388"/>
      <c r="AJ39" s="406"/>
      <c r="AK39" s="721">
        <v>0</v>
      </c>
      <c r="AL39" s="697">
        <v>0</v>
      </c>
      <c r="AM39" s="1299">
        <f>SUM(AK39:AK42)</f>
        <v>0</v>
      </c>
      <c r="AN39" s="1279">
        <f>SUM(AL39:AL42)</f>
        <v>0</v>
      </c>
      <c r="AO39" s="1259">
        <f>+(AM39*$P$39)+(AM43*$P$43)+(AM46*$P$46)</f>
        <v>0</v>
      </c>
      <c r="AP39" s="1259">
        <f>+(AN39*$P$39)+(AN43*$P$43)+(AN46*$P$46)</f>
        <v>0</v>
      </c>
      <c r="AQ39" s="388"/>
      <c r="AR39" s="389"/>
      <c r="AS39" s="721">
        <v>0</v>
      </c>
      <c r="AT39" s="697">
        <v>0</v>
      </c>
      <c r="AU39" s="1299">
        <f>SUM(AS39:AS42)</f>
        <v>0</v>
      </c>
      <c r="AV39" s="1279">
        <f>SUM(AT39:AT42)</f>
        <v>0</v>
      </c>
      <c r="AW39" s="1259">
        <f>+(AU39*$P$39)+(AU43*$P$43)+(AU46*$P$46)</f>
        <v>0</v>
      </c>
      <c r="AX39" s="1259">
        <f>+(AV39*$P$39)+(AV43*$P$43)+(AV46*$P$46)</f>
        <v>0</v>
      </c>
      <c r="AY39" s="388"/>
      <c r="AZ39" s="389"/>
      <c r="BA39" s="760">
        <v>0</v>
      </c>
      <c r="BB39" s="697">
        <v>0</v>
      </c>
      <c r="BC39" s="1299">
        <f>SUM(BA39:BA42)</f>
        <v>0</v>
      </c>
      <c r="BD39" s="1279">
        <f>SUM(BB39:BB42)</f>
        <v>0</v>
      </c>
      <c r="BE39" s="1259">
        <f>+(BC39*$P$39)+(BC43*$P$43)+(BC46*$P$46)</f>
        <v>0</v>
      </c>
      <c r="BF39" s="1259">
        <f>+(BD39*$P$39)+(BD43*$P$43)+(BD46*$P$46)</f>
        <v>0</v>
      </c>
      <c r="BG39" s="388"/>
      <c r="BH39" s="389"/>
      <c r="BI39" s="760">
        <v>0</v>
      </c>
      <c r="BJ39" s="697">
        <v>0</v>
      </c>
      <c r="BK39" s="1299">
        <f>SUM(BI39:BI42)</f>
        <v>0</v>
      </c>
      <c r="BL39" s="1279">
        <f>SUM(BJ39:BJ42)</f>
        <v>0</v>
      </c>
      <c r="BM39" s="1259">
        <f>+(BK39*$P$39)+(BK43*$P$43)+(BK46*$P$46)</f>
        <v>0</v>
      </c>
      <c r="BN39" s="1259">
        <f>+(BL39*$P$39)+(BL43*$P$43)+(BL46*$P$46)</f>
        <v>0</v>
      </c>
      <c r="BO39" s="388"/>
      <c r="BP39" s="389"/>
      <c r="BQ39" s="721">
        <v>6.6000000000000003E-2</v>
      </c>
      <c r="BR39" s="697">
        <v>0</v>
      </c>
      <c r="BS39" s="1299">
        <f>SUM(BQ39:BQ42)</f>
        <v>0.16500000000000001</v>
      </c>
      <c r="BT39" s="1279">
        <f>SUM(BR39:BR42)</f>
        <v>0</v>
      </c>
      <c r="BU39" s="1259">
        <f>+(BS39*$P$39)+(BS43*$P$43)+(BS46*$P$46)</f>
        <v>0.16520000000000001</v>
      </c>
      <c r="BV39" s="1259">
        <f>+(BT39*$P$39)+(BT43*$P$43)+(BT46*$P$46)</f>
        <v>0</v>
      </c>
      <c r="BW39" s="626"/>
      <c r="BX39" s="667"/>
      <c r="BY39" s="721">
        <v>6.6000000000000003E-2</v>
      </c>
      <c r="BZ39" s="697">
        <v>0</v>
      </c>
      <c r="CA39" s="1300">
        <f>SUM(BY39:BY42)</f>
        <v>0.16500000000000001</v>
      </c>
      <c r="CB39" s="1287">
        <f>SUM(BZ39:BZ42)</f>
        <v>0</v>
      </c>
      <c r="CC39" s="1259">
        <f>+(CA39*$P$39)+(CA43*$P$43)+(CA46*$P$46)</f>
        <v>0.16520000000000001</v>
      </c>
      <c r="CD39" s="1259">
        <f>+(CB39*$P$39)+(CB43*$P$43)+(CB46*$P$46)</f>
        <v>0</v>
      </c>
      <c r="CE39" s="388"/>
      <c r="CF39" s="389"/>
      <c r="CG39" s="721">
        <v>6.6000000000000003E-2</v>
      </c>
      <c r="CH39" s="697">
        <v>0</v>
      </c>
      <c r="CI39" s="1299">
        <f>SUM(CG39:CG42)</f>
        <v>0.16500000000000001</v>
      </c>
      <c r="CJ39" s="1279">
        <f>SUM(CH39:CH42)</f>
        <v>0</v>
      </c>
      <c r="CK39" s="1259">
        <f>+(CI39*$P$39)+(CI43*$P$43)+(CI46*$P$46)</f>
        <v>0.16520000000000001</v>
      </c>
      <c r="CL39" s="1259">
        <f>+(CJ39*$P$39)+(CJ43*$P$43)+(CJ46*$P$46)</f>
        <v>0</v>
      </c>
      <c r="CM39" s="388"/>
      <c r="CN39" s="389"/>
      <c r="CO39" s="721">
        <v>6.6000000000000003E-2</v>
      </c>
      <c r="CP39" s="697">
        <v>0</v>
      </c>
      <c r="CQ39" s="1299">
        <f>SUM(CO39:CO42)</f>
        <v>0.16500000000000001</v>
      </c>
      <c r="CR39" s="1279">
        <f>SUM(CP39:CP42)</f>
        <v>0</v>
      </c>
      <c r="CS39" s="1259">
        <f>+(CQ39*$P$39)+(CQ43*$P$43)+(CQ46*$P$46)</f>
        <v>0.16520000000000001</v>
      </c>
      <c r="CT39" s="1259">
        <f>+(CR39*$P$39)+(CR43*$P$43)+(CR46*$P$46)</f>
        <v>0</v>
      </c>
      <c r="CU39" s="804"/>
      <c r="CV39" s="805"/>
      <c r="CW39" s="721">
        <v>6.6000000000000003E-2</v>
      </c>
      <c r="CX39" s="697">
        <v>0</v>
      </c>
      <c r="CY39" s="1270">
        <f>SUM(CW39:CW42)</f>
        <v>0.16500000000000001</v>
      </c>
      <c r="CZ39" s="1262">
        <f>SUM(CX39:CX42)</f>
        <v>0</v>
      </c>
      <c r="DA39" s="1259">
        <f>+(CY39*$P$39)+(CY43*$P$43)+(CY46*$P$46)</f>
        <v>0.16520000000000001</v>
      </c>
      <c r="DB39" s="1259">
        <f>+(CZ39*$P$39)+(CZ43*$P$43)+(CZ46*$P$46)</f>
        <v>0</v>
      </c>
      <c r="DC39" s="804"/>
      <c r="DD39" s="805"/>
      <c r="DE39" s="721">
        <v>7.0000000000000007E-2</v>
      </c>
      <c r="DF39" s="697">
        <v>0</v>
      </c>
      <c r="DG39" s="1270">
        <f>SUM(DE39:DE42)</f>
        <v>0.17500000000000002</v>
      </c>
      <c r="DH39" s="1262">
        <f>SUM(DF39:DF42)</f>
        <v>0</v>
      </c>
      <c r="DI39" s="1259">
        <f>+(DG39*$P$39)+(DG43*$P$43)+(DG46*$P$46)</f>
        <v>0.17400000000000002</v>
      </c>
      <c r="DJ39" s="1259">
        <f>+(DH39*$P$39)+(DH43*$P$43)+(DH46*$P$46)</f>
        <v>0</v>
      </c>
      <c r="DK39" s="1259"/>
      <c r="DL39" s="805"/>
      <c r="DM39" s="214">
        <f t="shared" si="3"/>
        <v>0.4</v>
      </c>
      <c r="DN39" s="214" t="str">
        <f t="shared" si="4"/>
        <v>OK</v>
      </c>
      <c r="DO39" s="642">
        <f t="shared" si="0"/>
        <v>0</v>
      </c>
      <c r="DP39" s="643">
        <f t="shared" si="1"/>
        <v>0</v>
      </c>
      <c r="DQ39" s="871" t="e">
        <f t="shared" si="5"/>
        <v>#DIV/0!</v>
      </c>
      <c r="DR39" s="1211">
        <f>SUM(W39+AE39+AM39)</f>
        <v>0</v>
      </c>
      <c r="DS39" s="1211">
        <f>SUM(X39+AF39+AN39)</f>
        <v>0</v>
      </c>
      <c r="DT39" s="1217" t="e">
        <f>+DS39/DR39</f>
        <v>#DIV/0!</v>
      </c>
      <c r="DU39" s="1208">
        <f>+Y39+AG39+AO39</f>
        <v>0</v>
      </c>
      <c r="DV39" s="1208">
        <f>SUM(Z39+AH39+AP39)</f>
        <v>0</v>
      </c>
      <c r="DW39" s="1208" t="e">
        <f>+DV39/DU39</f>
        <v>#DIV/0!</v>
      </c>
      <c r="DX39" s="642">
        <f t="shared" si="6"/>
        <v>0</v>
      </c>
      <c r="DY39" s="643">
        <f t="shared" si="7"/>
        <v>0</v>
      </c>
      <c r="DZ39" s="871" t="e">
        <f t="shared" si="8"/>
        <v>#DIV/0!</v>
      </c>
      <c r="EA39" s="1211">
        <f>W39+AE39+AM39+AU39+BC39+BK39</f>
        <v>0</v>
      </c>
      <c r="EB39" s="1211">
        <f>X39+AF39+AN39+AV39+BD39+BL39</f>
        <v>0</v>
      </c>
      <c r="EC39" s="1217" t="e">
        <f>+EB39/EA39</f>
        <v>#DIV/0!</v>
      </c>
      <c r="ED39" s="1208">
        <f>Y39+AG39+AO39+AW39+BE39+BM39</f>
        <v>0</v>
      </c>
      <c r="EE39" s="1208">
        <f>Z39+AH39+AP39+AX39+BF39+BN39</f>
        <v>0</v>
      </c>
      <c r="EF39" s="1208" t="e">
        <f>+EE39/ED39</f>
        <v>#DIV/0!</v>
      </c>
      <c r="EG39" s="642">
        <f t="shared" si="9"/>
        <v>0.19800000000000001</v>
      </c>
      <c r="EH39" s="643">
        <f t="shared" si="10"/>
        <v>0</v>
      </c>
      <c r="EI39" s="982">
        <f t="shared" si="11"/>
        <v>0</v>
      </c>
      <c r="EJ39" s="1211">
        <f>W39+AE39+AM39+AU39+BC39+BK39+BS39+CA39+CI39</f>
        <v>0.495</v>
      </c>
      <c r="EK39" s="1211">
        <f>X39+AF39+AN39+AV39+BD39+BL39+BT39+CB39+CJ39</f>
        <v>0</v>
      </c>
      <c r="EL39" s="1217">
        <f>+EK39/EJ39</f>
        <v>0</v>
      </c>
      <c r="EM39" s="1208">
        <f>Y39+AG39+AO39+AW39+BE39+BM39+BU39+CC39+CK39</f>
        <v>0.49560000000000004</v>
      </c>
      <c r="EN39" s="1208">
        <f>Z39+AH39+AP39+AX39+BF39+BN39+BV39+CD39+CL39</f>
        <v>0</v>
      </c>
      <c r="EO39" s="1208">
        <f>+EN39/EM39</f>
        <v>0</v>
      </c>
      <c r="EP39" s="642">
        <f t="shared" si="12"/>
        <v>0.4</v>
      </c>
      <c r="EQ39" s="643">
        <f t="shared" si="13"/>
        <v>0</v>
      </c>
      <c r="ER39" s="982">
        <f t="shared" si="14"/>
        <v>0</v>
      </c>
      <c r="ES39" s="1211">
        <f>+W39+AE39+AM39+AU39+BC39+BK39+BS39+CA39+CI39+CQ39+CY39+DG39</f>
        <v>1</v>
      </c>
      <c r="ET39" s="1211">
        <f>+X39+AF39+AN39+AV39+BD39+BL39+BT39+CB39+CJ39+CR39+CZ39+DH39</f>
        <v>0</v>
      </c>
      <c r="EU39" s="1217">
        <f>+ET39/ES39</f>
        <v>0</v>
      </c>
      <c r="EV39" s="1208">
        <f>Y39+AG39+AO39+AW39+BE39+BM39+BU39+CC39+CK39+CS39+DA39+DI39</f>
        <v>1</v>
      </c>
      <c r="EW39" s="1208">
        <f>Z39+AH39+AP39+AX39+BF39+BN39+BV39+CD39+CL39+CT39+DB39+DJ39</f>
        <v>0</v>
      </c>
      <c r="EX39" s="1208">
        <f>+EW39/EV39</f>
        <v>0</v>
      </c>
    </row>
    <row r="40" spans="1:222" ht="38.25" customHeight="1" x14ac:dyDescent="0.25">
      <c r="A40" s="1397"/>
      <c r="B40" s="1804"/>
      <c r="C40" s="1806"/>
      <c r="D40" s="1674"/>
      <c r="E40" s="1677"/>
      <c r="F40" s="1677"/>
      <c r="G40" s="1677"/>
      <c r="H40" s="1739"/>
      <c r="I40" s="1742"/>
      <c r="J40" s="1730"/>
      <c r="K40" s="1733"/>
      <c r="L40" s="1736"/>
      <c r="M40" s="1698"/>
      <c r="N40" s="1698"/>
      <c r="O40" s="1701"/>
      <c r="P40" s="1704"/>
      <c r="Q40" s="1704"/>
      <c r="R40" s="1763"/>
      <c r="S40" s="361" t="s">
        <v>235</v>
      </c>
      <c r="T40" s="574">
        <v>0.4</v>
      </c>
      <c r="U40" s="362">
        <v>0</v>
      </c>
      <c r="V40" s="363"/>
      <c r="W40" s="1701"/>
      <c r="X40" s="1680"/>
      <c r="Y40" s="1260"/>
      <c r="Z40" s="1260"/>
      <c r="AA40" s="390"/>
      <c r="AB40" s="391"/>
      <c r="AC40" s="722">
        <v>0</v>
      </c>
      <c r="AD40" s="698">
        <v>0</v>
      </c>
      <c r="AE40" s="1297"/>
      <c r="AF40" s="1289"/>
      <c r="AG40" s="1260"/>
      <c r="AH40" s="1260"/>
      <c r="AI40" s="390"/>
      <c r="AJ40" s="407"/>
      <c r="AK40" s="722">
        <v>0</v>
      </c>
      <c r="AL40" s="698">
        <v>0</v>
      </c>
      <c r="AM40" s="1271"/>
      <c r="AN40" s="1263"/>
      <c r="AO40" s="1260"/>
      <c r="AP40" s="1260"/>
      <c r="AQ40" s="390"/>
      <c r="AR40" s="391"/>
      <c r="AS40" s="722">
        <v>0</v>
      </c>
      <c r="AT40" s="698">
        <v>0</v>
      </c>
      <c r="AU40" s="1271"/>
      <c r="AV40" s="1263"/>
      <c r="AW40" s="1260"/>
      <c r="AX40" s="1260"/>
      <c r="AY40" s="390"/>
      <c r="AZ40" s="391"/>
      <c r="BA40" s="761">
        <v>0</v>
      </c>
      <c r="BB40" s="698">
        <v>0</v>
      </c>
      <c r="BC40" s="1271"/>
      <c r="BD40" s="1263"/>
      <c r="BE40" s="1260"/>
      <c r="BF40" s="1260"/>
      <c r="BG40" s="390"/>
      <c r="BH40" s="391"/>
      <c r="BI40" s="761">
        <v>0</v>
      </c>
      <c r="BJ40" s="698">
        <v>0</v>
      </c>
      <c r="BK40" s="1271"/>
      <c r="BL40" s="1263"/>
      <c r="BM40" s="1260"/>
      <c r="BN40" s="1260"/>
      <c r="BO40" s="390"/>
      <c r="BP40" s="391"/>
      <c r="BQ40" s="722">
        <v>6.6000000000000003E-2</v>
      </c>
      <c r="BR40" s="698">
        <v>0</v>
      </c>
      <c r="BS40" s="1271"/>
      <c r="BT40" s="1263"/>
      <c r="BU40" s="1260"/>
      <c r="BV40" s="1260"/>
      <c r="BW40" s="390"/>
      <c r="BX40" s="391"/>
      <c r="BY40" s="722">
        <v>6.6000000000000003E-2</v>
      </c>
      <c r="BZ40" s="698">
        <v>0</v>
      </c>
      <c r="CA40" s="1271"/>
      <c r="CB40" s="1263"/>
      <c r="CC40" s="1260"/>
      <c r="CD40" s="1260"/>
      <c r="CE40" s="390"/>
      <c r="CF40" s="391"/>
      <c r="CG40" s="722">
        <v>6.6000000000000003E-2</v>
      </c>
      <c r="CH40" s="698">
        <v>0</v>
      </c>
      <c r="CI40" s="1271"/>
      <c r="CJ40" s="1263"/>
      <c r="CK40" s="1260"/>
      <c r="CL40" s="1260"/>
      <c r="CM40" s="390"/>
      <c r="CN40" s="391"/>
      <c r="CO40" s="722">
        <v>6.6000000000000003E-2</v>
      </c>
      <c r="CP40" s="698">
        <v>0</v>
      </c>
      <c r="CQ40" s="1271"/>
      <c r="CR40" s="1263"/>
      <c r="CS40" s="1260"/>
      <c r="CT40" s="1260"/>
      <c r="CU40" s="806"/>
      <c r="CV40" s="391"/>
      <c r="CW40" s="722">
        <v>6.6000000000000003E-2</v>
      </c>
      <c r="CX40" s="698">
        <v>0</v>
      </c>
      <c r="CY40" s="1271"/>
      <c r="CZ40" s="1263"/>
      <c r="DA40" s="1260"/>
      <c r="DB40" s="1260"/>
      <c r="DC40" s="806"/>
      <c r="DD40" s="391"/>
      <c r="DE40" s="722">
        <v>7.0000000000000007E-2</v>
      </c>
      <c r="DF40" s="698">
        <v>0</v>
      </c>
      <c r="DG40" s="1271"/>
      <c r="DH40" s="1263"/>
      <c r="DI40" s="1260"/>
      <c r="DJ40" s="1260"/>
      <c r="DK40" s="1260"/>
      <c r="DL40" s="391"/>
      <c r="DM40" s="214">
        <f t="shared" si="3"/>
        <v>0.4</v>
      </c>
      <c r="DN40" s="214" t="str">
        <f t="shared" si="4"/>
        <v>OK</v>
      </c>
      <c r="DO40" s="645">
        <f t="shared" si="0"/>
        <v>0</v>
      </c>
      <c r="DP40" s="641">
        <f t="shared" si="1"/>
        <v>0</v>
      </c>
      <c r="DQ40" s="814" t="e">
        <f t="shared" si="5"/>
        <v>#DIV/0!</v>
      </c>
      <c r="DR40" s="1215"/>
      <c r="DS40" s="1215"/>
      <c r="DT40" s="1218"/>
      <c r="DU40" s="1209"/>
      <c r="DV40" s="1209"/>
      <c r="DW40" s="1209"/>
      <c r="DX40" s="645">
        <f t="shared" si="6"/>
        <v>0</v>
      </c>
      <c r="DY40" s="641">
        <f t="shared" si="7"/>
        <v>0</v>
      </c>
      <c r="DZ40" s="814" t="e">
        <f t="shared" si="8"/>
        <v>#DIV/0!</v>
      </c>
      <c r="EA40" s="1215"/>
      <c r="EB40" s="1215"/>
      <c r="EC40" s="1218"/>
      <c r="ED40" s="1209"/>
      <c r="EE40" s="1209"/>
      <c r="EF40" s="1209"/>
      <c r="EG40" s="645">
        <f t="shared" si="9"/>
        <v>0.19800000000000001</v>
      </c>
      <c r="EH40" s="641">
        <f t="shared" si="10"/>
        <v>0</v>
      </c>
      <c r="EI40" s="983">
        <f t="shared" si="11"/>
        <v>0</v>
      </c>
      <c r="EJ40" s="1215"/>
      <c r="EK40" s="1215"/>
      <c r="EL40" s="1218"/>
      <c r="EM40" s="1209"/>
      <c r="EN40" s="1209"/>
      <c r="EO40" s="1209"/>
      <c r="EP40" s="645">
        <f t="shared" si="12"/>
        <v>0.4</v>
      </c>
      <c r="EQ40" s="641">
        <f t="shared" si="13"/>
        <v>0</v>
      </c>
      <c r="ER40" s="983">
        <f t="shared" si="14"/>
        <v>0</v>
      </c>
      <c r="ES40" s="1215"/>
      <c r="ET40" s="1215"/>
      <c r="EU40" s="1218"/>
      <c r="EV40" s="1209"/>
      <c r="EW40" s="1209"/>
      <c r="EX40" s="1209"/>
    </row>
    <row r="41" spans="1:222" ht="100.5" customHeight="1" x14ac:dyDescent="0.25">
      <c r="A41" s="1397"/>
      <c r="B41" s="1804"/>
      <c r="C41" s="1806"/>
      <c r="D41" s="1674"/>
      <c r="E41" s="1677"/>
      <c r="F41" s="1677"/>
      <c r="G41" s="1677"/>
      <c r="H41" s="1739"/>
      <c r="I41" s="1742"/>
      <c r="J41" s="1730"/>
      <c r="K41" s="1733"/>
      <c r="L41" s="1736"/>
      <c r="M41" s="1698"/>
      <c r="N41" s="1698"/>
      <c r="O41" s="1701"/>
      <c r="P41" s="1704"/>
      <c r="Q41" s="1704"/>
      <c r="R41" s="1763"/>
      <c r="S41" s="361" t="s">
        <v>234</v>
      </c>
      <c r="T41" s="574">
        <v>0.05</v>
      </c>
      <c r="U41" s="362">
        <v>0</v>
      </c>
      <c r="V41" s="363"/>
      <c r="W41" s="1701"/>
      <c r="X41" s="1680"/>
      <c r="Y41" s="1260"/>
      <c r="Z41" s="1260"/>
      <c r="AA41" s="390"/>
      <c r="AB41" s="391"/>
      <c r="AC41" s="722">
        <v>0</v>
      </c>
      <c r="AD41" s="698">
        <v>0</v>
      </c>
      <c r="AE41" s="1297"/>
      <c r="AF41" s="1289"/>
      <c r="AG41" s="1260"/>
      <c r="AH41" s="1260"/>
      <c r="AI41" s="390"/>
      <c r="AJ41" s="407"/>
      <c r="AK41" s="722">
        <v>0</v>
      </c>
      <c r="AL41" s="698">
        <v>0</v>
      </c>
      <c r="AM41" s="1271"/>
      <c r="AN41" s="1263"/>
      <c r="AO41" s="1260"/>
      <c r="AP41" s="1260"/>
      <c r="AQ41" s="390"/>
      <c r="AR41" s="391"/>
      <c r="AS41" s="722">
        <v>0</v>
      </c>
      <c r="AT41" s="698">
        <v>0</v>
      </c>
      <c r="AU41" s="1271"/>
      <c r="AV41" s="1263"/>
      <c r="AW41" s="1260"/>
      <c r="AX41" s="1260"/>
      <c r="AY41" s="390"/>
      <c r="AZ41" s="391"/>
      <c r="BA41" s="761">
        <v>0</v>
      </c>
      <c r="BB41" s="698">
        <v>0</v>
      </c>
      <c r="BC41" s="1271"/>
      <c r="BD41" s="1263"/>
      <c r="BE41" s="1260"/>
      <c r="BF41" s="1260"/>
      <c r="BG41" s="390"/>
      <c r="BH41" s="391"/>
      <c r="BI41" s="761">
        <v>0</v>
      </c>
      <c r="BJ41" s="698">
        <v>0</v>
      </c>
      <c r="BK41" s="1271"/>
      <c r="BL41" s="1263"/>
      <c r="BM41" s="1260"/>
      <c r="BN41" s="1260"/>
      <c r="BO41" s="390"/>
      <c r="BP41" s="391"/>
      <c r="BQ41" s="722">
        <v>8.0000000000000002E-3</v>
      </c>
      <c r="BR41" s="698">
        <v>0</v>
      </c>
      <c r="BS41" s="1271"/>
      <c r="BT41" s="1263"/>
      <c r="BU41" s="1260"/>
      <c r="BV41" s="1260"/>
      <c r="BW41" s="390"/>
      <c r="BX41" s="391"/>
      <c r="BY41" s="722">
        <v>8.0000000000000002E-3</v>
      </c>
      <c r="BZ41" s="698">
        <v>0</v>
      </c>
      <c r="CA41" s="1271"/>
      <c r="CB41" s="1263"/>
      <c r="CC41" s="1260"/>
      <c r="CD41" s="1260"/>
      <c r="CE41" s="390"/>
      <c r="CF41" s="391"/>
      <c r="CG41" s="722">
        <v>8.0000000000000002E-3</v>
      </c>
      <c r="CH41" s="698">
        <v>0</v>
      </c>
      <c r="CI41" s="1271"/>
      <c r="CJ41" s="1263"/>
      <c r="CK41" s="1260"/>
      <c r="CL41" s="1260"/>
      <c r="CM41" s="390"/>
      <c r="CN41" s="391"/>
      <c r="CO41" s="722">
        <v>8.0000000000000002E-3</v>
      </c>
      <c r="CP41" s="698">
        <v>0</v>
      </c>
      <c r="CQ41" s="1271"/>
      <c r="CR41" s="1263"/>
      <c r="CS41" s="1260"/>
      <c r="CT41" s="1260"/>
      <c r="CU41" s="806"/>
      <c r="CV41" s="391"/>
      <c r="CW41" s="722">
        <v>8.0000000000000002E-3</v>
      </c>
      <c r="CX41" s="698">
        <v>0</v>
      </c>
      <c r="CY41" s="1271"/>
      <c r="CZ41" s="1263"/>
      <c r="DA41" s="1260"/>
      <c r="DB41" s="1260"/>
      <c r="DC41" s="806"/>
      <c r="DD41" s="391"/>
      <c r="DE41" s="722">
        <v>0.01</v>
      </c>
      <c r="DF41" s="698">
        <v>0</v>
      </c>
      <c r="DG41" s="1271"/>
      <c r="DH41" s="1263"/>
      <c r="DI41" s="1260"/>
      <c r="DJ41" s="1260"/>
      <c r="DK41" s="1260"/>
      <c r="DL41" s="391"/>
      <c r="DM41" s="214">
        <f t="shared" si="3"/>
        <v>0.05</v>
      </c>
      <c r="DN41" s="214" t="str">
        <f t="shared" si="4"/>
        <v>OK</v>
      </c>
      <c r="DO41" s="645">
        <f t="shared" si="0"/>
        <v>0</v>
      </c>
      <c r="DP41" s="641">
        <f t="shared" si="1"/>
        <v>0</v>
      </c>
      <c r="DQ41" s="814" t="e">
        <f t="shared" si="5"/>
        <v>#DIV/0!</v>
      </c>
      <c r="DR41" s="1215"/>
      <c r="DS41" s="1215"/>
      <c r="DT41" s="1218"/>
      <c r="DU41" s="1209"/>
      <c r="DV41" s="1209"/>
      <c r="DW41" s="1209"/>
      <c r="DX41" s="645">
        <f t="shared" si="6"/>
        <v>0</v>
      </c>
      <c r="DY41" s="641">
        <f t="shared" si="7"/>
        <v>0</v>
      </c>
      <c r="DZ41" s="814" t="e">
        <f t="shared" si="8"/>
        <v>#DIV/0!</v>
      </c>
      <c r="EA41" s="1215"/>
      <c r="EB41" s="1215"/>
      <c r="EC41" s="1218"/>
      <c r="ED41" s="1209"/>
      <c r="EE41" s="1209"/>
      <c r="EF41" s="1209"/>
      <c r="EG41" s="645">
        <f t="shared" si="9"/>
        <v>2.4E-2</v>
      </c>
      <c r="EH41" s="641">
        <f t="shared" si="10"/>
        <v>0</v>
      </c>
      <c r="EI41" s="983">
        <f t="shared" si="11"/>
        <v>0</v>
      </c>
      <c r="EJ41" s="1215"/>
      <c r="EK41" s="1215"/>
      <c r="EL41" s="1218"/>
      <c r="EM41" s="1209"/>
      <c r="EN41" s="1209"/>
      <c r="EO41" s="1209"/>
      <c r="EP41" s="645">
        <f t="shared" si="12"/>
        <v>0.05</v>
      </c>
      <c r="EQ41" s="641">
        <f t="shared" si="13"/>
        <v>0</v>
      </c>
      <c r="ER41" s="983">
        <f t="shared" si="14"/>
        <v>0</v>
      </c>
      <c r="ES41" s="1215"/>
      <c r="ET41" s="1215"/>
      <c r="EU41" s="1218"/>
      <c r="EV41" s="1209"/>
      <c r="EW41" s="1209"/>
      <c r="EX41" s="1209"/>
    </row>
    <row r="42" spans="1:222" ht="38.25" customHeight="1" thickBot="1" x14ac:dyDescent="0.3">
      <c r="A42" s="1397"/>
      <c r="B42" s="1804"/>
      <c r="C42" s="1806"/>
      <c r="D42" s="1674"/>
      <c r="E42" s="1677"/>
      <c r="F42" s="1677"/>
      <c r="G42" s="1677"/>
      <c r="H42" s="1739"/>
      <c r="I42" s="1742"/>
      <c r="J42" s="1731"/>
      <c r="K42" s="1734"/>
      <c r="L42" s="1737"/>
      <c r="M42" s="1699"/>
      <c r="N42" s="1699"/>
      <c r="O42" s="1702"/>
      <c r="P42" s="1705"/>
      <c r="Q42" s="1705"/>
      <c r="R42" s="1764"/>
      <c r="S42" s="364" t="s">
        <v>232</v>
      </c>
      <c r="T42" s="575">
        <v>0.15</v>
      </c>
      <c r="U42" s="365">
        <v>0</v>
      </c>
      <c r="V42" s="366"/>
      <c r="W42" s="1702"/>
      <c r="X42" s="1681"/>
      <c r="Y42" s="1260"/>
      <c r="Z42" s="1260"/>
      <c r="AA42" s="392"/>
      <c r="AB42" s="393"/>
      <c r="AC42" s="723">
        <v>0</v>
      </c>
      <c r="AD42" s="699">
        <v>0</v>
      </c>
      <c r="AE42" s="1298"/>
      <c r="AF42" s="1290"/>
      <c r="AG42" s="1260"/>
      <c r="AH42" s="1260"/>
      <c r="AI42" s="392"/>
      <c r="AJ42" s="408"/>
      <c r="AK42" s="723">
        <v>0</v>
      </c>
      <c r="AL42" s="699">
        <v>0</v>
      </c>
      <c r="AM42" s="1272"/>
      <c r="AN42" s="1264"/>
      <c r="AO42" s="1260"/>
      <c r="AP42" s="1260"/>
      <c r="AQ42" s="392"/>
      <c r="AR42" s="393"/>
      <c r="AS42" s="723">
        <v>0</v>
      </c>
      <c r="AT42" s="699">
        <v>0</v>
      </c>
      <c r="AU42" s="1272"/>
      <c r="AV42" s="1264"/>
      <c r="AW42" s="1260"/>
      <c r="AX42" s="1260"/>
      <c r="AY42" s="392"/>
      <c r="AZ42" s="393"/>
      <c r="BA42" s="762">
        <v>0</v>
      </c>
      <c r="BB42" s="699">
        <v>0</v>
      </c>
      <c r="BC42" s="1272"/>
      <c r="BD42" s="1264"/>
      <c r="BE42" s="1260"/>
      <c r="BF42" s="1260"/>
      <c r="BG42" s="420"/>
      <c r="BH42" s="421"/>
      <c r="BI42" s="771">
        <v>0</v>
      </c>
      <c r="BJ42" s="775">
        <v>0</v>
      </c>
      <c r="BK42" s="1272"/>
      <c r="BL42" s="1264"/>
      <c r="BM42" s="1260"/>
      <c r="BN42" s="1260"/>
      <c r="BO42" s="392"/>
      <c r="BP42" s="393"/>
      <c r="BQ42" s="723">
        <v>2.5000000000000001E-2</v>
      </c>
      <c r="BR42" s="699">
        <v>0</v>
      </c>
      <c r="BS42" s="1272"/>
      <c r="BT42" s="1264"/>
      <c r="BU42" s="1260"/>
      <c r="BV42" s="1260"/>
      <c r="BW42" s="392"/>
      <c r="BX42" s="393"/>
      <c r="BY42" s="723">
        <v>2.5000000000000001E-2</v>
      </c>
      <c r="BZ42" s="699">
        <v>0</v>
      </c>
      <c r="CA42" s="1272"/>
      <c r="CB42" s="1264"/>
      <c r="CC42" s="1260"/>
      <c r="CD42" s="1260"/>
      <c r="CE42" s="392"/>
      <c r="CF42" s="393"/>
      <c r="CG42" s="723">
        <v>2.5000000000000001E-2</v>
      </c>
      <c r="CH42" s="699">
        <v>0</v>
      </c>
      <c r="CI42" s="1272"/>
      <c r="CJ42" s="1264"/>
      <c r="CK42" s="1260"/>
      <c r="CL42" s="1260"/>
      <c r="CM42" s="392"/>
      <c r="CN42" s="393"/>
      <c r="CO42" s="723">
        <v>2.5000000000000001E-2</v>
      </c>
      <c r="CP42" s="699">
        <v>0</v>
      </c>
      <c r="CQ42" s="1272"/>
      <c r="CR42" s="1264"/>
      <c r="CS42" s="1260"/>
      <c r="CT42" s="1260"/>
      <c r="CU42" s="807"/>
      <c r="CV42" s="393"/>
      <c r="CW42" s="723">
        <v>2.5000000000000001E-2</v>
      </c>
      <c r="CX42" s="699">
        <v>0</v>
      </c>
      <c r="CY42" s="1272"/>
      <c r="CZ42" s="1264"/>
      <c r="DA42" s="1260"/>
      <c r="DB42" s="1260"/>
      <c r="DC42" s="807"/>
      <c r="DD42" s="393"/>
      <c r="DE42" s="723">
        <v>2.5000000000000001E-2</v>
      </c>
      <c r="DF42" s="699">
        <v>0</v>
      </c>
      <c r="DG42" s="1272"/>
      <c r="DH42" s="1264"/>
      <c r="DI42" s="1260"/>
      <c r="DJ42" s="1260"/>
      <c r="DK42" s="1260"/>
      <c r="DL42" s="393"/>
      <c r="DM42" s="214">
        <f t="shared" si="3"/>
        <v>0.15</v>
      </c>
      <c r="DN42" s="214" t="str">
        <f t="shared" si="4"/>
        <v>OK</v>
      </c>
      <c r="DO42" s="647">
        <f t="shared" si="0"/>
        <v>0</v>
      </c>
      <c r="DP42" s="648">
        <f t="shared" si="1"/>
        <v>0</v>
      </c>
      <c r="DQ42" s="872" t="e">
        <f t="shared" si="5"/>
        <v>#DIV/0!</v>
      </c>
      <c r="DR42" s="1212"/>
      <c r="DS42" s="1212"/>
      <c r="DT42" s="1219"/>
      <c r="DU42" s="1209"/>
      <c r="DV42" s="1209"/>
      <c r="DW42" s="1209"/>
      <c r="DX42" s="647">
        <f t="shared" si="6"/>
        <v>0</v>
      </c>
      <c r="DY42" s="648">
        <f t="shared" si="7"/>
        <v>0</v>
      </c>
      <c r="DZ42" s="872" t="e">
        <f t="shared" si="8"/>
        <v>#DIV/0!</v>
      </c>
      <c r="EA42" s="1212"/>
      <c r="EB42" s="1212"/>
      <c r="EC42" s="1219"/>
      <c r="ED42" s="1209"/>
      <c r="EE42" s="1209"/>
      <c r="EF42" s="1209"/>
      <c r="EG42" s="647">
        <f t="shared" si="9"/>
        <v>7.5000000000000011E-2</v>
      </c>
      <c r="EH42" s="648">
        <f t="shared" si="10"/>
        <v>0</v>
      </c>
      <c r="EI42" s="984">
        <f t="shared" si="11"/>
        <v>0</v>
      </c>
      <c r="EJ42" s="1212"/>
      <c r="EK42" s="1212"/>
      <c r="EL42" s="1219"/>
      <c r="EM42" s="1209"/>
      <c r="EN42" s="1209"/>
      <c r="EO42" s="1209"/>
      <c r="EP42" s="647">
        <f t="shared" si="12"/>
        <v>0.15</v>
      </c>
      <c r="EQ42" s="648">
        <f t="shared" si="13"/>
        <v>0</v>
      </c>
      <c r="ER42" s="984">
        <f t="shared" si="14"/>
        <v>0</v>
      </c>
      <c r="ES42" s="1212"/>
      <c r="ET42" s="1212"/>
      <c r="EU42" s="1219"/>
      <c r="EV42" s="1209"/>
      <c r="EW42" s="1209"/>
      <c r="EX42" s="1209"/>
    </row>
    <row r="43" spans="1:222" ht="38.25" customHeight="1" x14ac:dyDescent="0.25">
      <c r="A43" s="1397"/>
      <c r="B43" s="1804"/>
      <c r="C43" s="1806"/>
      <c r="D43" s="1674"/>
      <c r="E43" s="1677"/>
      <c r="F43" s="1677"/>
      <c r="G43" s="1677"/>
      <c r="H43" s="1739"/>
      <c r="I43" s="1742"/>
      <c r="J43" s="1682">
        <v>7</v>
      </c>
      <c r="K43" s="1684" t="s">
        <v>252</v>
      </c>
      <c r="L43" s="1686" t="s">
        <v>250</v>
      </c>
      <c r="M43" s="1688" t="s">
        <v>189</v>
      </c>
      <c r="N43" s="1690">
        <v>1</v>
      </c>
      <c r="O43" s="1691" t="s">
        <v>254</v>
      </c>
      <c r="P43" s="1694">
        <v>0.4</v>
      </c>
      <c r="Q43" s="1694">
        <v>7.0000000000000007E-2</v>
      </c>
      <c r="R43" s="1716">
        <v>45657</v>
      </c>
      <c r="S43" s="447" t="s">
        <v>233</v>
      </c>
      <c r="T43" s="576">
        <v>0.55000000000000004</v>
      </c>
      <c r="U43" s="367">
        <v>0</v>
      </c>
      <c r="V43" s="368"/>
      <c r="W43" s="1696">
        <f>SUM(U43:U45)</f>
        <v>0</v>
      </c>
      <c r="X43" s="1801">
        <f>SUM(V43:V45)</f>
        <v>0</v>
      </c>
      <c r="Y43" s="1260"/>
      <c r="Z43" s="1260"/>
      <c r="AA43" s="394"/>
      <c r="AB43" s="395"/>
      <c r="AC43" s="724">
        <v>0</v>
      </c>
      <c r="AD43" s="700">
        <v>0</v>
      </c>
      <c r="AE43" s="1301">
        <f>SUM(AC43:AC45)</f>
        <v>0</v>
      </c>
      <c r="AF43" s="1291">
        <f>SUM(AD43:AD45)</f>
        <v>0</v>
      </c>
      <c r="AG43" s="1260"/>
      <c r="AH43" s="1260"/>
      <c r="AI43" s="394"/>
      <c r="AJ43" s="409"/>
      <c r="AK43" s="724">
        <v>0</v>
      </c>
      <c r="AL43" s="700">
        <v>0</v>
      </c>
      <c r="AM43" s="1273">
        <f>SUM(AK43:AK45)</f>
        <v>0</v>
      </c>
      <c r="AN43" s="1265">
        <f>SUM(AL43:AL45)</f>
        <v>0</v>
      </c>
      <c r="AO43" s="1260"/>
      <c r="AP43" s="1260"/>
      <c r="AQ43" s="394"/>
      <c r="AR43" s="395"/>
      <c r="AS43" s="724">
        <v>0</v>
      </c>
      <c r="AT43" s="700">
        <v>0</v>
      </c>
      <c r="AU43" s="1273">
        <f>SUM(AS43:AS45)</f>
        <v>0</v>
      </c>
      <c r="AV43" s="1265">
        <f>SUM(AT43:AT45)</f>
        <v>0</v>
      </c>
      <c r="AW43" s="1260"/>
      <c r="AX43" s="1260"/>
      <c r="AY43" s="394"/>
      <c r="AZ43" s="395"/>
      <c r="BA43" s="763">
        <v>0</v>
      </c>
      <c r="BB43" s="700">
        <v>0</v>
      </c>
      <c r="BC43" s="1273">
        <f>SUM(BA43:BA45)</f>
        <v>0</v>
      </c>
      <c r="BD43" s="1265">
        <f>SUM(BB43:BB45)</f>
        <v>0</v>
      </c>
      <c r="BE43" s="1260"/>
      <c r="BF43" s="1260"/>
      <c r="BG43" s="394"/>
      <c r="BH43" s="395"/>
      <c r="BI43" s="763">
        <v>0</v>
      </c>
      <c r="BJ43" s="700">
        <v>0</v>
      </c>
      <c r="BK43" s="1273">
        <f>SUM(BI43:BI45)</f>
        <v>0</v>
      </c>
      <c r="BL43" s="1265">
        <f>SUM(BJ43:BJ45)</f>
        <v>0</v>
      </c>
      <c r="BM43" s="1260"/>
      <c r="BN43" s="1260"/>
      <c r="BO43" s="394"/>
      <c r="BP43" s="395"/>
      <c r="BQ43" s="724">
        <v>9.0999999999999998E-2</v>
      </c>
      <c r="BR43" s="700">
        <v>0</v>
      </c>
      <c r="BS43" s="1273">
        <f>SUM(BQ43:BQ45)</f>
        <v>0.16500000000000001</v>
      </c>
      <c r="BT43" s="1265">
        <f>SUM(BR43:BR45)</f>
        <v>0</v>
      </c>
      <c r="BU43" s="1260"/>
      <c r="BV43" s="1260"/>
      <c r="BW43" s="394"/>
      <c r="BX43" s="395"/>
      <c r="BY43" s="724">
        <v>9.0999999999999998E-2</v>
      </c>
      <c r="BZ43" s="700">
        <v>0</v>
      </c>
      <c r="CA43" s="1273">
        <f>SUM(BY43:BY45)</f>
        <v>0.16500000000000001</v>
      </c>
      <c r="CB43" s="1265">
        <f>SUM(BZ43:BZ45)</f>
        <v>0</v>
      </c>
      <c r="CC43" s="1260"/>
      <c r="CD43" s="1260"/>
      <c r="CE43" s="394"/>
      <c r="CF43" s="395"/>
      <c r="CG43" s="724">
        <v>9.0999999999999998E-2</v>
      </c>
      <c r="CH43" s="700">
        <v>0</v>
      </c>
      <c r="CI43" s="1273">
        <f>SUM(CG43:CG45)</f>
        <v>0.16500000000000001</v>
      </c>
      <c r="CJ43" s="1265">
        <f>SUM(CH43:CH45)</f>
        <v>0</v>
      </c>
      <c r="CK43" s="1260"/>
      <c r="CL43" s="1260"/>
      <c r="CM43" s="394"/>
      <c r="CN43" s="395"/>
      <c r="CO43" s="724">
        <v>9.0999999999999998E-2</v>
      </c>
      <c r="CP43" s="700">
        <v>0</v>
      </c>
      <c r="CQ43" s="1273">
        <f>SUM(CO43:CO45)</f>
        <v>0.16500000000000001</v>
      </c>
      <c r="CR43" s="1265">
        <f>SUM(CP43:CP45)</f>
        <v>0</v>
      </c>
      <c r="CS43" s="1260"/>
      <c r="CT43" s="1260"/>
      <c r="CU43" s="808"/>
      <c r="CV43" s="395"/>
      <c r="CW43" s="724">
        <v>9.0999999999999998E-2</v>
      </c>
      <c r="CX43" s="700">
        <v>0</v>
      </c>
      <c r="CY43" s="1273">
        <f>SUM(CW43:CW45)</f>
        <v>0.16500000000000001</v>
      </c>
      <c r="CZ43" s="1265">
        <f>SUM(CX43:CX45)</f>
        <v>0</v>
      </c>
      <c r="DA43" s="1260"/>
      <c r="DB43" s="1260"/>
      <c r="DC43" s="808"/>
      <c r="DD43" s="395"/>
      <c r="DE43" s="724">
        <v>9.5000000000000001E-2</v>
      </c>
      <c r="DF43" s="700">
        <v>0</v>
      </c>
      <c r="DG43" s="1273">
        <f>SUM(DE43:DE45)</f>
        <v>0.17500000000000002</v>
      </c>
      <c r="DH43" s="1265">
        <f>SUM(DF43:DF45)</f>
        <v>0</v>
      </c>
      <c r="DI43" s="1260"/>
      <c r="DJ43" s="1260"/>
      <c r="DK43" s="1260"/>
      <c r="DL43" s="395"/>
      <c r="DM43" s="214">
        <f t="shared" si="3"/>
        <v>0.54999999999999993</v>
      </c>
      <c r="DN43" s="214" t="str">
        <f t="shared" si="4"/>
        <v>OK</v>
      </c>
      <c r="DO43" s="642">
        <f t="shared" si="0"/>
        <v>0</v>
      </c>
      <c r="DP43" s="643">
        <f t="shared" si="1"/>
        <v>0</v>
      </c>
      <c r="DQ43" s="871" t="e">
        <f t="shared" si="5"/>
        <v>#DIV/0!</v>
      </c>
      <c r="DR43" s="1211">
        <f>SUM(W43+AE43+AM43)</f>
        <v>0</v>
      </c>
      <c r="DS43" s="1211">
        <f>SUM(X43+AF43+AN43)</f>
        <v>0</v>
      </c>
      <c r="DT43" s="1217" t="e">
        <f>+DS43/DR43</f>
        <v>#DIV/0!</v>
      </c>
      <c r="DU43" s="1209"/>
      <c r="DV43" s="1209"/>
      <c r="DW43" s="1209"/>
      <c r="DX43" s="642">
        <f t="shared" si="6"/>
        <v>0</v>
      </c>
      <c r="DY43" s="643">
        <f t="shared" si="7"/>
        <v>0</v>
      </c>
      <c r="DZ43" s="871" t="e">
        <f t="shared" si="8"/>
        <v>#DIV/0!</v>
      </c>
      <c r="EA43" s="1211">
        <f>W43+AE43+AM43+AU43+BC43+BK43</f>
        <v>0</v>
      </c>
      <c r="EB43" s="1211">
        <f>X43+AF43+AN43+AV43+BD43+BL43</f>
        <v>0</v>
      </c>
      <c r="EC43" s="1217" t="e">
        <f>+EB43/EA43</f>
        <v>#DIV/0!</v>
      </c>
      <c r="ED43" s="1209"/>
      <c r="EE43" s="1209"/>
      <c r="EF43" s="1209"/>
      <c r="EG43" s="642">
        <f t="shared" si="9"/>
        <v>0.27300000000000002</v>
      </c>
      <c r="EH43" s="643">
        <f t="shared" si="10"/>
        <v>0</v>
      </c>
      <c r="EI43" s="982">
        <f t="shared" si="11"/>
        <v>0</v>
      </c>
      <c r="EJ43" s="1211">
        <f>W43+AE43+AM43+AU43+BC43+BK43+BS43+CA43+CI43</f>
        <v>0.495</v>
      </c>
      <c r="EK43" s="1211">
        <f>X43+AF43+AN43+AV43+BD43+BL43+BT43+CB43+CJ43</f>
        <v>0</v>
      </c>
      <c r="EL43" s="1217">
        <f>+EK43/EJ43</f>
        <v>0</v>
      </c>
      <c r="EM43" s="1209"/>
      <c r="EN43" s="1209"/>
      <c r="EO43" s="1209"/>
      <c r="EP43" s="642">
        <f t="shared" si="12"/>
        <v>0.54999999999999993</v>
      </c>
      <c r="EQ43" s="643">
        <f t="shared" si="13"/>
        <v>0</v>
      </c>
      <c r="ER43" s="982">
        <f t="shared" si="14"/>
        <v>0</v>
      </c>
      <c r="ES43" s="1211">
        <f>+W43+AE43+AM43+AU43+BC43+BK43+BS43+CA43+CI43+CQ43+CY43+DG43</f>
        <v>1</v>
      </c>
      <c r="ET43" s="1211">
        <f>+X43+AF43+AN43+AV43+BD43+BL43+BT43+CB43+CJ43+CR43+CZ43+DH43</f>
        <v>0</v>
      </c>
      <c r="EU43" s="1217">
        <f>+ET43/ES43</f>
        <v>0</v>
      </c>
      <c r="EV43" s="1209"/>
      <c r="EW43" s="1209"/>
      <c r="EX43" s="1209"/>
    </row>
    <row r="44" spans="1:222" ht="38.25" customHeight="1" x14ac:dyDescent="0.25">
      <c r="A44" s="1397"/>
      <c r="B44" s="1804"/>
      <c r="C44" s="1806"/>
      <c r="D44" s="1674"/>
      <c r="E44" s="1677"/>
      <c r="F44" s="1677"/>
      <c r="G44" s="1677"/>
      <c r="H44" s="1739"/>
      <c r="I44" s="1742"/>
      <c r="J44" s="1683"/>
      <c r="K44" s="1685"/>
      <c r="L44" s="1687"/>
      <c r="M44" s="1689"/>
      <c r="N44" s="1689"/>
      <c r="O44" s="1692"/>
      <c r="P44" s="1695"/>
      <c r="Q44" s="1695"/>
      <c r="R44" s="1717"/>
      <c r="S44" s="375" t="s">
        <v>231</v>
      </c>
      <c r="T44" s="577">
        <v>0.25</v>
      </c>
      <c r="U44" s="369">
        <v>0</v>
      </c>
      <c r="V44" s="370"/>
      <c r="W44" s="1692"/>
      <c r="X44" s="1802"/>
      <c r="Y44" s="1260"/>
      <c r="Z44" s="1260"/>
      <c r="AA44" s="396"/>
      <c r="AB44" s="397"/>
      <c r="AC44" s="725">
        <v>0</v>
      </c>
      <c r="AD44" s="701">
        <v>0</v>
      </c>
      <c r="AE44" s="1302"/>
      <c r="AF44" s="1292"/>
      <c r="AG44" s="1260"/>
      <c r="AH44" s="1260"/>
      <c r="AI44" s="396"/>
      <c r="AJ44" s="410"/>
      <c r="AK44" s="725">
        <v>0</v>
      </c>
      <c r="AL44" s="701">
        <v>0</v>
      </c>
      <c r="AM44" s="1274"/>
      <c r="AN44" s="1266"/>
      <c r="AO44" s="1260"/>
      <c r="AP44" s="1260"/>
      <c r="AQ44" s="396"/>
      <c r="AR44" s="397"/>
      <c r="AS44" s="725">
        <v>0</v>
      </c>
      <c r="AT44" s="701">
        <v>0</v>
      </c>
      <c r="AU44" s="1274"/>
      <c r="AV44" s="1266"/>
      <c r="AW44" s="1260"/>
      <c r="AX44" s="1260"/>
      <c r="AY44" s="396"/>
      <c r="AZ44" s="397"/>
      <c r="BA44" s="764">
        <v>0</v>
      </c>
      <c r="BB44" s="701">
        <v>0</v>
      </c>
      <c r="BC44" s="1274"/>
      <c r="BD44" s="1266"/>
      <c r="BE44" s="1260"/>
      <c r="BF44" s="1260"/>
      <c r="BG44" s="396"/>
      <c r="BH44" s="397"/>
      <c r="BI44" s="764">
        <v>0</v>
      </c>
      <c r="BJ44" s="701">
        <v>0</v>
      </c>
      <c r="BK44" s="1274"/>
      <c r="BL44" s="1266"/>
      <c r="BM44" s="1260"/>
      <c r="BN44" s="1260"/>
      <c r="BO44" s="396"/>
      <c r="BP44" s="397"/>
      <c r="BQ44" s="725">
        <v>4.1000000000000002E-2</v>
      </c>
      <c r="BR44" s="701">
        <v>0</v>
      </c>
      <c r="BS44" s="1274"/>
      <c r="BT44" s="1266"/>
      <c r="BU44" s="1260"/>
      <c r="BV44" s="1260"/>
      <c r="BW44" s="396"/>
      <c r="BX44" s="397"/>
      <c r="BY44" s="725">
        <v>4.1000000000000002E-2</v>
      </c>
      <c r="BZ44" s="701">
        <v>0</v>
      </c>
      <c r="CA44" s="1274"/>
      <c r="CB44" s="1266"/>
      <c r="CC44" s="1260"/>
      <c r="CD44" s="1260"/>
      <c r="CE44" s="396"/>
      <c r="CF44" s="397"/>
      <c r="CG44" s="725">
        <v>4.1000000000000002E-2</v>
      </c>
      <c r="CH44" s="701">
        <v>0</v>
      </c>
      <c r="CI44" s="1274"/>
      <c r="CJ44" s="1266"/>
      <c r="CK44" s="1260"/>
      <c r="CL44" s="1260"/>
      <c r="CM44" s="396"/>
      <c r="CN44" s="397"/>
      <c r="CO44" s="725">
        <v>4.1000000000000002E-2</v>
      </c>
      <c r="CP44" s="701">
        <v>0</v>
      </c>
      <c r="CQ44" s="1274"/>
      <c r="CR44" s="1266"/>
      <c r="CS44" s="1260"/>
      <c r="CT44" s="1260"/>
      <c r="CU44" s="809"/>
      <c r="CV44" s="397"/>
      <c r="CW44" s="725">
        <v>4.1000000000000002E-2</v>
      </c>
      <c r="CX44" s="701">
        <v>0</v>
      </c>
      <c r="CY44" s="1274"/>
      <c r="CZ44" s="1266"/>
      <c r="DA44" s="1260"/>
      <c r="DB44" s="1260"/>
      <c r="DC44" s="809"/>
      <c r="DD44" s="397"/>
      <c r="DE44" s="725">
        <v>4.4999999999999998E-2</v>
      </c>
      <c r="DF44" s="701">
        <v>0</v>
      </c>
      <c r="DG44" s="1274"/>
      <c r="DH44" s="1266"/>
      <c r="DI44" s="1260"/>
      <c r="DJ44" s="1260"/>
      <c r="DK44" s="1260"/>
      <c r="DL44" s="397"/>
      <c r="DM44" s="214">
        <f t="shared" si="3"/>
        <v>0.25</v>
      </c>
      <c r="DN44" s="214" t="str">
        <f t="shared" si="4"/>
        <v>OK</v>
      </c>
      <c r="DO44" s="645">
        <f t="shared" si="0"/>
        <v>0</v>
      </c>
      <c r="DP44" s="641">
        <f t="shared" si="1"/>
        <v>0</v>
      </c>
      <c r="DQ44" s="814" t="e">
        <f t="shared" si="5"/>
        <v>#DIV/0!</v>
      </c>
      <c r="DR44" s="1215"/>
      <c r="DS44" s="1215"/>
      <c r="DT44" s="1218"/>
      <c r="DU44" s="1209"/>
      <c r="DV44" s="1209"/>
      <c r="DW44" s="1209"/>
      <c r="DX44" s="645">
        <f t="shared" si="6"/>
        <v>0</v>
      </c>
      <c r="DY44" s="641">
        <f t="shared" si="7"/>
        <v>0</v>
      </c>
      <c r="DZ44" s="814" t="e">
        <f t="shared" si="8"/>
        <v>#DIV/0!</v>
      </c>
      <c r="EA44" s="1215"/>
      <c r="EB44" s="1215"/>
      <c r="EC44" s="1218"/>
      <c r="ED44" s="1209"/>
      <c r="EE44" s="1209"/>
      <c r="EF44" s="1209"/>
      <c r="EG44" s="645">
        <f t="shared" si="9"/>
        <v>0.123</v>
      </c>
      <c r="EH44" s="641">
        <f t="shared" si="10"/>
        <v>0</v>
      </c>
      <c r="EI44" s="983">
        <f t="shared" si="11"/>
        <v>0</v>
      </c>
      <c r="EJ44" s="1215"/>
      <c r="EK44" s="1215"/>
      <c r="EL44" s="1218"/>
      <c r="EM44" s="1209"/>
      <c r="EN44" s="1209"/>
      <c r="EO44" s="1209"/>
      <c r="EP44" s="645">
        <f t="shared" si="12"/>
        <v>0.25</v>
      </c>
      <c r="EQ44" s="641">
        <f t="shared" si="13"/>
        <v>0</v>
      </c>
      <c r="ER44" s="983">
        <f t="shared" si="14"/>
        <v>0</v>
      </c>
      <c r="ES44" s="1215"/>
      <c r="ET44" s="1215"/>
      <c r="EU44" s="1218"/>
      <c r="EV44" s="1209"/>
      <c r="EW44" s="1209"/>
      <c r="EX44" s="1209"/>
    </row>
    <row r="45" spans="1:222" ht="38.25" customHeight="1" thickBot="1" x14ac:dyDescent="0.3">
      <c r="A45" s="1397"/>
      <c r="B45" s="1804"/>
      <c r="C45" s="1806"/>
      <c r="D45" s="1674"/>
      <c r="E45" s="1677"/>
      <c r="F45" s="1677"/>
      <c r="G45" s="1677"/>
      <c r="H45" s="1739"/>
      <c r="I45" s="1742"/>
      <c r="J45" s="1683"/>
      <c r="K45" s="1685"/>
      <c r="L45" s="1687"/>
      <c r="M45" s="1689"/>
      <c r="N45" s="1689"/>
      <c r="O45" s="1693"/>
      <c r="P45" s="1695"/>
      <c r="Q45" s="1695"/>
      <c r="R45" s="1717"/>
      <c r="S45" s="376" t="s">
        <v>231</v>
      </c>
      <c r="T45" s="578">
        <v>0.2</v>
      </c>
      <c r="U45" s="377">
        <v>0</v>
      </c>
      <c r="V45" s="378"/>
      <c r="W45" s="1693"/>
      <c r="X45" s="1803"/>
      <c r="Y45" s="1260"/>
      <c r="Z45" s="1260"/>
      <c r="AA45" s="398"/>
      <c r="AB45" s="399"/>
      <c r="AC45" s="726">
        <v>0</v>
      </c>
      <c r="AD45" s="702">
        <v>0</v>
      </c>
      <c r="AE45" s="1303"/>
      <c r="AF45" s="1293"/>
      <c r="AG45" s="1260"/>
      <c r="AH45" s="1260"/>
      <c r="AI45" s="398"/>
      <c r="AJ45" s="411"/>
      <c r="AK45" s="726">
        <v>0</v>
      </c>
      <c r="AL45" s="702">
        <v>0</v>
      </c>
      <c r="AM45" s="1275"/>
      <c r="AN45" s="1267"/>
      <c r="AO45" s="1260"/>
      <c r="AP45" s="1260"/>
      <c r="AQ45" s="398"/>
      <c r="AR45" s="399"/>
      <c r="AS45" s="726">
        <v>0</v>
      </c>
      <c r="AT45" s="702">
        <v>0</v>
      </c>
      <c r="AU45" s="1275"/>
      <c r="AV45" s="1267"/>
      <c r="AW45" s="1260"/>
      <c r="AX45" s="1260"/>
      <c r="AY45" s="398"/>
      <c r="AZ45" s="399"/>
      <c r="BA45" s="765">
        <v>0</v>
      </c>
      <c r="BB45" s="768">
        <v>0</v>
      </c>
      <c r="BC45" s="1274"/>
      <c r="BD45" s="1266"/>
      <c r="BE45" s="1260"/>
      <c r="BF45" s="1260"/>
      <c r="BG45" s="398"/>
      <c r="BH45" s="399"/>
      <c r="BI45" s="772">
        <v>0</v>
      </c>
      <c r="BJ45" s="702">
        <v>0</v>
      </c>
      <c r="BK45" s="1275"/>
      <c r="BL45" s="1267"/>
      <c r="BM45" s="1260"/>
      <c r="BN45" s="1260"/>
      <c r="BO45" s="398"/>
      <c r="BP45" s="399"/>
      <c r="BQ45" s="726">
        <v>3.3000000000000002E-2</v>
      </c>
      <c r="BR45" s="702">
        <v>0</v>
      </c>
      <c r="BS45" s="1275"/>
      <c r="BT45" s="1267"/>
      <c r="BU45" s="1260"/>
      <c r="BV45" s="1260"/>
      <c r="BW45" s="398"/>
      <c r="BX45" s="399"/>
      <c r="BY45" s="726">
        <v>3.3000000000000002E-2</v>
      </c>
      <c r="BZ45" s="702">
        <v>0</v>
      </c>
      <c r="CA45" s="1275"/>
      <c r="CB45" s="1267"/>
      <c r="CC45" s="1260"/>
      <c r="CD45" s="1260"/>
      <c r="CE45" s="398"/>
      <c r="CF45" s="399"/>
      <c r="CG45" s="726">
        <v>3.3000000000000002E-2</v>
      </c>
      <c r="CH45" s="702">
        <v>0</v>
      </c>
      <c r="CI45" s="1275"/>
      <c r="CJ45" s="1267"/>
      <c r="CK45" s="1260"/>
      <c r="CL45" s="1260"/>
      <c r="CM45" s="398"/>
      <c r="CN45" s="399"/>
      <c r="CO45" s="726">
        <v>3.3000000000000002E-2</v>
      </c>
      <c r="CP45" s="702">
        <v>0</v>
      </c>
      <c r="CQ45" s="1275"/>
      <c r="CR45" s="1267"/>
      <c r="CS45" s="1260"/>
      <c r="CT45" s="1260"/>
      <c r="CU45" s="810"/>
      <c r="CV45" s="399"/>
      <c r="CW45" s="726">
        <v>3.3000000000000002E-2</v>
      </c>
      <c r="CX45" s="702">
        <v>0</v>
      </c>
      <c r="CY45" s="1275"/>
      <c r="CZ45" s="1267"/>
      <c r="DA45" s="1260"/>
      <c r="DB45" s="1260"/>
      <c r="DC45" s="810"/>
      <c r="DD45" s="399"/>
      <c r="DE45" s="726">
        <v>3.5000000000000003E-2</v>
      </c>
      <c r="DF45" s="702">
        <v>0</v>
      </c>
      <c r="DG45" s="1275"/>
      <c r="DH45" s="1267"/>
      <c r="DI45" s="1260"/>
      <c r="DJ45" s="1260"/>
      <c r="DK45" s="1260"/>
      <c r="DL45" s="399"/>
      <c r="DM45" s="214">
        <f t="shared" si="3"/>
        <v>0.2</v>
      </c>
      <c r="DN45" s="214" t="str">
        <f t="shared" si="4"/>
        <v>OK</v>
      </c>
      <c r="DO45" s="647">
        <f t="shared" si="0"/>
        <v>0</v>
      </c>
      <c r="DP45" s="648">
        <f t="shared" si="1"/>
        <v>0</v>
      </c>
      <c r="DQ45" s="872" t="e">
        <f t="shared" si="5"/>
        <v>#DIV/0!</v>
      </c>
      <c r="DR45" s="1212"/>
      <c r="DS45" s="1212"/>
      <c r="DT45" s="1219"/>
      <c r="DU45" s="1209"/>
      <c r="DV45" s="1209"/>
      <c r="DW45" s="1209"/>
      <c r="DX45" s="647">
        <f t="shared" si="6"/>
        <v>0</v>
      </c>
      <c r="DY45" s="648">
        <f t="shared" si="7"/>
        <v>0</v>
      </c>
      <c r="DZ45" s="872" t="e">
        <f t="shared" si="8"/>
        <v>#DIV/0!</v>
      </c>
      <c r="EA45" s="1212"/>
      <c r="EB45" s="1212"/>
      <c r="EC45" s="1219"/>
      <c r="ED45" s="1209"/>
      <c r="EE45" s="1209"/>
      <c r="EF45" s="1209"/>
      <c r="EG45" s="647">
        <f t="shared" si="9"/>
        <v>9.9000000000000005E-2</v>
      </c>
      <c r="EH45" s="648">
        <f t="shared" si="10"/>
        <v>0</v>
      </c>
      <c r="EI45" s="984">
        <f t="shared" si="11"/>
        <v>0</v>
      </c>
      <c r="EJ45" s="1212"/>
      <c r="EK45" s="1212"/>
      <c r="EL45" s="1219"/>
      <c r="EM45" s="1209"/>
      <c r="EN45" s="1209"/>
      <c r="EO45" s="1209"/>
      <c r="EP45" s="647">
        <f t="shared" si="12"/>
        <v>0.2</v>
      </c>
      <c r="EQ45" s="648">
        <f t="shared" si="13"/>
        <v>0</v>
      </c>
      <c r="ER45" s="984">
        <f t="shared" si="14"/>
        <v>0</v>
      </c>
      <c r="ES45" s="1212"/>
      <c r="ET45" s="1212"/>
      <c r="EU45" s="1219"/>
      <c r="EV45" s="1209"/>
      <c r="EW45" s="1209"/>
      <c r="EX45" s="1209"/>
    </row>
    <row r="46" spans="1:222" ht="54.75" customHeight="1" x14ac:dyDescent="0.25">
      <c r="A46" s="1397"/>
      <c r="B46" s="1804"/>
      <c r="C46" s="1806"/>
      <c r="D46" s="1674"/>
      <c r="E46" s="1677"/>
      <c r="F46" s="1677"/>
      <c r="G46" s="1677"/>
      <c r="H46" s="1739"/>
      <c r="I46" s="1742"/>
      <c r="J46" s="1752">
        <v>8</v>
      </c>
      <c r="K46" s="1754" t="s">
        <v>195</v>
      </c>
      <c r="L46" s="1756" t="s">
        <v>251</v>
      </c>
      <c r="M46" s="1706" t="s">
        <v>189</v>
      </c>
      <c r="N46" s="1708">
        <v>1</v>
      </c>
      <c r="O46" s="1709" t="s">
        <v>254</v>
      </c>
      <c r="P46" s="1711">
        <v>0.2</v>
      </c>
      <c r="Q46" s="1711">
        <v>0.02</v>
      </c>
      <c r="R46" s="1718">
        <v>45657</v>
      </c>
      <c r="S46" s="448" t="s">
        <v>228</v>
      </c>
      <c r="T46" s="579">
        <v>0.5</v>
      </c>
      <c r="U46" s="371">
        <v>0</v>
      </c>
      <c r="V46" s="372"/>
      <c r="W46" s="1713">
        <f>SUM(U46:U47)</f>
        <v>0</v>
      </c>
      <c r="X46" s="1714">
        <f>SUM(V46:V47)</f>
        <v>0</v>
      </c>
      <c r="Y46" s="1260"/>
      <c r="Z46" s="1260"/>
      <c r="AA46" s="400"/>
      <c r="AB46" s="401"/>
      <c r="AC46" s="727">
        <v>0</v>
      </c>
      <c r="AD46" s="703">
        <v>0</v>
      </c>
      <c r="AE46" s="1304">
        <f>SUM(AC46:AC47)</f>
        <v>0</v>
      </c>
      <c r="AF46" s="1294">
        <f>SUM(AD46:AD47)</f>
        <v>0</v>
      </c>
      <c r="AG46" s="1260"/>
      <c r="AH46" s="1260"/>
      <c r="AI46" s="405"/>
      <c r="AJ46" s="412"/>
      <c r="AK46" s="729">
        <v>0</v>
      </c>
      <c r="AL46" s="742">
        <v>0</v>
      </c>
      <c r="AM46" s="1306">
        <f>SUM(AK46:AK47)</f>
        <v>0</v>
      </c>
      <c r="AN46" s="1308">
        <f>SUM(AL46:AL47)</f>
        <v>0</v>
      </c>
      <c r="AO46" s="1260"/>
      <c r="AP46" s="1260"/>
      <c r="AQ46" s="418"/>
      <c r="AR46" s="419"/>
      <c r="AS46" s="743">
        <v>0</v>
      </c>
      <c r="AT46" s="758">
        <v>0</v>
      </c>
      <c r="AU46" s="1276">
        <f>SUM(AS46:AS47)</f>
        <v>0</v>
      </c>
      <c r="AV46" s="1268">
        <f>SUM(AT46:AT47)</f>
        <v>0</v>
      </c>
      <c r="AW46" s="1260"/>
      <c r="AX46" s="1260"/>
      <c r="AY46" s="414"/>
      <c r="AZ46" s="415"/>
      <c r="BA46" s="766">
        <v>0</v>
      </c>
      <c r="BB46" s="769">
        <v>0</v>
      </c>
      <c r="BC46" s="1663">
        <f>SUM(BA46:BA47)</f>
        <v>0</v>
      </c>
      <c r="BD46" s="1665">
        <f>SUM(BB46:BB47)</f>
        <v>0</v>
      </c>
      <c r="BE46" s="1260"/>
      <c r="BF46" s="1260"/>
      <c r="BG46" s="418"/>
      <c r="BH46" s="419"/>
      <c r="BI46" s="773">
        <v>0</v>
      </c>
      <c r="BJ46" s="769">
        <v>0</v>
      </c>
      <c r="BK46" s="1276">
        <f>SUM(BI46:BI47)</f>
        <v>0</v>
      </c>
      <c r="BL46" s="1268">
        <f>SUM(BJ46:BJ47)</f>
        <v>0</v>
      </c>
      <c r="BM46" s="1260"/>
      <c r="BN46" s="1260"/>
      <c r="BO46" s="418"/>
      <c r="BP46" s="419"/>
      <c r="BQ46" s="766">
        <v>8.3000000000000004E-2</v>
      </c>
      <c r="BR46" s="769">
        <v>0</v>
      </c>
      <c r="BS46" s="1276">
        <f>SUM(BQ46:BQ47)</f>
        <v>0.16600000000000001</v>
      </c>
      <c r="BT46" s="1268">
        <f>SUM(BR46:BR47)</f>
        <v>0</v>
      </c>
      <c r="BU46" s="1260"/>
      <c r="BV46" s="1260"/>
      <c r="BW46" s="418"/>
      <c r="BX46" s="419"/>
      <c r="BY46" s="766">
        <v>8.3000000000000004E-2</v>
      </c>
      <c r="BZ46" s="769">
        <v>0</v>
      </c>
      <c r="CA46" s="1276">
        <f>SUM(BY46:BY47)</f>
        <v>0.16600000000000001</v>
      </c>
      <c r="CB46" s="1268">
        <f>SUM(BZ46:BZ47)</f>
        <v>0</v>
      </c>
      <c r="CC46" s="1260"/>
      <c r="CD46" s="1260"/>
      <c r="CE46" s="418"/>
      <c r="CF46" s="419"/>
      <c r="CG46" s="766">
        <v>8.3000000000000004E-2</v>
      </c>
      <c r="CH46" s="769">
        <v>0</v>
      </c>
      <c r="CI46" s="1276">
        <f>SUM(CG46:CG47)</f>
        <v>0.16600000000000001</v>
      </c>
      <c r="CJ46" s="1268">
        <f>SUM(CH46:CH47)</f>
        <v>0</v>
      </c>
      <c r="CK46" s="1260"/>
      <c r="CL46" s="1260"/>
      <c r="CM46" s="418"/>
      <c r="CN46" s="419"/>
      <c r="CO46" s="766">
        <v>8.3000000000000004E-2</v>
      </c>
      <c r="CP46" s="769">
        <v>0</v>
      </c>
      <c r="CQ46" s="1276">
        <f>SUM(CO46:CO47)</f>
        <v>0.16600000000000001</v>
      </c>
      <c r="CR46" s="1268">
        <f>SUM(CP46:CP47)</f>
        <v>0</v>
      </c>
      <c r="CS46" s="1260"/>
      <c r="CT46" s="1260"/>
      <c r="CU46" s="811"/>
      <c r="CV46" s="419"/>
      <c r="CW46" s="766">
        <v>8.3000000000000004E-2</v>
      </c>
      <c r="CX46" s="769">
        <v>0</v>
      </c>
      <c r="CY46" s="1276">
        <f>SUM(CW46:CW47)</f>
        <v>0.16600000000000001</v>
      </c>
      <c r="CZ46" s="1268">
        <f>SUM(CX46:CX47)</f>
        <v>0</v>
      </c>
      <c r="DA46" s="1260"/>
      <c r="DB46" s="1260"/>
      <c r="DC46" s="811"/>
      <c r="DD46" s="419"/>
      <c r="DE46" s="766">
        <v>8.5000000000000006E-2</v>
      </c>
      <c r="DF46" s="769">
        <v>0</v>
      </c>
      <c r="DG46" s="1276">
        <f>SUM(DE46:DE47)</f>
        <v>0.17</v>
      </c>
      <c r="DH46" s="1268">
        <f>SUM(DF46:DF47)</f>
        <v>0</v>
      </c>
      <c r="DI46" s="1260"/>
      <c r="DJ46" s="1260"/>
      <c r="DK46" s="1260"/>
      <c r="DL46" s="419"/>
      <c r="DM46" s="214">
        <f t="shared" si="3"/>
        <v>0.5</v>
      </c>
      <c r="DN46" s="214" t="str">
        <f t="shared" si="4"/>
        <v>OK</v>
      </c>
      <c r="DO46" s="642">
        <f t="shared" si="0"/>
        <v>0</v>
      </c>
      <c r="DP46" s="643">
        <f t="shared" si="1"/>
        <v>0</v>
      </c>
      <c r="DQ46" s="871" t="e">
        <f t="shared" si="5"/>
        <v>#DIV/0!</v>
      </c>
      <c r="DR46" s="1211">
        <f>SUM(W46+AE46+AM46)</f>
        <v>0</v>
      </c>
      <c r="DS46" s="1211">
        <f>SUM(X46+AF46+AN46)</f>
        <v>0</v>
      </c>
      <c r="DT46" s="1217" t="e">
        <f>+DS46/DR46</f>
        <v>#DIV/0!</v>
      </c>
      <c r="DU46" s="1209"/>
      <c r="DV46" s="1209"/>
      <c r="DW46" s="1209"/>
      <c r="DX46" s="642">
        <f t="shared" si="6"/>
        <v>0</v>
      </c>
      <c r="DY46" s="643">
        <f t="shared" si="7"/>
        <v>0</v>
      </c>
      <c r="DZ46" s="871" t="e">
        <f t="shared" si="8"/>
        <v>#DIV/0!</v>
      </c>
      <c r="EA46" s="1211">
        <f>W46+AE46+AM46+AU46+BC46+BK46</f>
        <v>0</v>
      </c>
      <c r="EB46" s="1211">
        <f>X46+AF46+AN46+AV46+BD46+BL46</f>
        <v>0</v>
      </c>
      <c r="EC46" s="1217" t="e">
        <f>+EB46/EA46</f>
        <v>#DIV/0!</v>
      </c>
      <c r="ED46" s="1209"/>
      <c r="EE46" s="1209"/>
      <c r="EF46" s="1209"/>
      <c r="EG46" s="642">
        <f t="shared" si="9"/>
        <v>0.249</v>
      </c>
      <c r="EH46" s="643">
        <f t="shared" si="10"/>
        <v>0</v>
      </c>
      <c r="EI46" s="982">
        <f t="shared" si="11"/>
        <v>0</v>
      </c>
      <c r="EJ46" s="1211">
        <f>W46+AE46+AM46+AU46+BC46+BK46+BS46+CA46+CI46</f>
        <v>0.498</v>
      </c>
      <c r="EK46" s="1211">
        <f>X46+AF46+AN46+AV46+BD46+BL46+BT46+CB46+CJ46</f>
        <v>0</v>
      </c>
      <c r="EL46" s="1217">
        <f>+EK46/EJ46</f>
        <v>0</v>
      </c>
      <c r="EM46" s="1209"/>
      <c r="EN46" s="1209"/>
      <c r="EO46" s="1209"/>
      <c r="EP46" s="642">
        <f t="shared" si="12"/>
        <v>0.5</v>
      </c>
      <c r="EQ46" s="643">
        <f t="shared" si="13"/>
        <v>0</v>
      </c>
      <c r="ER46" s="982">
        <f t="shared" si="14"/>
        <v>0</v>
      </c>
      <c r="ES46" s="1211">
        <f>+W46+AE46+AM46+AU46+BC46+BK46+BS46+CA46+CI46+CQ46+CY46+DG46</f>
        <v>1</v>
      </c>
      <c r="ET46" s="1211">
        <f>+X46+AF46+AN46+AV46+BD46+BL46+BT46+CB46+CJ46+CR46+CZ46+DH46</f>
        <v>0</v>
      </c>
      <c r="EU46" s="1217">
        <f>+ET46/ES46</f>
        <v>0</v>
      </c>
      <c r="EV46" s="1209"/>
      <c r="EW46" s="1209"/>
      <c r="EX46" s="1209"/>
    </row>
    <row r="47" spans="1:222" ht="38.25" customHeight="1" thickBot="1" x14ac:dyDescent="0.3">
      <c r="A47" s="1397"/>
      <c r="B47" s="1804"/>
      <c r="C47" s="1806"/>
      <c r="D47" s="1675"/>
      <c r="E47" s="1678"/>
      <c r="F47" s="1678"/>
      <c r="G47" s="1678"/>
      <c r="H47" s="1740"/>
      <c r="I47" s="1743"/>
      <c r="J47" s="1753"/>
      <c r="K47" s="1755"/>
      <c r="L47" s="1757"/>
      <c r="M47" s="1707"/>
      <c r="N47" s="1707"/>
      <c r="O47" s="1710"/>
      <c r="P47" s="1712"/>
      <c r="Q47" s="1712"/>
      <c r="R47" s="1719"/>
      <c r="S47" s="449" t="s">
        <v>229</v>
      </c>
      <c r="T47" s="580">
        <v>0.5</v>
      </c>
      <c r="U47" s="373">
        <v>0</v>
      </c>
      <c r="V47" s="374"/>
      <c r="W47" s="1710"/>
      <c r="X47" s="1715"/>
      <c r="Y47" s="1261"/>
      <c r="Z47" s="1261"/>
      <c r="AA47" s="402"/>
      <c r="AB47" s="403"/>
      <c r="AC47" s="843">
        <v>0</v>
      </c>
      <c r="AD47" s="844">
        <v>0</v>
      </c>
      <c r="AE47" s="1305"/>
      <c r="AF47" s="1295"/>
      <c r="AG47" s="1261"/>
      <c r="AH47" s="1261"/>
      <c r="AI47" s="402"/>
      <c r="AJ47" s="413"/>
      <c r="AK47" s="728">
        <v>0</v>
      </c>
      <c r="AL47" s="704">
        <v>0</v>
      </c>
      <c r="AM47" s="1307"/>
      <c r="AN47" s="1309"/>
      <c r="AO47" s="1261"/>
      <c r="AP47" s="1261"/>
      <c r="AQ47" s="416"/>
      <c r="AR47" s="417"/>
      <c r="AS47" s="744">
        <v>0</v>
      </c>
      <c r="AT47" s="759">
        <v>0</v>
      </c>
      <c r="AU47" s="1280"/>
      <c r="AV47" s="1281"/>
      <c r="AW47" s="1261"/>
      <c r="AX47" s="1261"/>
      <c r="AY47" s="416"/>
      <c r="AZ47" s="417"/>
      <c r="BA47" s="767">
        <v>0</v>
      </c>
      <c r="BB47" s="759">
        <v>0</v>
      </c>
      <c r="BC47" s="1664"/>
      <c r="BD47" s="1666"/>
      <c r="BE47" s="1261"/>
      <c r="BF47" s="1261"/>
      <c r="BG47" s="416"/>
      <c r="BH47" s="417"/>
      <c r="BI47" s="744">
        <v>0</v>
      </c>
      <c r="BJ47" s="759">
        <v>0</v>
      </c>
      <c r="BK47" s="1280"/>
      <c r="BL47" s="1281"/>
      <c r="BM47" s="1261"/>
      <c r="BN47" s="1261"/>
      <c r="BO47" s="416"/>
      <c r="BP47" s="417"/>
      <c r="BQ47" s="767">
        <v>8.3000000000000004E-2</v>
      </c>
      <c r="BR47" s="759">
        <v>0</v>
      </c>
      <c r="BS47" s="1280"/>
      <c r="BT47" s="1281"/>
      <c r="BU47" s="1261"/>
      <c r="BV47" s="1261"/>
      <c r="BW47" s="416"/>
      <c r="BX47" s="417"/>
      <c r="BY47" s="767">
        <v>8.3000000000000004E-2</v>
      </c>
      <c r="BZ47" s="759">
        <v>0</v>
      </c>
      <c r="CA47" s="1280"/>
      <c r="CB47" s="1281"/>
      <c r="CC47" s="1261"/>
      <c r="CD47" s="1261"/>
      <c r="CE47" s="416"/>
      <c r="CF47" s="417"/>
      <c r="CG47" s="767">
        <v>8.3000000000000004E-2</v>
      </c>
      <c r="CH47" s="759">
        <v>0</v>
      </c>
      <c r="CI47" s="1280"/>
      <c r="CJ47" s="1281"/>
      <c r="CK47" s="1261"/>
      <c r="CL47" s="1261"/>
      <c r="CM47" s="416"/>
      <c r="CN47" s="417"/>
      <c r="CO47" s="767">
        <v>8.3000000000000004E-2</v>
      </c>
      <c r="CP47" s="759">
        <v>0</v>
      </c>
      <c r="CQ47" s="1280"/>
      <c r="CR47" s="1281"/>
      <c r="CS47" s="1261"/>
      <c r="CT47" s="1261"/>
      <c r="CU47" s="812"/>
      <c r="CV47" s="813"/>
      <c r="CW47" s="767">
        <v>8.3000000000000004E-2</v>
      </c>
      <c r="CX47" s="759">
        <v>0</v>
      </c>
      <c r="CY47" s="1277"/>
      <c r="CZ47" s="1269"/>
      <c r="DA47" s="1261"/>
      <c r="DB47" s="1261"/>
      <c r="DC47" s="812"/>
      <c r="DD47" s="813"/>
      <c r="DE47" s="767">
        <v>8.5000000000000006E-2</v>
      </c>
      <c r="DF47" s="759">
        <v>0</v>
      </c>
      <c r="DG47" s="1277"/>
      <c r="DH47" s="1269"/>
      <c r="DI47" s="1261"/>
      <c r="DJ47" s="1261"/>
      <c r="DK47" s="1261"/>
      <c r="DL47" s="813"/>
      <c r="DM47" s="214">
        <f t="shared" si="3"/>
        <v>0.5</v>
      </c>
      <c r="DN47" s="214" t="str">
        <f t="shared" si="4"/>
        <v>OK</v>
      </c>
      <c r="DO47" s="647">
        <f t="shared" si="0"/>
        <v>0</v>
      </c>
      <c r="DP47" s="648">
        <f t="shared" si="1"/>
        <v>0</v>
      </c>
      <c r="DQ47" s="872" t="e">
        <f t="shared" si="5"/>
        <v>#DIV/0!</v>
      </c>
      <c r="DR47" s="1212"/>
      <c r="DS47" s="1212"/>
      <c r="DT47" s="1219"/>
      <c r="DU47" s="1210"/>
      <c r="DV47" s="1210"/>
      <c r="DW47" s="1210"/>
      <c r="DX47" s="647">
        <f t="shared" si="6"/>
        <v>0</v>
      </c>
      <c r="DY47" s="648">
        <f t="shared" si="7"/>
        <v>0</v>
      </c>
      <c r="DZ47" s="872" t="e">
        <f t="shared" si="8"/>
        <v>#DIV/0!</v>
      </c>
      <c r="EA47" s="1212"/>
      <c r="EB47" s="1212"/>
      <c r="EC47" s="1219"/>
      <c r="ED47" s="1210"/>
      <c r="EE47" s="1210"/>
      <c r="EF47" s="1210"/>
      <c r="EG47" s="647">
        <f t="shared" si="9"/>
        <v>0.249</v>
      </c>
      <c r="EH47" s="648">
        <f t="shared" si="10"/>
        <v>0</v>
      </c>
      <c r="EI47" s="984">
        <f t="shared" si="11"/>
        <v>0</v>
      </c>
      <c r="EJ47" s="1212"/>
      <c r="EK47" s="1212"/>
      <c r="EL47" s="1219"/>
      <c r="EM47" s="1210"/>
      <c r="EN47" s="1210"/>
      <c r="EO47" s="1210"/>
      <c r="EP47" s="647">
        <f t="shared" si="12"/>
        <v>0.5</v>
      </c>
      <c r="EQ47" s="648">
        <f t="shared" si="13"/>
        <v>0</v>
      </c>
      <c r="ER47" s="984">
        <f t="shared" si="14"/>
        <v>0</v>
      </c>
      <c r="ES47" s="1212"/>
      <c r="ET47" s="1212"/>
      <c r="EU47" s="1219"/>
      <c r="EV47" s="1210"/>
      <c r="EW47" s="1210"/>
      <c r="EX47" s="1210"/>
    </row>
    <row r="48" spans="1:222" ht="63" customHeight="1" thickBot="1" x14ac:dyDescent="0.3">
      <c r="A48" s="1397"/>
      <c r="B48" s="1804"/>
      <c r="C48" s="1806"/>
      <c r="D48" s="1811">
        <v>4</v>
      </c>
      <c r="E48" s="1808" t="s">
        <v>175</v>
      </c>
      <c r="F48" s="1808" t="s">
        <v>186</v>
      </c>
      <c r="G48" s="1830" t="s">
        <v>188</v>
      </c>
      <c r="H48" s="1835">
        <v>15800</v>
      </c>
      <c r="I48" s="1838">
        <v>0.2</v>
      </c>
      <c r="J48" s="422">
        <v>9</v>
      </c>
      <c r="K48" s="423" t="s">
        <v>197</v>
      </c>
      <c r="L48" s="424" t="s">
        <v>256</v>
      </c>
      <c r="M48" s="423" t="s">
        <v>265</v>
      </c>
      <c r="N48" s="423">
        <v>165</v>
      </c>
      <c r="O48" s="425" t="s">
        <v>267</v>
      </c>
      <c r="P48" s="426">
        <v>0.25</v>
      </c>
      <c r="Q48" s="426">
        <v>0.06</v>
      </c>
      <c r="R48" s="542">
        <v>45657</v>
      </c>
      <c r="S48" s="441" t="s">
        <v>236</v>
      </c>
      <c r="T48" s="581">
        <v>1</v>
      </c>
      <c r="U48" s="427">
        <v>0</v>
      </c>
      <c r="V48" s="428"/>
      <c r="W48" s="428">
        <f>+U48</f>
        <v>0</v>
      </c>
      <c r="X48" s="437">
        <f>+V48</f>
        <v>0</v>
      </c>
      <c r="Y48" s="1247">
        <f>+(W48*$P$48)+(W49*$P$49)+(W51*$P$51)</f>
        <v>0</v>
      </c>
      <c r="Z48" s="1247">
        <f>+(X48*$P$48)+(X49*$P$49)+(X51*$P$51)</f>
        <v>0</v>
      </c>
      <c r="AA48" s="453"/>
      <c r="AB48" s="457"/>
      <c r="AC48" s="845">
        <v>0</v>
      </c>
      <c r="AD48" s="846">
        <v>0</v>
      </c>
      <c r="AE48" s="846">
        <f>+AC48</f>
        <v>0</v>
      </c>
      <c r="AF48" s="847">
        <v>0</v>
      </c>
      <c r="AG48" s="1247">
        <f>+(AE48*$P$48)+(AE49*$P$49)+(AE51*$P$51)</f>
        <v>0</v>
      </c>
      <c r="AH48" s="1247">
        <f>+(AF48*$P$48)+(AF49*$P$49)+(AF51*$P$51)</f>
        <v>0</v>
      </c>
      <c r="AI48" s="453"/>
      <c r="AJ48" s="429"/>
      <c r="AK48" s="730">
        <v>0</v>
      </c>
      <c r="AL48" s="705">
        <v>0</v>
      </c>
      <c r="AM48" s="846">
        <f>+AK48</f>
        <v>0</v>
      </c>
      <c r="AN48" s="847">
        <v>0</v>
      </c>
      <c r="AO48" s="1247">
        <f>+(AM48*$P$48)+(AM49*$P$49)+(AM51*$P$51)</f>
        <v>0</v>
      </c>
      <c r="AP48" s="1247">
        <f>+(AN48*$P$48)+(AN49*$P$49)+(AN51*$P$51)</f>
        <v>0</v>
      </c>
      <c r="AQ48" s="453"/>
      <c r="AR48" s="429"/>
      <c r="AS48" s="745">
        <v>0</v>
      </c>
      <c r="AT48" s="705">
        <v>0</v>
      </c>
      <c r="AU48" s="846">
        <f>+AS48</f>
        <v>0</v>
      </c>
      <c r="AV48" s="847">
        <v>0</v>
      </c>
      <c r="AW48" s="1247">
        <f>+(AU48*$P$48)+(AU49*$P$49)+(AU51*$P$51)</f>
        <v>0</v>
      </c>
      <c r="AX48" s="1247">
        <f>+(AV48*$P$48)+(AV49*$P$49)+(AV51*$P$51)</f>
        <v>0</v>
      </c>
      <c r="AY48" s="453"/>
      <c r="AZ48" s="429"/>
      <c r="BA48" s="730">
        <v>0</v>
      </c>
      <c r="BB48" s="705">
        <v>0</v>
      </c>
      <c r="BC48" s="846">
        <f>+BA48</f>
        <v>0</v>
      </c>
      <c r="BD48" s="847">
        <v>0</v>
      </c>
      <c r="BE48" s="1247">
        <f>+(BC48*$P$48)+(BC49*$P$49)+(BC51*$P$51)</f>
        <v>0</v>
      </c>
      <c r="BF48" s="1247">
        <f>+(BD48*$P$48)+(BD49*$P$49)+(BD51*$P$51)</f>
        <v>0</v>
      </c>
      <c r="BG48" s="453"/>
      <c r="BH48" s="457"/>
      <c r="BI48" s="745">
        <v>0</v>
      </c>
      <c r="BJ48" s="705">
        <v>0</v>
      </c>
      <c r="BK48" s="846">
        <f>+BI48</f>
        <v>0</v>
      </c>
      <c r="BL48" s="847">
        <v>0</v>
      </c>
      <c r="BM48" s="1247">
        <f>+(BK48*$P$48)+(BK49*$P$49)+(BK51*$P$51)</f>
        <v>0</v>
      </c>
      <c r="BN48" s="1247">
        <f>+(BL48*$P$48)+(BL49*$P$49)+(BL51*$P$51)</f>
        <v>0</v>
      </c>
      <c r="BO48" s="453"/>
      <c r="BP48" s="429"/>
      <c r="BQ48" s="745">
        <v>0.1</v>
      </c>
      <c r="BR48" s="705">
        <v>0</v>
      </c>
      <c r="BS48" s="846">
        <f>+BQ48</f>
        <v>0.1</v>
      </c>
      <c r="BT48" s="846">
        <f>+BR48</f>
        <v>0</v>
      </c>
      <c r="BU48" s="1247">
        <f>+(BS48*$P$48)+(BS49*$P$49)+(BS51*$P$51)</f>
        <v>0.14950000000000002</v>
      </c>
      <c r="BV48" s="1247">
        <f>+(BT48*$P$48)+(BT49*$P$49)+(BT51*$P$51)</f>
        <v>0</v>
      </c>
      <c r="BW48" s="453"/>
      <c r="BX48" s="429"/>
      <c r="BY48" s="745">
        <v>0.1</v>
      </c>
      <c r="BZ48" s="705">
        <v>0</v>
      </c>
      <c r="CA48" s="846">
        <f>+BY48</f>
        <v>0.1</v>
      </c>
      <c r="CB48" s="847">
        <v>0</v>
      </c>
      <c r="CC48" s="1247">
        <f>+(CA48*$P$48)+(CA49*$P$49)+(CA51*$P$51)</f>
        <v>0.14950000000000002</v>
      </c>
      <c r="CD48" s="1247">
        <f>+(CB48*$P$48)+(CB49*$P$49)+(CB51*$P$51)</f>
        <v>0</v>
      </c>
      <c r="CE48" s="453"/>
      <c r="CF48" s="429"/>
      <c r="CG48" s="745">
        <v>0.2</v>
      </c>
      <c r="CH48" s="705">
        <v>0</v>
      </c>
      <c r="CI48" s="846">
        <f>+CG48</f>
        <v>0.2</v>
      </c>
      <c r="CJ48" s="847">
        <v>0</v>
      </c>
      <c r="CK48" s="1247">
        <f>+(CI48*$P$48)+(CI49*$P$49)+(CI51*$P$51)</f>
        <v>0.17450000000000002</v>
      </c>
      <c r="CL48" s="1247">
        <f>+(CJ48*$P$48)+(CJ49*$P$49)+(CJ51*$P$51)</f>
        <v>0</v>
      </c>
      <c r="CM48" s="450"/>
      <c r="CN48" s="457"/>
      <c r="CO48" s="745">
        <v>0.2</v>
      </c>
      <c r="CP48" s="705">
        <v>0</v>
      </c>
      <c r="CQ48" s="846">
        <f>+CO48</f>
        <v>0.2</v>
      </c>
      <c r="CR48" s="847">
        <v>0</v>
      </c>
      <c r="CS48" s="1247">
        <f>+(CQ48*$P$48)+(CQ49*$P$49)+(CQ51*$P$51)</f>
        <v>0.17450000000000002</v>
      </c>
      <c r="CT48" s="1247">
        <f>+(CR48*$P$48)+(CR49*$P$49)+(CR51*$P$51)</f>
        <v>0</v>
      </c>
      <c r="CU48" s="801"/>
      <c r="CV48" s="802"/>
      <c r="CW48" s="745">
        <v>0.2</v>
      </c>
      <c r="CX48" s="705">
        <v>0</v>
      </c>
      <c r="CY48" s="846">
        <f>+CW48</f>
        <v>0.2</v>
      </c>
      <c r="CZ48" s="847">
        <v>0</v>
      </c>
      <c r="DA48" s="1247">
        <f>+(CY48*$P$48)+(CY49*$P$49)+(CY51*$P$51)</f>
        <v>0.17750000000000002</v>
      </c>
      <c r="DB48" s="1247">
        <f>+(CZ48*$P$48)+(CZ49*$P$49)+(CZ51*$P$51)</f>
        <v>0</v>
      </c>
      <c r="DC48" s="801"/>
      <c r="DD48" s="803"/>
      <c r="DE48" s="745">
        <v>0.2</v>
      </c>
      <c r="DF48" s="705">
        <v>0</v>
      </c>
      <c r="DG48" s="846">
        <f>+DE48</f>
        <v>0.2</v>
      </c>
      <c r="DH48" s="847">
        <v>0</v>
      </c>
      <c r="DI48" s="1247">
        <f>+(DG48*$P$48)+(DG49*$P$49)+(DG51*$P$51)</f>
        <v>0.17450000000000002</v>
      </c>
      <c r="DJ48" s="1247">
        <f>+(DH48*$P$48)+(DH49*$P$49)+(DH51*$P$51)</f>
        <v>0</v>
      </c>
      <c r="DK48" s="1247"/>
      <c r="DL48" s="598"/>
      <c r="DM48" s="214">
        <f t="shared" si="3"/>
        <v>1</v>
      </c>
      <c r="DN48" s="214" t="str">
        <f t="shared" si="4"/>
        <v>OK</v>
      </c>
      <c r="DO48" s="873">
        <f t="shared" si="0"/>
        <v>0</v>
      </c>
      <c r="DP48" s="677">
        <f t="shared" si="1"/>
        <v>0</v>
      </c>
      <c r="DQ48" s="874" t="e">
        <f t="shared" si="5"/>
        <v>#DIV/0!</v>
      </c>
      <c r="DR48" s="677">
        <f>SUM(W48+AE48+AM48)</f>
        <v>0</v>
      </c>
      <c r="DS48" s="677">
        <f>SUM(X48+AF48+AN48)</f>
        <v>0</v>
      </c>
      <c r="DT48" s="875" t="e">
        <f>+DS48/DR48</f>
        <v>#DIV/0!</v>
      </c>
      <c r="DU48" s="1208">
        <f>SUM(Y48+AG48+AO48)</f>
        <v>0</v>
      </c>
      <c r="DV48" s="1208">
        <f>SUM(Z48+AH48+AP48)</f>
        <v>0</v>
      </c>
      <c r="DW48" s="1208" t="e">
        <f>+DV48/DU48</f>
        <v>#DIV/0!</v>
      </c>
      <c r="DX48" s="676">
        <f t="shared" si="6"/>
        <v>0</v>
      </c>
      <c r="DY48" s="677">
        <f t="shared" si="7"/>
        <v>0</v>
      </c>
      <c r="DZ48" s="874" t="e">
        <f t="shared" si="8"/>
        <v>#DIV/0!</v>
      </c>
      <c r="EA48" s="677">
        <f>W48+AE48+AM48+AU48+BC48+BK48</f>
        <v>0</v>
      </c>
      <c r="EB48" s="677">
        <f>X48+AF48+AN48+AV48+BD48+BL48</f>
        <v>0</v>
      </c>
      <c r="EC48" s="875" t="e">
        <f>+EB48/EA48</f>
        <v>#DIV/0!</v>
      </c>
      <c r="ED48" s="1208">
        <f>Y48+AG48+AO48+AW48+BE48+BM48</f>
        <v>0</v>
      </c>
      <c r="EE48" s="1208">
        <f>Z48+AH48+AP48+AX48+BF48+BN48</f>
        <v>0</v>
      </c>
      <c r="EF48" s="1208" t="e">
        <f>+EE48/ED48</f>
        <v>#DIV/0!</v>
      </c>
      <c r="EG48" s="676">
        <f t="shared" si="9"/>
        <v>0.4</v>
      </c>
      <c r="EH48" s="677">
        <f t="shared" si="10"/>
        <v>0</v>
      </c>
      <c r="EI48" s="985">
        <f t="shared" si="11"/>
        <v>0</v>
      </c>
      <c r="EJ48" s="677">
        <f>W48+AE48+AM48+AU48+BC48+BK48+BS48+CA48+CI48</f>
        <v>0.4</v>
      </c>
      <c r="EK48" s="677">
        <f>X48+AF48+AN48+AV48+BD48+BL48+BT48+CB48+CJ48</f>
        <v>0</v>
      </c>
      <c r="EL48" s="875">
        <f>+EK48/EJ48</f>
        <v>0</v>
      </c>
      <c r="EM48" s="1208">
        <f>Y48+AG48+AO48+AW48+BE48+BM48+BU48+CC48+CK48</f>
        <v>0.47350000000000003</v>
      </c>
      <c r="EN48" s="1208">
        <f>Z48+AH48+AP48+AX48+BF48+BN48+BV48+CD48+CL48</f>
        <v>0</v>
      </c>
      <c r="EO48" s="1208">
        <f>+EN48/EM48</f>
        <v>0</v>
      </c>
      <c r="EP48" s="676">
        <f t="shared" si="12"/>
        <v>1</v>
      </c>
      <c r="EQ48" s="677">
        <f t="shared" si="13"/>
        <v>0</v>
      </c>
      <c r="ER48" s="985">
        <f t="shared" si="14"/>
        <v>0</v>
      </c>
      <c r="ES48" s="677">
        <f>+W48+AE48+AM48+AU48+BC48+BK48+BS48+CA48+CI48+CQ48+CY48+DG48</f>
        <v>1</v>
      </c>
      <c r="ET48" s="677">
        <f>+X48+AF48+AN48+AV48+BD48+BL48+BT48+CB48+CJ48+CR48+CZ48+DH48</f>
        <v>0</v>
      </c>
      <c r="EU48" s="875">
        <f>+ET48/ES48</f>
        <v>0</v>
      </c>
      <c r="EV48" s="1208">
        <f>Y48+AG48+AO48+AW48+BE48+BM48+BU48+CC48+CK48+CS48+DA48+DI48</f>
        <v>1</v>
      </c>
      <c r="EW48" s="1208">
        <f>Z48+AH48+AP48+AX48+BF48+BN48+BV48+CD48+CL48+CT48+DB48+DJ48</f>
        <v>0</v>
      </c>
      <c r="EX48" s="1208">
        <f>+EW48/EV48</f>
        <v>0</v>
      </c>
    </row>
    <row r="49" spans="1:154" ht="63" customHeight="1" x14ac:dyDescent="0.25">
      <c r="A49" s="1397"/>
      <c r="B49" s="1804"/>
      <c r="C49" s="1806"/>
      <c r="D49" s="1812"/>
      <c r="E49" s="1809"/>
      <c r="F49" s="1809"/>
      <c r="G49" s="1831"/>
      <c r="H49" s="1836"/>
      <c r="I49" s="1839"/>
      <c r="J49" s="1744">
        <v>10</v>
      </c>
      <c r="K49" s="1282" t="s">
        <v>196</v>
      </c>
      <c r="L49" s="1748" t="s">
        <v>257</v>
      </c>
      <c r="M49" s="1282" t="s">
        <v>188</v>
      </c>
      <c r="N49" s="1282">
        <v>20000</v>
      </c>
      <c r="O49" s="1282" t="s">
        <v>267</v>
      </c>
      <c r="P49" s="1843">
        <v>0.55000000000000004</v>
      </c>
      <c r="Q49" s="1843">
        <v>7.0000000000000007E-2</v>
      </c>
      <c r="R49" s="1847">
        <v>45657</v>
      </c>
      <c r="S49" s="442" t="s">
        <v>237</v>
      </c>
      <c r="T49" s="582">
        <v>0.5</v>
      </c>
      <c r="U49" s="430">
        <v>0</v>
      </c>
      <c r="V49" s="431"/>
      <c r="W49" s="1758">
        <f>SUM(U49:U50)</f>
        <v>0</v>
      </c>
      <c r="X49" s="1667">
        <f>SUM(V49:V50)</f>
        <v>0</v>
      </c>
      <c r="Y49" s="1248"/>
      <c r="Z49" s="1248"/>
      <c r="AA49" s="454"/>
      <c r="AB49" s="458"/>
      <c r="AC49" s="848">
        <v>0</v>
      </c>
      <c r="AD49" s="706">
        <v>0</v>
      </c>
      <c r="AE49" s="1240">
        <f>SUM(AC49:AC50)</f>
        <v>0</v>
      </c>
      <c r="AF49" s="1255">
        <f>SUM(AD49:AD50)</f>
        <v>0</v>
      </c>
      <c r="AG49" s="1248"/>
      <c r="AH49" s="1248"/>
      <c r="AI49" s="454"/>
      <c r="AJ49" s="432"/>
      <c r="AK49" s="731">
        <v>0</v>
      </c>
      <c r="AL49" s="706">
        <v>0</v>
      </c>
      <c r="AM49" s="1240">
        <f>SUM(AK49:AK50)</f>
        <v>0</v>
      </c>
      <c r="AN49" s="1255">
        <f>SUM(AL49:AL50)</f>
        <v>0</v>
      </c>
      <c r="AO49" s="1248"/>
      <c r="AP49" s="1248"/>
      <c r="AQ49" s="454"/>
      <c r="AR49" s="432"/>
      <c r="AS49" s="746">
        <v>0</v>
      </c>
      <c r="AT49" s="706">
        <v>0</v>
      </c>
      <c r="AU49" s="1240">
        <f>SUM(AS49:AS50)</f>
        <v>0</v>
      </c>
      <c r="AV49" s="1255">
        <f>SUM(AT49:AT50)</f>
        <v>0</v>
      </c>
      <c r="AW49" s="1248"/>
      <c r="AX49" s="1248"/>
      <c r="AY49" s="454"/>
      <c r="AZ49" s="432"/>
      <c r="BA49" s="731">
        <v>0</v>
      </c>
      <c r="BB49" s="706">
        <v>0</v>
      </c>
      <c r="BC49" s="1240">
        <f>SUM(BA49:BA50)</f>
        <v>0</v>
      </c>
      <c r="BD49" s="1255">
        <f>SUM(BB49:BB50)</f>
        <v>0</v>
      </c>
      <c r="BE49" s="1248"/>
      <c r="BF49" s="1248"/>
      <c r="BG49" s="454"/>
      <c r="BH49" s="458"/>
      <c r="BI49" s="746">
        <v>0</v>
      </c>
      <c r="BJ49" s="706">
        <v>0</v>
      </c>
      <c r="BK49" s="1240">
        <f>SUM(BI49:BI50)</f>
        <v>0</v>
      </c>
      <c r="BL49" s="1255">
        <f>SUM(BJ49:BJ50)</f>
        <v>0</v>
      </c>
      <c r="BM49" s="1248"/>
      <c r="BN49" s="1248"/>
      <c r="BO49" s="454"/>
      <c r="BP49" s="432"/>
      <c r="BQ49" s="746">
        <v>8.3000000000000004E-2</v>
      </c>
      <c r="BR49" s="706">
        <v>0</v>
      </c>
      <c r="BS49" s="1240">
        <f>SUM(BQ49:BQ50)</f>
        <v>0.16600000000000001</v>
      </c>
      <c r="BT49" s="1255">
        <f>SUM(BR49:BR50)</f>
        <v>0</v>
      </c>
      <c r="BU49" s="1248"/>
      <c r="BV49" s="1248"/>
      <c r="BW49" s="454"/>
      <c r="BX49" s="432"/>
      <c r="BY49" s="746">
        <v>8.3000000000000004E-2</v>
      </c>
      <c r="BZ49" s="706">
        <v>0</v>
      </c>
      <c r="CA49" s="1240">
        <f>SUM(BY49:BY50)</f>
        <v>0.16600000000000001</v>
      </c>
      <c r="CB49" s="1255">
        <f>SUM(BZ49:BZ50)</f>
        <v>0</v>
      </c>
      <c r="CC49" s="1248"/>
      <c r="CD49" s="1248"/>
      <c r="CE49" s="454"/>
      <c r="CF49" s="432"/>
      <c r="CG49" s="746">
        <v>8.3000000000000004E-2</v>
      </c>
      <c r="CH49" s="706">
        <v>0</v>
      </c>
      <c r="CI49" s="1240">
        <f>SUM(CG49:CG50)</f>
        <v>0.16600000000000001</v>
      </c>
      <c r="CJ49" s="1255">
        <f>SUM(CH49:CH50)</f>
        <v>0</v>
      </c>
      <c r="CK49" s="1248"/>
      <c r="CL49" s="1248"/>
      <c r="CM49" s="451"/>
      <c r="CN49" s="458"/>
      <c r="CO49" s="746">
        <v>8.3000000000000004E-2</v>
      </c>
      <c r="CP49" s="706">
        <v>0</v>
      </c>
      <c r="CQ49" s="1240">
        <f>SUM(CO49:CO50)</f>
        <v>0.16600000000000001</v>
      </c>
      <c r="CR49" s="1255">
        <f>SUM(CP49:CP50)</f>
        <v>0</v>
      </c>
      <c r="CS49" s="1248"/>
      <c r="CT49" s="1248"/>
      <c r="CU49" s="454"/>
      <c r="CV49" s="432"/>
      <c r="CW49" s="746">
        <v>8.5000000000000006E-2</v>
      </c>
      <c r="CX49" s="706">
        <v>0</v>
      </c>
      <c r="CY49" s="1240">
        <f>SUM(CW49:CW50)</f>
        <v>0.17</v>
      </c>
      <c r="CZ49" s="1255">
        <f>SUM(CX49:CX50)</f>
        <v>0</v>
      </c>
      <c r="DA49" s="1248"/>
      <c r="DB49" s="1248"/>
      <c r="DC49" s="454"/>
      <c r="DD49" s="458"/>
      <c r="DE49" s="746">
        <v>8.3000000000000004E-2</v>
      </c>
      <c r="DF49" s="706">
        <v>0</v>
      </c>
      <c r="DG49" s="1240">
        <f>SUM(DE49:DE50)</f>
        <v>0.16600000000000001</v>
      </c>
      <c r="DH49" s="1255">
        <f>SUM(DF49:DF50)</f>
        <v>0</v>
      </c>
      <c r="DI49" s="1248"/>
      <c r="DJ49" s="1248"/>
      <c r="DK49" s="1248"/>
      <c r="DL49" s="461"/>
      <c r="DM49" s="214">
        <f t="shared" si="3"/>
        <v>0.5</v>
      </c>
      <c r="DN49" s="214" t="str">
        <f t="shared" si="4"/>
        <v>OK</v>
      </c>
      <c r="DO49" s="642">
        <f t="shared" si="0"/>
        <v>0</v>
      </c>
      <c r="DP49" s="643">
        <f t="shared" si="1"/>
        <v>0</v>
      </c>
      <c r="DQ49" s="871" t="e">
        <f t="shared" si="5"/>
        <v>#DIV/0!</v>
      </c>
      <c r="DR49" s="1211">
        <f>SUM(W49+AE49+AM49)</f>
        <v>0</v>
      </c>
      <c r="DS49" s="1211">
        <f>SUM(X49+AF49+AN49)</f>
        <v>0</v>
      </c>
      <c r="DT49" s="1213" t="e">
        <f>+DS49/DR49</f>
        <v>#DIV/0!</v>
      </c>
      <c r="DU49" s="1209"/>
      <c r="DV49" s="1209"/>
      <c r="DW49" s="1209"/>
      <c r="DX49" s="652">
        <f t="shared" si="6"/>
        <v>0</v>
      </c>
      <c r="DY49" s="643">
        <f t="shared" si="7"/>
        <v>0</v>
      </c>
      <c r="DZ49" s="871" t="e">
        <f t="shared" si="8"/>
        <v>#DIV/0!</v>
      </c>
      <c r="EA49" s="1211">
        <f>W49+AE49+AM49+AU49+BC49+BK49</f>
        <v>0</v>
      </c>
      <c r="EB49" s="1211">
        <f>X49+AF49+AN49+AV49+BD49+BL49</f>
        <v>0</v>
      </c>
      <c r="EC49" s="1213" t="e">
        <f>+EB49/EA49</f>
        <v>#DIV/0!</v>
      </c>
      <c r="ED49" s="1209"/>
      <c r="EE49" s="1209"/>
      <c r="EF49" s="1209"/>
      <c r="EG49" s="652">
        <f t="shared" si="9"/>
        <v>0.249</v>
      </c>
      <c r="EH49" s="643">
        <f t="shared" si="10"/>
        <v>0</v>
      </c>
      <c r="EI49" s="982">
        <f t="shared" si="11"/>
        <v>0</v>
      </c>
      <c r="EJ49" s="1211">
        <f>W49+AE49+AM49+AU49+BC49+BK49+BS49+CA49+CI49</f>
        <v>0.498</v>
      </c>
      <c r="EK49" s="1211">
        <f>X49+AF49+AN49+AV49+BD49+BL49+BT49+CB49+CJ49</f>
        <v>0</v>
      </c>
      <c r="EL49" s="1213">
        <f>+EK49/EJ49</f>
        <v>0</v>
      </c>
      <c r="EM49" s="1209"/>
      <c r="EN49" s="1209"/>
      <c r="EO49" s="1209"/>
      <c r="EP49" s="652">
        <f t="shared" si="12"/>
        <v>0.5</v>
      </c>
      <c r="EQ49" s="643">
        <f t="shared" si="13"/>
        <v>0</v>
      </c>
      <c r="ER49" s="982">
        <f t="shared" si="14"/>
        <v>0</v>
      </c>
      <c r="ES49" s="1211">
        <f>+W49+AE49+AM49+AU49+BC49+BK49+BS49+CA49+CI49+CQ49+CY49+DG49</f>
        <v>1</v>
      </c>
      <c r="ET49" s="1211">
        <f>+X49+AF49+AN49+AV49+BD49+BL49+BT49+CB49+CJ49+CR49+CZ49+DH49</f>
        <v>0</v>
      </c>
      <c r="EU49" s="1213">
        <f>+ET49/ES49</f>
        <v>0</v>
      </c>
      <c r="EV49" s="1209"/>
      <c r="EW49" s="1209"/>
      <c r="EX49" s="1209"/>
    </row>
    <row r="50" spans="1:154" ht="38.25" customHeight="1" thickBot="1" x14ac:dyDescent="0.3">
      <c r="A50" s="1397"/>
      <c r="B50" s="1804"/>
      <c r="C50" s="1806"/>
      <c r="D50" s="1812"/>
      <c r="E50" s="1809"/>
      <c r="F50" s="1809"/>
      <c r="G50" s="1831"/>
      <c r="H50" s="1836"/>
      <c r="I50" s="1839"/>
      <c r="J50" s="1745"/>
      <c r="K50" s="1283"/>
      <c r="L50" s="1749"/>
      <c r="M50" s="1283"/>
      <c r="N50" s="1283"/>
      <c r="O50" s="1283"/>
      <c r="P50" s="1844"/>
      <c r="Q50" s="1844"/>
      <c r="R50" s="1848"/>
      <c r="S50" s="443" t="s">
        <v>238</v>
      </c>
      <c r="T50" s="583">
        <v>0.5</v>
      </c>
      <c r="U50" s="439">
        <v>0</v>
      </c>
      <c r="V50" s="440"/>
      <c r="W50" s="1759"/>
      <c r="X50" s="1668"/>
      <c r="Y50" s="1248"/>
      <c r="Z50" s="1248"/>
      <c r="AA50" s="455"/>
      <c r="AB50" s="459"/>
      <c r="AC50" s="849">
        <v>0</v>
      </c>
      <c r="AD50" s="707">
        <v>0</v>
      </c>
      <c r="AE50" s="1241"/>
      <c r="AF50" s="1256"/>
      <c r="AG50" s="1248"/>
      <c r="AH50" s="1248"/>
      <c r="AI50" s="455"/>
      <c r="AJ50" s="433"/>
      <c r="AK50" s="732">
        <v>0</v>
      </c>
      <c r="AL50" s="707">
        <v>0</v>
      </c>
      <c r="AM50" s="1241"/>
      <c r="AN50" s="1256"/>
      <c r="AO50" s="1248"/>
      <c r="AP50" s="1248"/>
      <c r="AQ50" s="455"/>
      <c r="AR50" s="433"/>
      <c r="AS50" s="747">
        <v>0</v>
      </c>
      <c r="AT50" s="707">
        <v>0</v>
      </c>
      <c r="AU50" s="1241"/>
      <c r="AV50" s="1256"/>
      <c r="AW50" s="1248"/>
      <c r="AX50" s="1248"/>
      <c r="AY50" s="455"/>
      <c r="AZ50" s="433"/>
      <c r="BA50" s="732">
        <v>0</v>
      </c>
      <c r="BB50" s="707">
        <v>0</v>
      </c>
      <c r="BC50" s="1241"/>
      <c r="BD50" s="1256"/>
      <c r="BE50" s="1248"/>
      <c r="BF50" s="1248"/>
      <c r="BG50" s="455"/>
      <c r="BH50" s="459"/>
      <c r="BI50" s="747">
        <v>0</v>
      </c>
      <c r="BJ50" s="707">
        <v>0</v>
      </c>
      <c r="BK50" s="1241"/>
      <c r="BL50" s="1256"/>
      <c r="BM50" s="1248"/>
      <c r="BN50" s="1248"/>
      <c r="BO50" s="455"/>
      <c r="BP50" s="433"/>
      <c r="BQ50" s="747">
        <v>8.3000000000000004E-2</v>
      </c>
      <c r="BR50" s="707">
        <v>0</v>
      </c>
      <c r="BS50" s="1241"/>
      <c r="BT50" s="1256"/>
      <c r="BU50" s="1248"/>
      <c r="BV50" s="1248"/>
      <c r="BW50" s="455"/>
      <c r="BX50" s="433"/>
      <c r="BY50" s="747">
        <v>8.3000000000000004E-2</v>
      </c>
      <c r="BZ50" s="707">
        <v>0</v>
      </c>
      <c r="CA50" s="1241"/>
      <c r="CB50" s="1256"/>
      <c r="CC50" s="1248"/>
      <c r="CD50" s="1248"/>
      <c r="CE50" s="455"/>
      <c r="CF50" s="433"/>
      <c r="CG50" s="747">
        <v>8.3000000000000004E-2</v>
      </c>
      <c r="CH50" s="707">
        <v>0</v>
      </c>
      <c r="CI50" s="1241"/>
      <c r="CJ50" s="1256"/>
      <c r="CK50" s="1248"/>
      <c r="CL50" s="1248"/>
      <c r="CM50" s="452"/>
      <c r="CN50" s="459"/>
      <c r="CO50" s="747">
        <v>8.3000000000000004E-2</v>
      </c>
      <c r="CP50" s="707">
        <v>0</v>
      </c>
      <c r="CQ50" s="1241"/>
      <c r="CR50" s="1256"/>
      <c r="CS50" s="1248"/>
      <c r="CT50" s="1248"/>
      <c r="CU50" s="455"/>
      <c r="CV50" s="433"/>
      <c r="CW50" s="747">
        <v>8.5000000000000006E-2</v>
      </c>
      <c r="CX50" s="707">
        <v>0</v>
      </c>
      <c r="CY50" s="1241"/>
      <c r="CZ50" s="1256"/>
      <c r="DA50" s="1248"/>
      <c r="DB50" s="1248"/>
      <c r="DC50" s="455"/>
      <c r="DD50" s="459"/>
      <c r="DE50" s="747">
        <v>8.3000000000000004E-2</v>
      </c>
      <c r="DF50" s="707">
        <v>0</v>
      </c>
      <c r="DG50" s="1241"/>
      <c r="DH50" s="1256"/>
      <c r="DI50" s="1248"/>
      <c r="DJ50" s="1248"/>
      <c r="DK50" s="1248"/>
      <c r="DL50" s="461"/>
      <c r="DM50" s="214">
        <f t="shared" si="3"/>
        <v>0.5</v>
      </c>
      <c r="DN50" s="214" t="str">
        <f t="shared" si="4"/>
        <v>OK</v>
      </c>
      <c r="DO50" s="647">
        <f t="shared" si="0"/>
        <v>0</v>
      </c>
      <c r="DP50" s="648">
        <f t="shared" si="1"/>
        <v>0</v>
      </c>
      <c r="DQ50" s="872" t="e">
        <f t="shared" si="5"/>
        <v>#DIV/0!</v>
      </c>
      <c r="DR50" s="1212"/>
      <c r="DS50" s="1212"/>
      <c r="DT50" s="1214"/>
      <c r="DU50" s="1209"/>
      <c r="DV50" s="1209"/>
      <c r="DW50" s="1209"/>
      <c r="DX50" s="654">
        <f t="shared" si="6"/>
        <v>0</v>
      </c>
      <c r="DY50" s="648">
        <f t="shared" si="7"/>
        <v>0</v>
      </c>
      <c r="DZ50" s="872" t="e">
        <f t="shared" si="8"/>
        <v>#DIV/0!</v>
      </c>
      <c r="EA50" s="1212"/>
      <c r="EB50" s="1212"/>
      <c r="EC50" s="1214"/>
      <c r="ED50" s="1209"/>
      <c r="EE50" s="1209"/>
      <c r="EF50" s="1209"/>
      <c r="EG50" s="654">
        <f t="shared" si="9"/>
        <v>0.249</v>
      </c>
      <c r="EH50" s="648">
        <f t="shared" si="10"/>
        <v>0</v>
      </c>
      <c r="EI50" s="984">
        <f t="shared" si="11"/>
        <v>0</v>
      </c>
      <c r="EJ50" s="1212"/>
      <c r="EK50" s="1212"/>
      <c r="EL50" s="1214"/>
      <c r="EM50" s="1209"/>
      <c r="EN50" s="1209"/>
      <c r="EO50" s="1209"/>
      <c r="EP50" s="654">
        <f t="shared" si="12"/>
        <v>0.5</v>
      </c>
      <c r="EQ50" s="648">
        <f t="shared" si="13"/>
        <v>0</v>
      </c>
      <c r="ER50" s="984">
        <f t="shared" si="14"/>
        <v>0</v>
      </c>
      <c r="ES50" s="1212"/>
      <c r="ET50" s="1212"/>
      <c r="EU50" s="1214"/>
      <c r="EV50" s="1209"/>
      <c r="EW50" s="1209"/>
      <c r="EX50" s="1209"/>
    </row>
    <row r="51" spans="1:154" ht="38.25" customHeight="1" x14ac:dyDescent="0.25">
      <c r="A51" s="1397"/>
      <c r="B51" s="1804"/>
      <c r="C51" s="1806"/>
      <c r="D51" s="1812"/>
      <c r="E51" s="1809"/>
      <c r="F51" s="1809"/>
      <c r="G51" s="1831"/>
      <c r="H51" s="1836"/>
      <c r="I51" s="1839"/>
      <c r="J51" s="1746">
        <v>11</v>
      </c>
      <c r="K51" s="1284" t="s">
        <v>255</v>
      </c>
      <c r="L51" s="1750" t="s">
        <v>258</v>
      </c>
      <c r="M51" s="1284" t="s">
        <v>189</v>
      </c>
      <c r="N51" s="1286">
        <v>1</v>
      </c>
      <c r="O51" s="1284" t="s">
        <v>268</v>
      </c>
      <c r="P51" s="1845">
        <v>0.2</v>
      </c>
      <c r="Q51" s="1845">
        <v>0.05</v>
      </c>
      <c r="R51" s="1849">
        <v>45657</v>
      </c>
      <c r="S51" s="462" t="s">
        <v>240</v>
      </c>
      <c r="T51" s="584">
        <v>0.5</v>
      </c>
      <c r="U51" s="434">
        <v>0</v>
      </c>
      <c r="V51" s="435"/>
      <c r="W51" s="1760">
        <f>SUM(U51:U52)</f>
        <v>0</v>
      </c>
      <c r="X51" s="1669">
        <f>SUM(V51:V52)</f>
        <v>0</v>
      </c>
      <c r="Y51" s="1248"/>
      <c r="Z51" s="1248"/>
      <c r="AA51" s="456"/>
      <c r="AB51" s="460"/>
      <c r="AC51" s="850">
        <v>0</v>
      </c>
      <c r="AD51" s="708">
        <v>0</v>
      </c>
      <c r="AE51" s="1238">
        <f>SUM(AC51:AC52)</f>
        <v>0</v>
      </c>
      <c r="AF51" s="1257">
        <f>SUM(AD51:AD52)</f>
        <v>0</v>
      </c>
      <c r="AG51" s="1248"/>
      <c r="AH51" s="1248"/>
      <c r="AI51" s="456"/>
      <c r="AJ51" s="436"/>
      <c r="AK51" s="733">
        <v>0</v>
      </c>
      <c r="AL51" s="708">
        <v>0</v>
      </c>
      <c r="AM51" s="1238">
        <f>SUM(AK51:AK52)</f>
        <v>0</v>
      </c>
      <c r="AN51" s="1257">
        <f>SUM(AL51:AL52)</f>
        <v>0</v>
      </c>
      <c r="AO51" s="1248"/>
      <c r="AP51" s="1248"/>
      <c r="AQ51" s="456"/>
      <c r="AR51" s="436"/>
      <c r="AS51" s="748">
        <v>0</v>
      </c>
      <c r="AT51" s="708">
        <v>0</v>
      </c>
      <c r="AU51" s="1238">
        <f>SUM(AS51:AS52)</f>
        <v>0</v>
      </c>
      <c r="AV51" s="1257">
        <f>SUM(AT51:AT52)</f>
        <v>0</v>
      </c>
      <c r="AW51" s="1248"/>
      <c r="AX51" s="1248"/>
      <c r="AY51" s="456"/>
      <c r="AZ51" s="436"/>
      <c r="BA51" s="733">
        <v>0</v>
      </c>
      <c r="BB51" s="708">
        <v>0</v>
      </c>
      <c r="BC51" s="1238">
        <f>SUM(BA51:BA52)</f>
        <v>0</v>
      </c>
      <c r="BD51" s="1257">
        <f>SUM(BB51:BB52)</f>
        <v>0</v>
      </c>
      <c r="BE51" s="1248"/>
      <c r="BF51" s="1248"/>
      <c r="BG51" s="456"/>
      <c r="BH51" s="460"/>
      <c r="BI51" s="748">
        <v>0</v>
      </c>
      <c r="BJ51" s="708">
        <v>0</v>
      </c>
      <c r="BK51" s="1238">
        <f>SUM(BI51:BI52)</f>
        <v>0</v>
      </c>
      <c r="BL51" s="1257">
        <f>SUM(BJ51:BJ52)</f>
        <v>0</v>
      </c>
      <c r="BM51" s="1248"/>
      <c r="BN51" s="1248"/>
      <c r="BO51" s="456"/>
      <c r="BP51" s="436"/>
      <c r="BQ51" s="748">
        <v>8.3000000000000004E-2</v>
      </c>
      <c r="BR51" s="708">
        <v>0</v>
      </c>
      <c r="BS51" s="1238">
        <f>SUM(BQ51:BQ52)</f>
        <v>0.16600000000000001</v>
      </c>
      <c r="BT51" s="1257">
        <f>SUM(BR51:BR52)</f>
        <v>0</v>
      </c>
      <c r="BU51" s="1248"/>
      <c r="BV51" s="1248"/>
      <c r="BW51" s="456"/>
      <c r="BX51" s="436"/>
      <c r="BY51" s="748">
        <v>8.3000000000000004E-2</v>
      </c>
      <c r="BZ51" s="708">
        <v>0</v>
      </c>
      <c r="CA51" s="1238">
        <f>SUM(BY51:BY52)</f>
        <v>0.16600000000000001</v>
      </c>
      <c r="CB51" s="1257">
        <f>SUM(BZ51:BZ52)</f>
        <v>0</v>
      </c>
      <c r="CC51" s="1248"/>
      <c r="CD51" s="1248"/>
      <c r="CE51" s="456"/>
      <c r="CF51" s="436"/>
      <c r="CG51" s="748">
        <v>8.3000000000000004E-2</v>
      </c>
      <c r="CH51" s="708">
        <v>0</v>
      </c>
      <c r="CI51" s="1238">
        <f>SUM(CG51:CG52)</f>
        <v>0.16600000000000001</v>
      </c>
      <c r="CJ51" s="1257">
        <f>SUM(CH51:CH52)</f>
        <v>0</v>
      </c>
      <c r="CK51" s="1248"/>
      <c r="CL51" s="1248"/>
      <c r="CM51" s="438"/>
      <c r="CN51" s="460"/>
      <c r="CO51" s="748">
        <v>8.3000000000000004E-2</v>
      </c>
      <c r="CP51" s="708">
        <v>0</v>
      </c>
      <c r="CQ51" s="1238">
        <f>SUM(CO51:CO52)</f>
        <v>0.16600000000000001</v>
      </c>
      <c r="CR51" s="1257">
        <f>SUM(CP51:CP52)</f>
        <v>0</v>
      </c>
      <c r="CS51" s="1248"/>
      <c r="CT51" s="1248"/>
      <c r="CU51" s="456"/>
      <c r="CV51" s="436"/>
      <c r="CW51" s="748">
        <v>8.5000000000000006E-2</v>
      </c>
      <c r="CX51" s="708">
        <v>0</v>
      </c>
      <c r="CY51" s="1238">
        <f>SUM(CW51:CW52)</f>
        <v>0.17</v>
      </c>
      <c r="CZ51" s="1257">
        <f>SUM(CX51:CX52)</f>
        <v>0</v>
      </c>
      <c r="DA51" s="1248"/>
      <c r="DB51" s="1248"/>
      <c r="DC51" s="456"/>
      <c r="DD51" s="460"/>
      <c r="DE51" s="748">
        <v>8.3000000000000004E-2</v>
      </c>
      <c r="DF51" s="708">
        <v>0</v>
      </c>
      <c r="DG51" s="1238">
        <f>SUM(DE51:DE52)</f>
        <v>0.16600000000000001</v>
      </c>
      <c r="DH51" s="1257">
        <f>SUM(DF51:DF52)</f>
        <v>0</v>
      </c>
      <c r="DI51" s="1248"/>
      <c r="DJ51" s="1248"/>
      <c r="DK51" s="1248"/>
      <c r="DL51" s="461"/>
      <c r="DM51" s="214">
        <f t="shared" si="3"/>
        <v>0.5</v>
      </c>
      <c r="DN51" s="214" t="str">
        <f t="shared" si="4"/>
        <v>OK</v>
      </c>
      <c r="DO51" s="642">
        <f t="shared" si="0"/>
        <v>0</v>
      </c>
      <c r="DP51" s="643">
        <f t="shared" si="1"/>
        <v>0</v>
      </c>
      <c r="DQ51" s="871" t="e">
        <f t="shared" si="5"/>
        <v>#DIV/0!</v>
      </c>
      <c r="DR51" s="1211">
        <f>SUM(W51+AE51+AM51)</f>
        <v>0</v>
      </c>
      <c r="DS51" s="1211">
        <f>SUM(X51+AF51+AN51)</f>
        <v>0</v>
      </c>
      <c r="DT51" s="1213" t="e">
        <f>+DS51/DR51</f>
        <v>#DIV/0!</v>
      </c>
      <c r="DU51" s="1209"/>
      <c r="DV51" s="1209"/>
      <c r="DW51" s="1209"/>
      <c r="DX51" s="652">
        <f t="shared" si="6"/>
        <v>0</v>
      </c>
      <c r="DY51" s="643">
        <f t="shared" si="7"/>
        <v>0</v>
      </c>
      <c r="DZ51" s="871" t="e">
        <f t="shared" si="8"/>
        <v>#DIV/0!</v>
      </c>
      <c r="EA51" s="1211">
        <f>W51+AE51+AM51+AU51+BC51+BK51</f>
        <v>0</v>
      </c>
      <c r="EB51" s="1211">
        <f>X51+AF51+AN51+AV51+BD51+BL51</f>
        <v>0</v>
      </c>
      <c r="EC51" s="1213" t="e">
        <f>+EB51/EA51</f>
        <v>#DIV/0!</v>
      </c>
      <c r="ED51" s="1209"/>
      <c r="EE51" s="1209"/>
      <c r="EF51" s="1209"/>
      <c r="EG51" s="652">
        <f t="shared" si="9"/>
        <v>0.249</v>
      </c>
      <c r="EH51" s="643">
        <f t="shared" si="10"/>
        <v>0</v>
      </c>
      <c r="EI51" s="982">
        <f t="shared" si="11"/>
        <v>0</v>
      </c>
      <c r="EJ51" s="1211">
        <f>W51+AE51+AM51+AU51+BC51+BK51+BS51+CA51+CI51</f>
        <v>0.498</v>
      </c>
      <c r="EK51" s="1211">
        <f>X51+AF51+AN51+AV51+BD51+BL51+BT51+CB51+CJ51</f>
        <v>0</v>
      </c>
      <c r="EL51" s="1213">
        <f>+EK51/EJ51</f>
        <v>0</v>
      </c>
      <c r="EM51" s="1209"/>
      <c r="EN51" s="1209"/>
      <c r="EO51" s="1209"/>
      <c r="EP51" s="652">
        <f t="shared" si="12"/>
        <v>0.5</v>
      </c>
      <c r="EQ51" s="643">
        <f t="shared" si="13"/>
        <v>0</v>
      </c>
      <c r="ER51" s="982">
        <f t="shared" si="14"/>
        <v>0</v>
      </c>
      <c r="ES51" s="1211">
        <f>+W51+AE51+AM51+AU51+BC51+BK51+BS51+CA51+CI51+CQ51+CY51+DG51</f>
        <v>1</v>
      </c>
      <c r="ET51" s="1211">
        <f>+X54+AF51+AN51+AV51+BD51+BL51+BT51+CB51+CJ51+CR51+CZ51+DH51</f>
        <v>0</v>
      </c>
      <c r="EU51" s="1213">
        <f>+ET51/ES51</f>
        <v>0</v>
      </c>
      <c r="EV51" s="1209"/>
      <c r="EW51" s="1209"/>
      <c r="EX51" s="1209"/>
    </row>
    <row r="52" spans="1:154" ht="38.25" customHeight="1" thickBot="1" x14ac:dyDescent="0.3">
      <c r="A52" s="1397"/>
      <c r="B52" s="1804"/>
      <c r="C52" s="1807"/>
      <c r="D52" s="1813"/>
      <c r="E52" s="1810"/>
      <c r="F52" s="1810"/>
      <c r="G52" s="1832"/>
      <c r="H52" s="1837"/>
      <c r="I52" s="1840"/>
      <c r="J52" s="1747"/>
      <c r="K52" s="1285"/>
      <c r="L52" s="1751"/>
      <c r="M52" s="1285"/>
      <c r="N52" s="1285"/>
      <c r="O52" s="1285"/>
      <c r="P52" s="1846"/>
      <c r="Q52" s="1846"/>
      <c r="R52" s="1850"/>
      <c r="S52" s="463" t="s">
        <v>239</v>
      </c>
      <c r="T52" s="585">
        <v>0.5</v>
      </c>
      <c r="U52" s="470">
        <v>0</v>
      </c>
      <c r="V52" s="471"/>
      <c r="W52" s="1761"/>
      <c r="X52" s="1670"/>
      <c r="Y52" s="1248"/>
      <c r="Z52" s="1248"/>
      <c r="AA52" s="472"/>
      <c r="AB52" s="474"/>
      <c r="AC52" s="851">
        <v>0</v>
      </c>
      <c r="AD52" s="852">
        <v>0</v>
      </c>
      <c r="AE52" s="1239"/>
      <c r="AF52" s="1258"/>
      <c r="AG52" s="1248"/>
      <c r="AH52" s="1248"/>
      <c r="AI52" s="472"/>
      <c r="AJ52" s="475"/>
      <c r="AK52" s="734">
        <v>0</v>
      </c>
      <c r="AL52" s="709">
        <v>0</v>
      </c>
      <c r="AM52" s="1239"/>
      <c r="AN52" s="1258"/>
      <c r="AO52" s="1248"/>
      <c r="AP52" s="1248"/>
      <c r="AQ52" s="472"/>
      <c r="AR52" s="475"/>
      <c r="AS52" s="749">
        <v>0</v>
      </c>
      <c r="AT52" s="709">
        <v>0</v>
      </c>
      <c r="AU52" s="1239"/>
      <c r="AV52" s="1258"/>
      <c r="AW52" s="1248"/>
      <c r="AX52" s="1248"/>
      <c r="AY52" s="472"/>
      <c r="AZ52" s="475"/>
      <c r="BA52" s="734">
        <v>0</v>
      </c>
      <c r="BB52" s="709">
        <v>0</v>
      </c>
      <c r="BC52" s="1239"/>
      <c r="BD52" s="1258"/>
      <c r="BE52" s="1248"/>
      <c r="BF52" s="1248"/>
      <c r="BG52" s="472"/>
      <c r="BH52" s="474"/>
      <c r="BI52" s="749">
        <v>0</v>
      </c>
      <c r="BJ52" s="709">
        <v>0</v>
      </c>
      <c r="BK52" s="1239"/>
      <c r="BL52" s="1258"/>
      <c r="BM52" s="1248"/>
      <c r="BN52" s="1248"/>
      <c r="BO52" s="472"/>
      <c r="BP52" s="475"/>
      <c r="BQ52" s="749">
        <v>8.3000000000000004E-2</v>
      </c>
      <c r="BR52" s="709">
        <v>0</v>
      </c>
      <c r="BS52" s="1239"/>
      <c r="BT52" s="1258"/>
      <c r="BU52" s="1248"/>
      <c r="BV52" s="1248"/>
      <c r="BW52" s="472"/>
      <c r="BX52" s="475"/>
      <c r="BY52" s="749">
        <v>8.3000000000000004E-2</v>
      </c>
      <c r="BZ52" s="709">
        <v>0</v>
      </c>
      <c r="CA52" s="1671"/>
      <c r="CB52" s="1278"/>
      <c r="CC52" s="1248"/>
      <c r="CD52" s="1248"/>
      <c r="CE52" s="472"/>
      <c r="CF52" s="475"/>
      <c r="CG52" s="749">
        <v>8.3000000000000004E-2</v>
      </c>
      <c r="CH52" s="709">
        <v>0</v>
      </c>
      <c r="CI52" s="1671"/>
      <c r="CJ52" s="1278"/>
      <c r="CK52" s="1248"/>
      <c r="CL52" s="1248"/>
      <c r="CM52" s="473"/>
      <c r="CN52" s="474"/>
      <c r="CO52" s="749">
        <v>8.3000000000000004E-2</v>
      </c>
      <c r="CP52" s="709">
        <v>0</v>
      </c>
      <c r="CQ52" s="1239"/>
      <c r="CR52" s="1258"/>
      <c r="CS52" s="1248"/>
      <c r="CT52" s="1248"/>
      <c r="CU52" s="472"/>
      <c r="CV52" s="475"/>
      <c r="CW52" s="749">
        <v>8.5000000000000006E-2</v>
      </c>
      <c r="CX52" s="709">
        <v>0</v>
      </c>
      <c r="CY52" s="1239"/>
      <c r="CZ52" s="1258"/>
      <c r="DA52" s="1248"/>
      <c r="DB52" s="1248"/>
      <c r="DC52" s="472"/>
      <c r="DD52" s="474"/>
      <c r="DE52" s="749">
        <v>8.3000000000000004E-2</v>
      </c>
      <c r="DF52" s="709">
        <v>0</v>
      </c>
      <c r="DG52" s="1239"/>
      <c r="DH52" s="1258"/>
      <c r="DI52" s="1248"/>
      <c r="DJ52" s="1248"/>
      <c r="DK52" s="1248"/>
      <c r="DL52" s="476"/>
      <c r="DM52" s="214">
        <f t="shared" si="3"/>
        <v>0.5</v>
      </c>
      <c r="DN52" s="214" t="str">
        <f t="shared" si="4"/>
        <v>OK</v>
      </c>
      <c r="DO52" s="647">
        <f t="shared" si="0"/>
        <v>0</v>
      </c>
      <c r="DP52" s="648">
        <f t="shared" si="1"/>
        <v>0</v>
      </c>
      <c r="DQ52" s="872" t="e">
        <f t="shared" si="5"/>
        <v>#DIV/0!</v>
      </c>
      <c r="DR52" s="1212"/>
      <c r="DS52" s="1212"/>
      <c r="DT52" s="1214"/>
      <c r="DU52" s="1210"/>
      <c r="DV52" s="1210"/>
      <c r="DW52" s="1210"/>
      <c r="DX52" s="654">
        <f t="shared" si="6"/>
        <v>0</v>
      </c>
      <c r="DY52" s="648">
        <f t="shared" si="7"/>
        <v>0</v>
      </c>
      <c r="DZ52" s="872" t="e">
        <f t="shared" si="8"/>
        <v>#DIV/0!</v>
      </c>
      <c r="EA52" s="1212"/>
      <c r="EB52" s="1212"/>
      <c r="EC52" s="1214"/>
      <c r="ED52" s="1210"/>
      <c r="EE52" s="1210"/>
      <c r="EF52" s="1210"/>
      <c r="EG52" s="654">
        <f t="shared" si="9"/>
        <v>0.249</v>
      </c>
      <c r="EH52" s="648">
        <f t="shared" si="10"/>
        <v>0</v>
      </c>
      <c r="EI52" s="984">
        <f t="shared" si="11"/>
        <v>0</v>
      </c>
      <c r="EJ52" s="1212"/>
      <c r="EK52" s="1212"/>
      <c r="EL52" s="1214"/>
      <c r="EM52" s="1210"/>
      <c r="EN52" s="1210"/>
      <c r="EO52" s="1210"/>
      <c r="EP52" s="654">
        <f t="shared" si="12"/>
        <v>0.5</v>
      </c>
      <c r="EQ52" s="648">
        <f t="shared" si="13"/>
        <v>0</v>
      </c>
      <c r="ER52" s="984">
        <f t="shared" si="14"/>
        <v>0</v>
      </c>
      <c r="ES52" s="1212"/>
      <c r="ET52" s="1212"/>
      <c r="EU52" s="1214"/>
      <c r="EV52" s="1210"/>
      <c r="EW52" s="1210"/>
      <c r="EX52" s="1210"/>
    </row>
    <row r="53" spans="1:154" ht="38.25" customHeight="1" x14ac:dyDescent="0.25">
      <c r="A53" s="1397"/>
      <c r="B53" s="1804"/>
      <c r="C53" s="1720" t="s">
        <v>177</v>
      </c>
      <c r="D53" s="1723">
        <v>5</v>
      </c>
      <c r="E53" s="1723" t="s">
        <v>176</v>
      </c>
      <c r="F53" s="1723" t="s">
        <v>277</v>
      </c>
      <c r="G53" s="1723" t="s">
        <v>278</v>
      </c>
      <c r="H53" s="1726">
        <v>0.2</v>
      </c>
      <c r="I53" s="1768">
        <v>0.2</v>
      </c>
      <c r="J53" s="1771">
        <v>12</v>
      </c>
      <c r="K53" s="1773" t="s">
        <v>198</v>
      </c>
      <c r="L53" s="1773" t="s">
        <v>259</v>
      </c>
      <c r="M53" s="1775" t="s">
        <v>188</v>
      </c>
      <c r="N53" s="1775">
        <v>563</v>
      </c>
      <c r="O53" s="1790" t="s">
        <v>269</v>
      </c>
      <c r="P53" s="1792">
        <v>0.2</v>
      </c>
      <c r="Q53" s="1792">
        <v>7.0000000000000007E-2</v>
      </c>
      <c r="R53" s="1794">
        <v>45657</v>
      </c>
      <c r="S53" s="477" t="s">
        <v>241</v>
      </c>
      <c r="T53" s="586">
        <v>0.5</v>
      </c>
      <c r="U53" s="478">
        <v>0</v>
      </c>
      <c r="V53" s="479"/>
      <c r="W53" s="1799">
        <f>SUM(U53:U54)</f>
        <v>0</v>
      </c>
      <c r="X53" s="1766">
        <f>SUM(V53:V54)</f>
        <v>0</v>
      </c>
      <c r="Y53" s="1230">
        <f>+(W53*$P$53)+(W55*$P$55)+(W56*$P$56)+(W57*$P$57)+(W58*$P$58)+(W61*$P$61)</f>
        <v>0</v>
      </c>
      <c r="Z53" s="1230">
        <f>+(X53*$P$53)+(X55*$P$55)+(X56*$P$56)+(X57*$P$57)+(X58*$P$58)+(X61*$P$61)</f>
        <v>0</v>
      </c>
      <c r="AA53" s="520"/>
      <c r="AB53" s="853"/>
      <c r="AC53" s="858">
        <v>0</v>
      </c>
      <c r="AD53" s="859">
        <v>0</v>
      </c>
      <c r="AE53" s="1242">
        <f>SUM(AC53:AC54)</f>
        <v>0</v>
      </c>
      <c r="AF53" s="1233">
        <f>SUM(AD53:AD54)</f>
        <v>0</v>
      </c>
      <c r="AG53" s="1230">
        <f>+(AE53*$P$53)+(AE55*$P$55)+(AE56*$P$56)+(AE57*$P$57)+(AE58*$P$58)+(AE61*$P$61)</f>
        <v>0</v>
      </c>
      <c r="AH53" s="1230">
        <f>+(AF53*$P$53)+(AF55*$P$55)+(AF56*$P$56)+(AF57*$P$57)+(AF58*$P$58)+(AF61*$P$61)</f>
        <v>0</v>
      </c>
      <c r="AI53" s="527"/>
      <c r="AJ53" s="481"/>
      <c r="AK53" s="735">
        <v>0</v>
      </c>
      <c r="AL53" s="710">
        <v>0</v>
      </c>
      <c r="AM53" s="1242">
        <f>SUM(AK53:AK54)</f>
        <v>0</v>
      </c>
      <c r="AN53" s="1233">
        <f>SUM(AL53:AL54)</f>
        <v>0</v>
      </c>
      <c r="AO53" s="1230">
        <f>+(AM53*$P$53)+(AM55*$P$55)+(AM56*$P$56)+(AM57*$P$57)+(AM58*$P$58)+(AM61*$P$61)</f>
        <v>0</v>
      </c>
      <c r="AP53" s="1230">
        <f>+(AN53*$P$53)+(AN55*$P$55)+(AN56*$P$56)+(AN57*$P$57)+(AN58*$P$58)+(AN61*$P$61)</f>
        <v>0</v>
      </c>
      <c r="AQ53" s="527"/>
      <c r="AR53" s="481"/>
      <c r="AS53" s="750">
        <v>0</v>
      </c>
      <c r="AT53" s="710">
        <v>0</v>
      </c>
      <c r="AU53" s="1242">
        <f>SUM(AS53:AS54)</f>
        <v>0</v>
      </c>
      <c r="AV53" s="1233">
        <f>SUM(AT53:AT54)</f>
        <v>0</v>
      </c>
      <c r="AW53" s="1230">
        <f>+(AU53*$P$53)+(AU55*$P$55)+(AU56*$P$56)+(AU57*$P$57)+(AU58*$P$58)+(AU61*$P$61)</f>
        <v>0</v>
      </c>
      <c r="AX53" s="1230">
        <f>+(AV53*$P$53)+(AV55*$P$55)+(AV56*$P$56)+(AV57*$P$57)+(AV58*$P$58)+(AV61*$P$61)</f>
        <v>0</v>
      </c>
      <c r="AY53" s="527"/>
      <c r="AZ53" s="481"/>
      <c r="BA53" s="735">
        <v>0</v>
      </c>
      <c r="BB53" s="710">
        <v>0</v>
      </c>
      <c r="BC53" s="1242">
        <f>SUM(BA53:BA54)</f>
        <v>0</v>
      </c>
      <c r="BD53" s="1233">
        <f>SUM(BB53:BB54)</f>
        <v>0</v>
      </c>
      <c r="BE53" s="1230">
        <f>+(BC53*$P$53)+(BC55*$P$55)+(BC56*$P$56)+(BC57*$P$57)+(BC58*$P$58)+(BC61*$P$61)</f>
        <v>0</v>
      </c>
      <c r="BF53" s="1230">
        <f>+(BD53*$P$53)+(BD55*$P$55)+(BD56*$P$56)+(BD57*$P$57)+(BD58*$P$58)+(BD61*$P$61)</f>
        <v>0</v>
      </c>
      <c r="BG53" s="527"/>
      <c r="BH53" s="481"/>
      <c r="BI53" s="750">
        <v>0</v>
      </c>
      <c r="BJ53" s="710">
        <v>0</v>
      </c>
      <c r="BK53" s="1242">
        <f>SUM(BI53:BI54)</f>
        <v>0</v>
      </c>
      <c r="BL53" s="1233">
        <f>SUM(BJ53:BJ54)</f>
        <v>0</v>
      </c>
      <c r="BM53" s="1230">
        <f>+(BK53*$P$53)+(BK55*$P$55)+(BK56*$P$56)+(BK57*$P$57)+(BK58*$P$58)+(BK61*$P$61)</f>
        <v>0</v>
      </c>
      <c r="BN53" s="1230">
        <f>+(BL53*$P$53)+(BL55*$P$55)+(BL56*$P$56)+(BL57*$P$57)+(BL58*$P$58)+(BL61*$P$61)</f>
        <v>0</v>
      </c>
      <c r="BO53" s="527"/>
      <c r="BP53" s="481"/>
      <c r="BQ53" s="750">
        <v>0.1</v>
      </c>
      <c r="BR53" s="710">
        <v>0</v>
      </c>
      <c r="BS53" s="1242">
        <f>SUM(BQ53:BQ54)</f>
        <v>0.1</v>
      </c>
      <c r="BT53" s="1233">
        <f>SUM(BR53:BR54)</f>
        <v>0</v>
      </c>
      <c r="BU53" s="1230">
        <f>+(BS53*$P$53)+(BS55*$P$55)+(BS56*$P$56)+(BS57*$P$57)+(BS58*$P$58)+(BS61*$P$61)</f>
        <v>0.10000000000000002</v>
      </c>
      <c r="BV53" s="1230">
        <f>+(BT53*$P$53)+(BT55*$P$55)+(BT56*$P$56)+(BT57*$P$57)+(BT58*$P$58)+(BT61*$P$61)</f>
        <v>0</v>
      </c>
      <c r="BW53" s="520"/>
      <c r="BX53" s="853"/>
      <c r="BY53" s="750">
        <v>0</v>
      </c>
      <c r="BZ53" s="710">
        <v>0</v>
      </c>
      <c r="CA53" s="1251">
        <f>SUM(BY53:BY54)</f>
        <v>0</v>
      </c>
      <c r="CB53" s="1249">
        <f>SUM(BZ53:BZ54)</f>
        <v>0</v>
      </c>
      <c r="CC53" s="1230">
        <f>+(CA53*$P$53)+(CA55*$P$55)+(CA56*$P$56)+(CA57*$P$57)+(CA58*$P$58)+(CA61*$P$61)</f>
        <v>0</v>
      </c>
      <c r="CD53" s="1230">
        <f>+(CB53*$P$53)+(CB55*$P$55)+(CB56*$P$56)+(CB57*$P$57)+(CB58*$P$58)+(CB61*$P$61)</f>
        <v>0</v>
      </c>
      <c r="CE53" s="527"/>
      <c r="CF53" s="853"/>
      <c r="CG53" s="858">
        <v>0.1</v>
      </c>
      <c r="CH53" s="859">
        <v>0</v>
      </c>
      <c r="CI53" s="1242">
        <f>SUM(CG53:CG54)</f>
        <v>0.2</v>
      </c>
      <c r="CJ53" s="1233">
        <f>SUM(CH53:CH54)</f>
        <v>0</v>
      </c>
      <c r="CK53" s="1230">
        <f>+(CI53*$P$53)+(CI55*$P$55)+(CI56*$P$56)+(CI57*$P$57)+(CI58*$P$58)+(CI61*$P$61)</f>
        <v>0.22000000000000003</v>
      </c>
      <c r="CL53" s="1230">
        <f>+(CJ53*$P$53)+(CJ55*$P$55)+(CJ56*$P$56)+(CJ57*$P$57)+(CJ58*$P$58)+(CJ61*$P$61)</f>
        <v>0</v>
      </c>
      <c r="CM53" s="527"/>
      <c r="CN53" s="481"/>
      <c r="CO53" s="858">
        <v>0.1</v>
      </c>
      <c r="CP53" s="859">
        <v>0</v>
      </c>
      <c r="CQ53" s="1242">
        <f>SUM(CO53:CO54)</f>
        <v>0.23</v>
      </c>
      <c r="CR53" s="1233">
        <f>SUM(CP53:CP54)</f>
        <v>0</v>
      </c>
      <c r="CS53" s="1230">
        <f>+(CQ53*$P$53)+(CQ55*$P$55)+(CQ56*$P$56)+(CQ57*$P$57)+(CQ58*$P$58)+(CQ61*$P$61)</f>
        <v>0.22600000000000003</v>
      </c>
      <c r="CT53" s="1230">
        <f>+(CR53*$P$53)+(CR55*$P$55)+(CR56*$P$56)+(CR57*$P$57)+(CR58*$P$58)+(CR61*$P$61)</f>
        <v>0</v>
      </c>
      <c r="CU53" s="527"/>
      <c r="CV53" s="481"/>
      <c r="CW53" s="858">
        <v>0.1</v>
      </c>
      <c r="CX53" s="859">
        <v>0</v>
      </c>
      <c r="CY53" s="1242">
        <f>SUM(CW53:CW54)</f>
        <v>0.23</v>
      </c>
      <c r="CZ53" s="1233">
        <f>SUM(CX53:CX54)</f>
        <v>0</v>
      </c>
      <c r="DA53" s="1230">
        <f>+(CY53*$P$53)+(CY55*$P$55)+(CY56*$P$56)+(CY57*$P$57)+(CY58*$P$58)+(CY61*$P$61)</f>
        <v>0.22600000000000003</v>
      </c>
      <c r="DB53" s="1230">
        <f>+(CZ53*$P$53)+(CZ55*$P$55)+(CZ56*$P$56)+(CZ57*$P$57)+(CZ58*$P$58)+(CZ61*$P$61)</f>
        <v>0</v>
      </c>
      <c r="DC53" s="520"/>
      <c r="DD53" s="480"/>
      <c r="DE53" s="858">
        <v>0.1</v>
      </c>
      <c r="DF53" s="859">
        <v>0</v>
      </c>
      <c r="DG53" s="1242">
        <f>SUM(DE53:DE54)</f>
        <v>0.24000000000000002</v>
      </c>
      <c r="DH53" s="1233">
        <f>SUM(DF53:DF54)</f>
        <v>0</v>
      </c>
      <c r="DI53" s="1230">
        <f>+(DG53*$P$53)+(DG55*$P$55)+(DG56*$P$56)+(DG57*$P$57)+(DG58*$P$58)+(DG61*$P$61)</f>
        <v>0.22800000000000004</v>
      </c>
      <c r="DJ53" s="1230">
        <f>+(DH53*$P$53)+(DH55*$P$55)+(DH56*$P$56)+(DH57*$P$57)+(DH58*$P$58)+(DH61*$P$61)</f>
        <v>0</v>
      </c>
      <c r="DK53" s="1230"/>
      <c r="DL53" s="481"/>
      <c r="DM53" s="214">
        <f t="shared" si="3"/>
        <v>0.5</v>
      </c>
      <c r="DN53" s="214" t="str">
        <f t="shared" si="4"/>
        <v>OK</v>
      </c>
      <c r="DO53" s="642">
        <f t="shared" si="0"/>
        <v>0</v>
      </c>
      <c r="DP53" s="643">
        <f t="shared" si="1"/>
        <v>0</v>
      </c>
      <c r="DQ53" s="871" t="e">
        <f t="shared" si="5"/>
        <v>#DIV/0!</v>
      </c>
      <c r="DR53" s="1211">
        <f>SUM(W53+AE53+AM53)</f>
        <v>0</v>
      </c>
      <c r="DS53" s="1211">
        <f>SUM(X53+AF53+AN53)</f>
        <v>0</v>
      </c>
      <c r="DT53" s="1213" t="e">
        <f>+DS53/DR53</f>
        <v>#DIV/0!</v>
      </c>
      <c r="DU53" s="1208">
        <f>SUM(Y53+AG53+AO53)</f>
        <v>0</v>
      </c>
      <c r="DV53" s="1208">
        <f>SUM(Z53+AH53+AP53)</f>
        <v>0</v>
      </c>
      <c r="DW53" s="1208" t="e">
        <f>+DV53/DU53</f>
        <v>#DIV/0!</v>
      </c>
      <c r="DX53" s="652">
        <f t="shared" si="6"/>
        <v>0</v>
      </c>
      <c r="DY53" s="643">
        <f t="shared" si="7"/>
        <v>0</v>
      </c>
      <c r="DZ53" s="871" t="e">
        <f t="shared" si="8"/>
        <v>#DIV/0!</v>
      </c>
      <c r="EA53" s="1211">
        <f>W53+AE53+AM53+AU53+BC53+BK53</f>
        <v>0</v>
      </c>
      <c r="EB53" s="1211">
        <f>X53+AF53+AN53+AV53+BD53+BL53</f>
        <v>0</v>
      </c>
      <c r="EC53" s="1213" t="e">
        <f>+EB53/EA53</f>
        <v>#DIV/0!</v>
      </c>
      <c r="ED53" s="1208">
        <f>Y52+AG53+AO53+AW53+BE53+BM53</f>
        <v>0</v>
      </c>
      <c r="EE53" s="1208">
        <f>Z52+AH53+AP53+AX53+BF53+BN53</f>
        <v>0</v>
      </c>
      <c r="EF53" s="1208" t="e">
        <f>+EE53/ED53</f>
        <v>#DIV/0!</v>
      </c>
      <c r="EG53" s="652">
        <f t="shared" si="9"/>
        <v>0.2</v>
      </c>
      <c r="EH53" s="643">
        <f t="shared" si="10"/>
        <v>0</v>
      </c>
      <c r="EI53" s="982">
        <f t="shared" si="11"/>
        <v>0</v>
      </c>
      <c r="EJ53" s="1211">
        <f>W53+AE53+AM53+AU53+BC53+BK53+BS53+CA53+CI53</f>
        <v>0.30000000000000004</v>
      </c>
      <c r="EK53" s="1211">
        <f>X53+AF53+AN53+AV53+BD53+BL53+BT53+CB53+CJ53</f>
        <v>0</v>
      </c>
      <c r="EL53" s="1213">
        <f>+EK53/EJ53</f>
        <v>0</v>
      </c>
      <c r="EM53" s="1208">
        <f>Y53+AG53+AO53+AW53+BE53+BM53+BU53+CC53+CK53</f>
        <v>0.32000000000000006</v>
      </c>
      <c r="EN53" s="1208">
        <f>Z53+AH53+AP53+AX53+BF53+BN53+BV53+CD53+CL53</f>
        <v>0</v>
      </c>
      <c r="EO53" s="1208">
        <f>+EN53/EM53</f>
        <v>0</v>
      </c>
      <c r="EP53" s="652">
        <f t="shared" si="12"/>
        <v>0.5</v>
      </c>
      <c r="EQ53" s="643">
        <f t="shared" si="13"/>
        <v>0</v>
      </c>
      <c r="ER53" s="982">
        <f t="shared" si="14"/>
        <v>0</v>
      </c>
      <c r="ES53" s="1211">
        <f>+W53+AE53+AM53+AU53+BC53+BK53+BS53+CA53+CI53+CQ53+CY53+DG53</f>
        <v>1</v>
      </c>
      <c r="ET53" s="1211">
        <f>+X53+AF53+AN53+AV53+BD53+BL53+BT53+CB53+CJ53+CR53+CZ53+DH53</f>
        <v>0</v>
      </c>
      <c r="EU53" s="1213">
        <f>+ET53/ES53</f>
        <v>0</v>
      </c>
      <c r="EV53" s="1208">
        <f>Y53+AG53+AO53+AW53+BE53+BM53+BU53+CC53+CK53+CS53+DA53+DI53</f>
        <v>1</v>
      </c>
      <c r="EW53" s="1208">
        <f>Z53+AH53+AP53+AX53+BF53+BN53+BV53+CD53+CL53+CT53+DB53+DJ53</f>
        <v>0</v>
      </c>
      <c r="EX53" s="1208">
        <f>+EW53/EV53</f>
        <v>0</v>
      </c>
    </row>
    <row r="54" spans="1:154" ht="58.5" customHeight="1" thickBot="1" x14ac:dyDescent="0.3">
      <c r="A54" s="1397"/>
      <c r="B54" s="1804"/>
      <c r="C54" s="1721"/>
      <c r="D54" s="1724"/>
      <c r="E54" s="1724"/>
      <c r="F54" s="1724"/>
      <c r="G54" s="1724"/>
      <c r="H54" s="1727"/>
      <c r="I54" s="1769"/>
      <c r="J54" s="1772"/>
      <c r="K54" s="1774"/>
      <c r="L54" s="1774"/>
      <c r="M54" s="1776"/>
      <c r="N54" s="1776"/>
      <c r="O54" s="1791"/>
      <c r="P54" s="1793"/>
      <c r="Q54" s="1793"/>
      <c r="R54" s="1795"/>
      <c r="S54" s="482" t="s">
        <v>242</v>
      </c>
      <c r="T54" s="587">
        <v>0.5</v>
      </c>
      <c r="U54" s="483">
        <v>0</v>
      </c>
      <c r="V54" s="484"/>
      <c r="W54" s="1800"/>
      <c r="X54" s="1767"/>
      <c r="Y54" s="1231"/>
      <c r="Z54" s="1231"/>
      <c r="AA54" s="521"/>
      <c r="AB54" s="854"/>
      <c r="AC54" s="860">
        <v>0</v>
      </c>
      <c r="AD54" s="711">
        <v>0</v>
      </c>
      <c r="AE54" s="1243"/>
      <c r="AF54" s="1234"/>
      <c r="AG54" s="1231"/>
      <c r="AH54" s="1231"/>
      <c r="AI54" s="528"/>
      <c r="AJ54" s="486"/>
      <c r="AK54" s="736">
        <v>0</v>
      </c>
      <c r="AL54" s="711">
        <v>0</v>
      </c>
      <c r="AM54" s="1243"/>
      <c r="AN54" s="1234"/>
      <c r="AO54" s="1231"/>
      <c r="AP54" s="1231"/>
      <c r="AQ54" s="528"/>
      <c r="AR54" s="486"/>
      <c r="AS54" s="751">
        <v>0</v>
      </c>
      <c r="AT54" s="711">
        <v>0</v>
      </c>
      <c r="AU54" s="1243"/>
      <c r="AV54" s="1234"/>
      <c r="AW54" s="1231"/>
      <c r="AX54" s="1231"/>
      <c r="AY54" s="528"/>
      <c r="AZ54" s="486"/>
      <c r="BA54" s="736">
        <v>0</v>
      </c>
      <c r="BB54" s="711">
        <v>0</v>
      </c>
      <c r="BC54" s="1243"/>
      <c r="BD54" s="1234"/>
      <c r="BE54" s="1231"/>
      <c r="BF54" s="1231"/>
      <c r="BG54" s="528"/>
      <c r="BH54" s="486"/>
      <c r="BI54" s="751">
        <v>0</v>
      </c>
      <c r="BJ54" s="711">
        <v>0</v>
      </c>
      <c r="BK54" s="1243"/>
      <c r="BL54" s="1234"/>
      <c r="BM54" s="1231"/>
      <c r="BN54" s="1231"/>
      <c r="BO54" s="528"/>
      <c r="BP54" s="486"/>
      <c r="BQ54" s="751">
        <v>0</v>
      </c>
      <c r="BR54" s="711">
        <v>0</v>
      </c>
      <c r="BS54" s="1243"/>
      <c r="BT54" s="1234"/>
      <c r="BU54" s="1231"/>
      <c r="BV54" s="1231"/>
      <c r="BW54" s="521"/>
      <c r="BX54" s="854"/>
      <c r="BY54" s="751">
        <v>0</v>
      </c>
      <c r="BZ54" s="711">
        <v>0</v>
      </c>
      <c r="CA54" s="1243"/>
      <c r="CB54" s="1250"/>
      <c r="CC54" s="1231"/>
      <c r="CD54" s="1231"/>
      <c r="CE54" s="528"/>
      <c r="CF54" s="854"/>
      <c r="CG54" s="860">
        <v>0.1</v>
      </c>
      <c r="CH54" s="711">
        <v>0</v>
      </c>
      <c r="CI54" s="1243"/>
      <c r="CJ54" s="1234"/>
      <c r="CK54" s="1231"/>
      <c r="CL54" s="1231"/>
      <c r="CM54" s="528"/>
      <c r="CN54" s="486"/>
      <c r="CO54" s="860">
        <v>0.13</v>
      </c>
      <c r="CP54" s="711">
        <v>0</v>
      </c>
      <c r="CQ54" s="1243"/>
      <c r="CR54" s="1234"/>
      <c r="CS54" s="1231"/>
      <c r="CT54" s="1231"/>
      <c r="CU54" s="528"/>
      <c r="CV54" s="486"/>
      <c r="CW54" s="860">
        <v>0.13</v>
      </c>
      <c r="CX54" s="711">
        <v>0</v>
      </c>
      <c r="CY54" s="1243"/>
      <c r="CZ54" s="1234"/>
      <c r="DA54" s="1231"/>
      <c r="DB54" s="1231"/>
      <c r="DC54" s="521"/>
      <c r="DD54" s="485"/>
      <c r="DE54" s="860">
        <v>0.14000000000000001</v>
      </c>
      <c r="DF54" s="711">
        <v>0</v>
      </c>
      <c r="DG54" s="1243"/>
      <c r="DH54" s="1234"/>
      <c r="DI54" s="1231"/>
      <c r="DJ54" s="1231"/>
      <c r="DK54" s="1231"/>
      <c r="DL54" s="486"/>
      <c r="DM54" s="214">
        <f t="shared" si="3"/>
        <v>0.5</v>
      </c>
      <c r="DN54" s="214" t="str">
        <f t="shared" si="4"/>
        <v>OK</v>
      </c>
      <c r="DO54" s="647">
        <f t="shared" si="0"/>
        <v>0</v>
      </c>
      <c r="DP54" s="648">
        <f t="shared" si="1"/>
        <v>0</v>
      </c>
      <c r="DQ54" s="872" t="e">
        <f t="shared" si="5"/>
        <v>#DIV/0!</v>
      </c>
      <c r="DR54" s="1212"/>
      <c r="DS54" s="1212"/>
      <c r="DT54" s="1214"/>
      <c r="DU54" s="1209"/>
      <c r="DV54" s="1209"/>
      <c r="DW54" s="1209"/>
      <c r="DX54" s="654">
        <f t="shared" si="6"/>
        <v>0</v>
      </c>
      <c r="DY54" s="648">
        <f t="shared" si="7"/>
        <v>0</v>
      </c>
      <c r="DZ54" s="872" t="e">
        <f t="shared" si="8"/>
        <v>#DIV/0!</v>
      </c>
      <c r="EA54" s="1212"/>
      <c r="EB54" s="1212"/>
      <c r="EC54" s="1214"/>
      <c r="ED54" s="1209"/>
      <c r="EE54" s="1209"/>
      <c r="EF54" s="1209"/>
      <c r="EG54" s="654">
        <f t="shared" si="9"/>
        <v>0.1</v>
      </c>
      <c r="EH54" s="648">
        <f t="shared" si="10"/>
        <v>0</v>
      </c>
      <c r="EI54" s="984">
        <f t="shared" si="11"/>
        <v>0</v>
      </c>
      <c r="EJ54" s="1212"/>
      <c r="EK54" s="1212"/>
      <c r="EL54" s="1214"/>
      <c r="EM54" s="1209"/>
      <c r="EN54" s="1209"/>
      <c r="EO54" s="1209"/>
      <c r="EP54" s="654">
        <f t="shared" si="12"/>
        <v>0.5</v>
      </c>
      <c r="EQ54" s="648">
        <f t="shared" si="13"/>
        <v>0</v>
      </c>
      <c r="ER54" s="984">
        <f t="shared" si="14"/>
        <v>0</v>
      </c>
      <c r="ES54" s="1212"/>
      <c r="ET54" s="1212"/>
      <c r="EU54" s="1214"/>
      <c r="EV54" s="1209"/>
      <c r="EW54" s="1209"/>
      <c r="EX54" s="1209"/>
    </row>
    <row r="55" spans="1:154" ht="55.5" customHeight="1" thickBot="1" x14ac:dyDescent="0.3">
      <c r="A55" s="1397"/>
      <c r="B55" s="1804"/>
      <c r="C55" s="1721"/>
      <c r="D55" s="1724"/>
      <c r="E55" s="1724"/>
      <c r="F55" s="1724"/>
      <c r="G55" s="1724"/>
      <c r="H55" s="1727"/>
      <c r="I55" s="1769"/>
      <c r="J55" s="509">
        <v>13</v>
      </c>
      <c r="K55" s="510" t="s">
        <v>199</v>
      </c>
      <c r="L55" s="510" t="s">
        <v>261</v>
      </c>
      <c r="M55" s="511" t="s">
        <v>188</v>
      </c>
      <c r="N55" s="511">
        <v>60</v>
      </c>
      <c r="O55" s="512" t="s">
        <v>269</v>
      </c>
      <c r="P55" s="513">
        <v>0.2</v>
      </c>
      <c r="Q55" s="513">
        <v>7.0000000000000007E-2</v>
      </c>
      <c r="R55" s="543">
        <v>45657</v>
      </c>
      <c r="S55" s="487" t="s">
        <v>244</v>
      </c>
      <c r="T55" s="588">
        <v>1</v>
      </c>
      <c r="U55" s="488">
        <v>0</v>
      </c>
      <c r="V55" s="489"/>
      <c r="W55" s="489">
        <f t="shared" ref="W55:X57" si="16">+U55</f>
        <v>0</v>
      </c>
      <c r="X55" s="519">
        <f t="shared" si="16"/>
        <v>0</v>
      </c>
      <c r="Y55" s="1231"/>
      <c r="Z55" s="1231"/>
      <c r="AA55" s="522"/>
      <c r="AB55" s="534"/>
      <c r="AC55" s="861">
        <v>0</v>
      </c>
      <c r="AD55" s="712">
        <v>0</v>
      </c>
      <c r="AE55" s="712">
        <f t="shared" ref="AE55:AF57" si="17">+AC55</f>
        <v>0</v>
      </c>
      <c r="AF55" s="862">
        <f t="shared" si="17"/>
        <v>0</v>
      </c>
      <c r="AG55" s="1231"/>
      <c r="AH55" s="1231"/>
      <c r="AI55" s="529"/>
      <c r="AJ55" s="491"/>
      <c r="AK55" s="737">
        <v>0</v>
      </c>
      <c r="AL55" s="712">
        <v>0</v>
      </c>
      <c r="AM55" s="712">
        <f t="shared" ref="AM55:AN57" si="18">+AK55</f>
        <v>0</v>
      </c>
      <c r="AN55" s="862">
        <f t="shared" si="18"/>
        <v>0</v>
      </c>
      <c r="AO55" s="1231"/>
      <c r="AP55" s="1231"/>
      <c r="AQ55" s="529"/>
      <c r="AR55" s="491"/>
      <c r="AS55" s="752">
        <v>0</v>
      </c>
      <c r="AT55" s="712">
        <v>0</v>
      </c>
      <c r="AU55" s="712">
        <f t="shared" ref="AU55:AV57" si="19">+AS55</f>
        <v>0</v>
      </c>
      <c r="AV55" s="862">
        <f t="shared" si="19"/>
        <v>0</v>
      </c>
      <c r="AW55" s="1231"/>
      <c r="AX55" s="1231"/>
      <c r="AY55" s="529"/>
      <c r="AZ55" s="491"/>
      <c r="BA55" s="737">
        <v>0</v>
      </c>
      <c r="BB55" s="712">
        <v>0</v>
      </c>
      <c r="BC55" s="712">
        <f t="shared" ref="BC55:BD57" si="20">+BA55</f>
        <v>0</v>
      </c>
      <c r="BD55" s="862">
        <f t="shared" si="20"/>
        <v>0</v>
      </c>
      <c r="BE55" s="1231"/>
      <c r="BF55" s="1231"/>
      <c r="BG55" s="529"/>
      <c r="BH55" s="491"/>
      <c r="BI55" s="752">
        <v>0</v>
      </c>
      <c r="BJ55" s="712">
        <v>0</v>
      </c>
      <c r="BK55" s="712">
        <f t="shared" ref="BK55:BL57" si="21">+BI55</f>
        <v>0</v>
      </c>
      <c r="BL55" s="862">
        <f t="shared" si="21"/>
        <v>0</v>
      </c>
      <c r="BM55" s="1231"/>
      <c r="BN55" s="1231"/>
      <c r="BO55" s="529"/>
      <c r="BP55" s="491"/>
      <c r="BQ55" s="752">
        <v>0.2</v>
      </c>
      <c r="BR55" s="712">
        <v>0</v>
      </c>
      <c r="BS55" s="712">
        <f t="shared" ref="BS55:BT57" si="22">+BQ55</f>
        <v>0.2</v>
      </c>
      <c r="BT55" s="862">
        <f t="shared" si="22"/>
        <v>0</v>
      </c>
      <c r="BU55" s="1231"/>
      <c r="BV55" s="1231"/>
      <c r="BW55" s="522"/>
      <c r="BX55" s="534"/>
      <c r="BY55" s="752">
        <v>0</v>
      </c>
      <c r="BZ55" s="712">
        <v>0</v>
      </c>
      <c r="CA55" s="712">
        <f t="shared" ref="CA55:CB57" si="23">+BY55</f>
        <v>0</v>
      </c>
      <c r="CB55" s="991">
        <f t="shared" si="23"/>
        <v>0</v>
      </c>
      <c r="CC55" s="1231"/>
      <c r="CD55" s="1231"/>
      <c r="CE55" s="529"/>
      <c r="CF55" s="534"/>
      <c r="CG55" s="861">
        <v>0.2</v>
      </c>
      <c r="CH55" s="712">
        <v>0</v>
      </c>
      <c r="CI55" s="712">
        <f t="shared" ref="CI55:CJ57" si="24">+CG55</f>
        <v>0.2</v>
      </c>
      <c r="CJ55" s="862">
        <f t="shared" si="24"/>
        <v>0</v>
      </c>
      <c r="CK55" s="1231"/>
      <c r="CL55" s="1231"/>
      <c r="CM55" s="529"/>
      <c r="CN55" s="491"/>
      <c r="CO55" s="861">
        <v>0.2</v>
      </c>
      <c r="CP55" s="712">
        <v>0</v>
      </c>
      <c r="CQ55" s="712">
        <f t="shared" ref="CQ55:CR57" si="25">+CO55</f>
        <v>0.2</v>
      </c>
      <c r="CR55" s="862">
        <f t="shared" si="25"/>
        <v>0</v>
      </c>
      <c r="CS55" s="1231"/>
      <c r="CT55" s="1231"/>
      <c r="CU55" s="529"/>
      <c r="CV55" s="491"/>
      <c r="CW55" s="861">
        <v>0.2</v>
      </c>
      <c r="CX55" s="712">
        <v>0</v>
      </c>
      <c r="CY55" s="712">
        <f t="shared" ref="CY55:CZ57" si="26">+CW55</f>
        <v>0.2</v>
      </c>
      <c r="CZ55" s="862">
        <f t="shared" si="26"/>
        <v>0</v>
      </c>
      <c r="DA55" s="1231"/>
      <c r="DB55" s="1231"/>
      <c r="DC55" s="522"/>
      <c r="DD55" s="490"/>
      <c r="DE55" s="861">
        <v>0.2</v>
      </c>
      <c r="DF55" s="712">
        <v>0</v>
      </c>
      <c r="DG55" s="712">
        <f t="shared" ref="DG55:DH57" si="27">+DE55</f>
        <v>0.2</v>
      </c>
      <c r="DH55" s="862">
        <f t="shared" si="27"/>
        <v>0</v>
      </c>
      <c r="DI55" s="1231"/>
      <c r="DJ55" s="1231"/>
      <c r="DK55" s="1231"/>
      <c r="DL55" s="491"/>
      <c r="DM55" s="214">
        <f t="shared" si="3"/>
        <v>1</v>
      </c>
      <c r="DN55" s="214" t="str">
        <f t="shared" si="4"/>
        <v>OK</v>
      </c>
      <c r="DO55" s="873">
        <f t="shared" si="0"/>
        <v>0</v>
      </c>
      <c r="DP55" s="677">
        <f t="shared" si="1"/>
        <v>0</v>
      </c>
      <c r="DQ55" s="874" t="e">
        <f t="shared" si="5"/>
        <v>#DIV/0!</v>
      </c>
      <c r="DR55" s="677">
        <f t="shared" ref="DR55:DS58" si="28">SUM(W55+AE55+AM55)</f>
        <v>0</v>
      </c>
      <c r="DS55" s="677">
        <f t="shared" si="28"/>
        <v>0</v>
      </c>
      <c r="DT55" s="875" t="e">
        <f>+DS55/DR55</f>
        <v>#DIV/0!</v>
      </c>
      <c r="DU55" s="1209"/>
      <c r="DV55" s="1209"/>
      <c r="DW55" s="1209"/>
      <c r="DX55" s="676">
        <f t="shared" si="6"/>
        <v>0</v>
      </c>
      <c r="DY55" s="677">
        <f t="shared" si="7"/>
        <v>0</v>
      </c>
      <c r="DZ55" s="874" t="e">
        <f t="shared" si="8"/>
        <v>#DIV/0!</v>
      </c>
      <c r="EA55" s="677">
        <f t="shared" ref="EA55:EB58" si="29">W55+AE55+AM55+AU55+BC55+BK55</f>
        <v>0</v>
      </c>
      <c r="EB55" s="677">
        <f t="shared" si="29"/>
        <v>0</v>
      </c>
      <c r="EC55" s="875" t="e">
        <f>+EB55/EA55</f>
        <v>#DIV/0!</v>
      </c>
      <c r="ED55" s="1209"/>
      <c r="EE55" s="1209"/>
      <c r="EF55" s="1209"/>
      <c r="EG55" s="676">
        <f t="shared" si="9"/>
        <v>0.4</v>
      </c>
      <c r="EH55" s="677">
        <f t="shared" si="10"/>
        <v>0</v>
      </c>
      <c r="EI55" s="985">
        <f t="shared" si="11"/>
        <v>0</v>
      </c>
      <c r="EJ55" s="677">
        <f>W55+AE55+AM55+AU55+BC55+BK55+BS55+CA55+CI55</f>
        <v>0.4</v>
      </c>
      <c r="EK55" s="677">
        <f>X55+AF55+AN55+AV55+BD55+BL55+BT55+CB55+CJ55</f>
        <v>0</v>
      </c>
      <c r="EL55" s="875">
        <f>+EK55/EJ55</f>
        <v>0</v>
      </c>
      <c r="EM55" s="1209"/>
      <c r="EN55" s="1209"/>
      <c r="EO55" s="1209"/>
      <c r="EP55" s="676">
        <f t="shared" si="12"/>
        <v>1</v>
      </c>
      <c r="EQ55" s="677">
        <f t="shared" si="13"/>
        <v>0</v>
      </c>
      <c r="ER55" s="985">
        <f t="shared" si="14"/>
        <v>0</v>
      </c>
      <c r="ES55" s="677">
        <f t="shared" ref="ES55:ET58" si="30">+W55+AE55+AM55+AU55+BC55+BK55+BS55+CA55+CI55+CQ55+CY55+DG55</f>
        <v>1</v>
      </c>
      <c r="ET55" s="677">
        <f t="shared" si="30"/>
        <v>0</v>
      </c>
      <c r="EU55" s="875">
        <f>+ET55/ES55</f>
        <v>0</v>
      </c>
      <c r="EV55" s="1209"/>
      <c r="EW55" s="1209"/>
      <c r="EX55" s="1209"/>
    </row>
    <row r="56" spans="1:154" ht="51.75" customHeight="1" thickBot="1" x14ac:dyDescent="0.3">
      <c r="A56" s="1397"/>
      <c r="B56" s="1804"/>
      <c r="C56" s="1721"/>
      <c r="D56" s="1724"/>
      <c r="E56" s="1724"/>
      <c r="F56" s="1724"/>
      <c r="G56" s="1724"/>
      <c r="H56" s="1727"/>
      <c r="I56" s="1769"/>
      <c r="J56" s="505">
        <v>14</v>
      </c>
      <c r="K56" s="506" t="s">
        <v>202</v>
      </c>
      <c r="L56" s="506" t="s">
        <v>260</v>
      </c>
      <c r="M56" s="495" t="s">
        <v>188</v>
      </c>
      <c r="N56" s="495">
        <v>100</v>
      </c>
      <c r="O56" s="507" t="s">
        <v>269</v>
      </c>
      <c r="P56" s="508">
        <v>0.2</v>
      </c>
      <c r="Q56" s="508">
        <v>7.0000000000000007E-2</v>
      </c>
      <c r="R56" s="544">
        <v>45657</v>
      </c>
      <c r="S56" s="492" t="s">
        <v>243</v>
      </c>
      <c r="T56" s="589">
        <v>1</v>
      </c>
      <c r="U56" s="493">
        <v>0</v>
      </c>
      <c r="V56" s="494"/>
      <c r="W56" s="594">
        <f t="shared" si="16"/>
        <v>0</v>
      </c>
      <c r="X56" s="595">
        <f t="shared" si="16"/>
        <v>0</v>
      </c>
      <c r="Y56" s="1231"/>
      <c r="Z56" s="1231"/>
      <c r="AA56" s="523"/>
      <c r="AB56" s="535"/>
      <c r="AC56" s="863">
        <v>0</v>
      </c>
      <c r="AD56" s="713">
        <v>0</v>
      </c>
      <c r="AE56" s="713">
        <f t="shared" si="17"/>
        <v>0</v>
      </c>
      <c r="AF56" s="864">
        <f t="shared" si="17"/>
        <v>0</v>
      </c>
      <c r="AG56" s="1231"/>
      <c r="AH56" s="1231"/>
      <c r="AI56" s="530"/>
      <c r="AJ56" s="497"/>
      <c r="AK56" s="738">
        <v>0</v>
      </c>
      <c r="AL56" s="713">
        <v>0</v>
      </c>
      <c r="AM56" s="713">
        <f t="shared" si="18"/>
        <v>0</v>
      </c>
      <c r="AN56" s="864">
        <f t="shared" si="18"/>
        <v>0</v>
      </c>
      <c r="AO56" s="1231"/>
      <c r="AP56" s="1231"/>
      <c r="AQ56" s="530"/>
      <c r="AR56" s="497"/>
      <c r="AS56" s="753">
        <v>0</v>
      </c>
      <c r="AT56" s="713">
        <v>0</v>
      </c>
      <c r="AU56" s="713">
        <f t="shared" si="19"/>
        <v>0</v>
      </c>
      <c r="AV56" s="864">
        <f t="shared" si="19"/>
        <v>0</v>
      </c>
      <c r="AW56" s="1231"/>
      <c r="AX56" s="1231"/>
      <c r="AY56" s="530"/>
      <c r="AZ56" s="497"/>
      <c r="BA56" s="738">
        <v>0</v>
      </c>
      <c r="BB56" s="713">
        <v>0</v>
      </c>
      <c r="BC56" s="713">
        <f t="shared" si="20"/>
        <v>0</v>
      </c>
      <c r="BD56" s="864">
        <f t="shared" si="20"/>
        <v>0</v>
      </c>
      <c r="BE56" s="1231"/>
      <c r="BF56" s="1231"/>
      <c r="BG56" s="530"/>
      <c r="BH56" s="497"/>
      <c r="BI56" s="753">
        <v>0</v>
      </c>
      <c r="BJ56" s="713">
        <v>0</v>
      </c>
      <c r="BK56" s="713">
        <f t="shared" si="21"/>
        <v>0</v>
      </c>
      <c r="BL56" s="864">
        <f t="shared" si="21"/>
        <v>0</v>
      </c>
      <c r="BM56" s="1231"/>
      <c r="BN56" s="1231"/>
      <c r="BO56" s="530"/>
      <c r="BP56" s="497"/>
      <c r="BQ56" s="753">
        <v>0</v>
      </c>
      <c r="BR56" s="713">
        <v>0</v>
      </c>
      <c r="BS56" s="713">
        <f t="shared" si="22"/>
        <v>0</v>
      </c>
      <c r="BT56" s="864">
        <f t="shared" si="22"/>
        <v>0</v>
      </c>
      <c r="BU56" s="1231"/>
      <c r="BV56" s="1231"/>
      <c r="BW56" s="523"/>
      <c r="BX56" s="535"/>
      <c r="BY56" s="753">
        <v>0</v>
      </c>
      <c r="BZ56" s="713">
        <v>0</v>
      </c>
      <c r="CA56" s="713">
        <f t="shared" si="23"/>
        <v>0</v>
      </c>
      <c r="CB56" s="992">
        <f t="shared" si="23"/>
        <v>0</v>
      </c>
      <c r="CC56" s="1231"/>
      <c r="CD56" s="1231"/>
      <c r="CE56" s="530"/>
      <c r="CF56" s="535"/>
      <c r="CG56" s="863">
        <v>0.25</v>
      </c>
      <c r="CH56" s="713">
        <v>0</v>
      </c>
      <c r="CI56" s="713">
        <f t="shared" si="24"/>
        <v>0.25</v>
      </c>
      <c r="CJ56" s="864">
        <f t="shared" si="24"/>
        <v>0</v>
      </c>
      <c r="CK56" s="1231"/>
      <c r="CL56" s="1231"/>
      <c r="CM56" s="530"/>
      <c r="CN56" s="497"/>
      <c r="CO56" s="863">
        <v>0.25</v>
      </c>
      <c r="CP56" s="713">
        <v>0</v>
      </c>
      <c r="CQ56" s="713">
        <f t="shared" si="25"/>
        <v>0.25</v>
      </c>
      <c r="CR56" s="864">
        <f t="shared" si="25"/>
        <v>0</v>
      </c>
      <c r="CS56" s="1231"/>
      <c r="CT56" s="1231"/>
      <c r="CU56" s="530"/>
      <c r="CV56" s="497"/>
      <c r="CW56" s="863">
        <v>0.25</v>
      </c>
      <c r="CX56" s="713">
        <v>0</v>
      </c>
      <c r="CY56" s="713">
        <v>0.25</v>
      </c>
      <c r="CZ56" s="864">
        <f t="shared" si="26"/>
        <v>0</v>
      </c>
      <c r="DA56" s="1231"/>
      <c r="DB56" s="1231"/>
      <c r="DC56" s="523"/>
      <c r="DD56" s="496"/>
      <c r="DE56" s="863">
        <v>0.25</v>
      </c>
      <c r="DF56" s="713">
        <v>0</v>
      </c>
      <c r="DG56" s="713">
        <f t="shared" si="27"/>
        <v>0.25</v>
      </c>
      <c r="DH56" s="864">
        <f t="shared" si="27"/>
        <v>0</v>
      </c>
      <c r="DI56" s="1231"/>
      <c r="DJ56" s="1231"/>
      <c r="DK56" s="1231"/>
      <c r="DL56" s="497"/>
      <c r="DM56" s="214">
        <f t="shared" si="3"/>
        <v>1</v>
      </c>
      <c r="DN56" s="214" t="str">
        <f t="shared" si="4"/>
        <v>OK</v>
      </c>
      <c r="DO56" s="873">
        <f t="shared" si="0"/>
        <v>0</v>
      </c>
      <c r="DP56" s="677">
        <f t="shared" si="1"/>
        <v>0</v>
      </c>
      <c r="DQ56" s="874" t="e">
        <f t="shared" si="5"/>
        <v>#DIV/0!</v>
      </c>
      <c r="DR56" s="677">
        <f t="shared" si="28"/>
        <v>0</v>
      </c>
      <c r="DS56" s="677">
        <f t="shared" si="28"/>
        <v>0</v>
      </c>
      <c r="DT56" s="875" t="e">
        <f>+DS56/DR56</f>
        <v>#DIV/0!</v>
      </c>
      <c r="DU56" s="1209"/>
      <c r="DV56" s="1209"/>
      <c r="DW56" s="1209"/>
      <c r="DX56" s="676">
        <f t="shared" si="6"/>
        <v>0</v>
      </c>
      <c r="DY56" s="677">
        <f t="shared" si="7"/>
        <v>0</v>
      </c>
      <c r="DZ56" s="874" t="e">
        <f t="shared" si="8"/>
        <v>#DIV/0!</v>
      </c>
      <c r="EA56" s="677">
        <f t="shared" si="29"/>
        <v>0</v>
      </c>
      <c r="EB56" s="677">
        <f t="shared" si="29"/>
        <v>0</v>
      </c>
      <c r="EC56" s="875" t="e">
        <f>+EB56/EA56</f>
        <v>#DIV/0!</v>
      </c>
      <c r="ED56" s="1209"/>
      <c r="EE56" s="1209"/>
      <c r="EF56" s="1209"/>
      <c r="EG56" s="676">
        <f t="shared" si="9"/>
        <v>0.25</v>
      </c>
      <c r="EH56" s="677">
        <f t="shared" si="10"/>
        <v>0</v>
      </c>
      <c r="EI56" s="985">
        <f t="shared" si="11"/>
        <v>0</v>
      </c>
      <c r="EJ56" s="677">
        <f>W56+AE56+AM56+AU56+BC56+BK56+BS56+CA56+CI56</f>
        <v>0.25</v>
      </c>
      <c r="EK56" s="677">
        <f>X56+AF56+AN56+AV56+BD56+BL56+BT56+CB56+CJ56</f>
        <v>0</v>
      </c>
      <c r="EL56" s="875">
        <f>+EK56/EJ56</f>
        <v>0</v>
      </c>
      <c r="EM56" s="1209"/>
      <c r="EN56" s="1209"/>
      <c r="EO56" s="1209"/>
      <c r="EP56" s="676">
        <f t="shared" si="12"/>
        <v>1</v>
      </c>
      <c r="EQ56" s="677">
        <f t="shared" si="13"/>
        <v>0</v>
      </c>
      <c r="ER56" s="985">
        <f t="shared" si="14"/>
        <v>0</v>
      </c>
      <c r="ES56" s="677">
        <f t="shared" si="30"/>
        <v>1</v>
      </c>
      <c r="ET56" s="677">
        <f t="shared" si="30"/>
        <v>0</v>
      </c>
      <c r="EU56" s="875">
        <f>+ET56/ES56</f>
        <v>0</v>
      </c>
      <c r="EV56" s="1209"/>
      <c r="EW56" s="1209"/>
      <c r="EX56" s="1209"/>
    </row>
    <row r="57" spans="1:154" s="464" customFormat="1" ht="62.25" customHeight="1" thickBot="1" x14ac:dyDescent="0.3">
      <c r="A57" s="1397"/>
      <c r="B57" s="1804"/>
      <c r="C57" s="1721"/>
      <c r="D57" s="1724"/>
      <c r="E57" s="1724"/>
      <c r="F57" s="1724"/>
      <c r="G57" s="1724"/>
      <c r="H57" s="1727"/>
      <c r="I57" s="1769"/>
      <c r="J57" s="509">
        <v>15</v>
      </c>
      <c r="K57" s="510" t="s">
        <v>266</v>
      </c>
      <c r="L57" s="510" t="s">
        <v>262</v>
      </c>
      <c r="M57" s="511" t="s">
        <v>189</v>
      </c>
      <c r="N57" s="593">
        <v>1</v>
      </c>
      <c r="O57" s="512" t="s">
        <v>269</v>
      </c>
      <c r="P57" s="513">
        <v>0.1</v>
      </c>
      <c r="Q57" s="513">
        <v>0.04</v>
      </c>
      <c r="R57" s="543">
        <v>45657</v>
      </c>
      <c r="S57" s="487" t="s">
        <v>245</v>
      </c>
      <c r="T57" s="588">
        <v>1</v>
      </c>
      <c r="U57" s="488">
        <v>0</v>
      </c>
      <c r="V57" s="489"/>
      <c r="W57" s="489">
        <f t="shared" si="16"/>
        <v>0</v>
      </c>
      <c r="X57" s="519">
        <f t="shared" si="16"/>
        <v>0</v>
      </c>
      <c r="Y57" s="1231"/>
      <c r="Z57" s="1231"/>
      <c r="AA57" s="522"/>
      <c r="AB57" s="534"/>
      <c r="AC57" s="861">
        <v>0</v>
      </c>
      <c r="AD57" s="712">
        <v>0</v>
      </c>
      <c r="AE57" s="712">
        <f t="shared" si="17"/>
        <v>0</v>
      </c>
      <c r="AF57" s="862">
        <f t="shared" si="17"/>
        <v>0</v>
      </c>
      <c r="AG57" s="1231"/>
      <c r="AH57" s="1231"/>
      <c r="AI57" s="529"/>
      <c r="AJ57" s="491"/>
      <c r="AK57" s="737">
        <v>0</v>
      </c>
      <c r="AL57" s="712">
        <v>0</v>
      </c>
      <c r="AM57" s="712">
        <f t="shared" si="18"/>
        <v>0</v>
      </c>
      <c r="AN57" s="862">
        <f t="shared" si="18"/>
        <v>0</v>
      </c>
      <c r="AO57" s="1231"/>
      <c r="AP57" s="1231"/>
      <c r="AQ57" s="529"/>
      <c r="AR57" s="491"/>
      <c r="AS57" s="752">
        <v>0</v>
      </c>
      <c r="AT57" s="712">
        <v>0</v>
      </c>
      <c r="AU57" s="712">
        <f t="shared" si="19"/>
        <v>0</v>
      </c>
      <c r="AV57" s="862">
        <f t="shared" si="19"/>
        <v>0</v>
      </c>
      <c r="AW57" s="1231"/>
      <c r="AX57" s="1231"/>
      <c r="AY57" s="529"/>
      <c r="AZ57" s="491"/>
      <c r="BA57" s="737">
        <v>0</v>
      </c>
      <c r="BB57" s="712">
        <v>0</v>
      </c>
      <c r="BC57" s="712">
        <f t="shared" si="20"/>
        <v>0</v>
      </c>
      <c r="BD57" s="862">
        <f t="shared" si="20"/>
        <v>0</v>
      </c>
      <c r="BE57" s="1231"/>
      <c r="BF57" s="1231"/>
      <c r="BG57" s="529"/>
      <c r="BH57" s="491"/>
      <c r="BI57" s="752">
        <v>0</v>
      </c>
      <c r="BJ57" s="712">
        <v>0</v>
      </c>
      <c r="BK57" s="712">
        <f t="shared" si="21"/>
        <v>0</v>
      </c>
      <c r="BL57" s="862">
        <f t="shared" si="21"/>
        <v>0</v>
      </c>
      <c r="BM57" s="1231"/>
      <c r="BN57" s="1231"/>
      <c r="BO57" s="529"/>
      <c r="BP57" s="491"/>
      <c r="BQ57" s="752">
        <v>0.2</v>
      </c>
      <c r="BR57" s="712">
        <v>0</v>
      </c>
      <c r="BS57" s="712">
        <f t="shared" si="22"/>
        <v>0.2</v>
      </c>
      <c r="BT57" s="862">
        <f t="shared" si="22"/>
        <v>0</v>
      </c>
      <c r="BU57" s="1231"/>
      <c r="BV57" s="1231"/>
      <c r="BW57" s="522"/>
      <c r="BX57" s="534"/>
      <c r="BY57" s="752">
        <v>0</v>
      </c>
      <c r="BZ57" s="712">
        <v>0</v>
      </c>
      <c r="CA57" s="712">
        <f t="shared" si="23"/>
        <v>0</v>
      </c>
      <c r="CB57" s="991">
        <f t="shared" si="23"/>
        <v>0</v>
      </c>
      <c r="CC57" s="1231"/>
      <c r="CD57" s="1231"/>
      <c r="CE57" s="529"/>
      <c r="CF57" s="534"/>
      <c r="CG57" s="861">
        <v>0.2</v>
      </c>
      <c r="CH57" s="712">
        <v>0</v>
      </c>
      <c r="CI57" s="712">
        <f t="shared" si="24"/>
        <v>0.2</v>
      </c>
      <c r="CJ57" s="862">
        <f t="shared" si="24"/>
        <v>0</v>
      </c>
      <c r="CK57" s="1231"/>
      <c r="CL57" s="1231"/>
      <c r="CM57" s="529"/>
      <c r="CN57" s="491"/>
      <c r="CO57" s="861">
        <v>0.2</v>
      </c>
      <c r="CP57" s="712">
        <v>0</v>
      </c>
      <c r="CQ57" s="712">
        <f t="shared" si="25"/>
        <v>0.2</v>
      </c>
      <c r="CR57" s="862">
        <f t="shared" si="25"/>
        <v>0</v>
      </c>
      <c r="CS57" s="1231"/>
      <c r="CT57" s="1231"/>
      <c r="CU57" s="529"/>
      <c r="CV57" s="491"/>
      <c r="CW57" s="861">
        <v>0.2</v>
      </c>
      <c r="CX57" s="712">
        <v>0</v>
      </c>
      <c r="CY57" s="712">
        <v>0.2</v>
      </c>
      <c r="CZ57" s="862">
        <f t="shared" si="26"/>
        <v>0</v>
      </c>
      <c r="DA57" s="1231"/>
      <c r="DB57" s="1231"/>
      <c r="DC57" s="522"/>
      <c r="DD57" s="490"/>
      <c r="DE57" s="861">
        <v>0.2</v>
      </c>
      <c r="DF57" s="712">
        <v>0</v>
      </c>
      <c r="DG57" s="712">
        <f t="shared" si="27"/>
        <v>0.2</v>
      </c>
      <c r="DH57" s="862">
        <f t="shared" si="27"/>
        <v>0</v>
      </c>
      <c r="DI57" s="1231"/>
      <c r="DJ57" s="1231"/>
      <c r="DK57" s="1231"/>
      <c r="DL57" s="491"/>
      <c r="DM57" s="214">
        <f t="shared" si="3"/>
        <v>1</v>
      </c>
      <c r="DN57" s="214" t="str">
        <f t="shared" si="4"/>
        <v>OK</v>
      </c>
      <c r="DO57" s="873">
        <f t="shared" si="0"/>
        <v>0</v>
      </c>
      <c r="DP57" s="677">
        <f t="shared" si="1"/>
        <v>0</v>
      </c>
      <c r="DQ57" s="874" t="e">
        <f t="shared" si="5"/>
        <v>#DIV/0!</v>
      </c>
      <c r="DR57" s="677">
        <f t="shared" si="28"/>
        <v>0</v>
      </c>
      <c r="DS57" s="677">
        <f t="shared" si="28"/>
        <v>0</v>
      </c>
      <c r="DT57" s="875" t="e">
        <f>+DS57/DR57</f>
        <v>#DIV/0!</v>
      </c>
      <c r="DU57" s="1209"/>
      <c r="DV57" s="1209"/>
      <c r="DW57" s="1209"/>
      <c r="DX57" s="676">
        <f t="shared" si="6"/>
        <v>0</v>
      </c>
      <c r="DY57" s="677">
        <f t="shared" si="7"/>
        <v>0</v>
      </c>
      <c r="DZ57" s="874" t="e">
        <f t="shared" si="8"/>
        <v>#DIV/0!</v>
      </c>
      <c r="EA57" s="677">
        <f t="shared" si="29"/>
        <v>0</v>
      </c>
      <c r="EB57" s="677">
        <f t="shared" si="29"/>
        <v>0</v>
      </c>
      <c r="EC57" s="875" t="e">
        <f>+EB57/EA57</f>
        <v>#DIV/0!</v>
      </c>
      <c r="ED57" s="1209"/>
      <c r="EE57" s="1209"/>
      <c r="EF57" s="1209"/>
      <c r="EG57" s="676">
        <f t="shared" si="9"/>
        <v>0.4</v>
      </c>
      <c r="EH57" s="677">
        <f t="shared" si="10"/>
        <v>0</v>
      </c>
      <c r="EI57" s="985">
        <f t="shared" si="11"/>
        <v>0</v>
      </c>
      <c r="EJ57" s="677">
        <f>W57+AE57+AM57+AU57+BC57+BK57+BS57+CA57+CI57</f>
        <v>0.4</v>
      </c>
      <c r="EK57" s="677">
        <v>0.01</v>
      </c>
      <c r="EL57" s="875">
        <f>+EK57/EJ57</f>
        <v>2.4999999999999998E-2</v>
      </c>
      <c r="EM57" s="1209"/>
      <c r="EN57" s="1209"/>
      <c r="EO57" s="1209"/>
      <c r="EP57" s="676">
        <f t="shared" si="12"/>
        <v>1</v>
      </c>
      <c r="EQ57" s="677">
        <f t="shared" si="13"/>
        <v>0</v>
      </c>
      <c r="ER57" s="985">
        <f t="shared" si="14"/>
        <v>0</v>
      </c>
      <c r="ES57" s="677">
        <f t="shared" si="30"/>
        <v>1</v>
      </c>
      <c r="ET57" s="677">
        <f t="shared" si="30"/>
        <v>0</v>
      </c>
      <c r="EU57" s="875">
        <f>+ET57/ES57</f>
        <v>0</v>
      </c>
      <c r="EV57" s="1209"/>
      <c r="EW57" s="1209"/>
      <c r="EX57" s="1209"/>
    </row>
    <row r="58" spans="1:154" ht="38.25" customHeight="1" x14ac:dyDescent="0.25">
      <c r="A58" s="1397"/>
      <c r="B58" s="1804"/>
      <c r="C58" s="1721"/>
      <c r="D58" s="1724"/>
      <c r="E58" s="1724"/>
      <c r="F58" s="1724"/>
      <c r="G58" s="1724"/>
      <c r="H58" s="1727"/>
      <c r="I58" s="1769"/>
      <c r="J58" s="1777">
        <v>16</v>
      </c>
      <c r="K58" s="1780" t="s">
        <v>200</v>
      </c>
      <c r="L58" s="1780" t="s">
        <v>263</v>
      </c>
      <c r="M58" s="1783" t="s">
        <v>189</v>
      </c>
      <c r="N58" s="1786">
        <v>1</v>
      </c>
      <c r="O58" s="1814" t="s">
        <v>269</v>
      </c>
      <c r="P58" s="1817">
        <v>0.1</v>
      </c>
      <c r="Q58" s="1817">
        <v>0.05</v>
      </c>
      <c r="R58" s="1796">
        <v>45657</v>
      </c>
      <c r="S58" s="515" t="s">
        <v>247</v>
      </c>
      <c r="T58" s="590">
        <v>0.25</v>
      </c>
      <c r="U58" s="465">
        <v>0</v>
      </c>
      <c r="V58" s="466"/>
      <c r="W58" s="1820">
        <f>SUM(U58:U60)</f>
        <v>0</v>
      </c>
      <c r="X58" s="1787">
        <f>SUM(V58:V60)</f>
        <v>0</v>
      </c>
      <c r="Y58" s="1231"/>
      <c r="Z58" s="1231"/>
      <c r="AA58" s="524"/>
      <c r="AB58" s="855"/>
      <c r="AC58" s="865">
        <v>0</v>
      </c>
      <c r="AD58" s="714">
        <v>0</v>
      </c>
      <c r="AE58" s="1244">
        <f>SUM(AC58:AC60)</f>
        <v>0</v>
      </c>
      <c r="AF58" s="1235">
        <f>SUM(AD58:AD60)</f>
        <v>0</v>
      </c>
      <c r="AG58" s="1231"/>
      <c r="AH58" s="1231"/>
      <c r="AI58" s="531"/>
      <c r="AJ58" s="499"/>
      <c r="AK58" s="739">
        <v>0</v>
      </c>
      <c r="AL58" s="714">
        <v>0</v>
      </c>
      <c r="AM58" s="1244">
        <f>SUM(AK58:AK60)</f>
        <v>0</v>
      </c>
      <c r="AN58" s="1235">
        <f>SUM(AL58:AL60)</f>
        <v>0</v>
      </c>
      <c r="AO58" s="1231"/>
      <c r="AP58" s="1231"/>
      <c r="AQ58" s="531"/>
      <c r="AR58" s="499"/>
      <c r="AS58" s="754">
        <v>0</v>
      </c>
      <c r="AT58" s="714">
        <v>0</v>
      </c>
      <c r="AU58" s="1244">
        <f>SUM(AS58:AS60)</f>
        <v>0</v>
      </c>
      <c r="AV58" s="1235">
        <f>SUM(AT58:AT60)</f>
        <v>0</v>
      </c>
      <c r="AW58" s="1231"/>
      <c r="AX58" s="1231"/>
      <c r="AY58" s="531"/>
      <c r="AZ58" s="499"/>
      <c r="BA58" s="739">
        <v>0</v>
      </c>
      <c r="BB58" s="714">
        <v>0</v>
      </c>
      <c r="BC58" s="1244">
        <f>SUM(BA58:BA60)</f>
        <v>0</v>
      </c>
      <c r="BD58" s="1235">
        <f>SUM(BB58:BB60)</f>
        <v>0</v>
      </c>
      <c r="BE58" s="1231"/>
      <c r="BF58" s="1231"/>
      <c r="BG58" s="531"/>
      <c r="BH58" s="499"/>
      <c r="BI58" s="754">
        <v>0</v>
      </c>
      <c r="BJ58" s="714">
        <v>0</v>
      </c>
      <c r="BK58" s="1244">
        <f>SUM(BI58:BI60)</f>
        <v>0</v>
      </c>
      <c r="BL58" s="1235">
        <f>SUM(BJ58:BJ60)</f>
        <v>0</v>
      </c>
      <c r="BM58" s="1231"/>
      <c r="BN58" s="1231"/>
      <c r="BO58" s="531"/>
      <c r="BP58" s="499"/>
      <c r="BQ58" s="754">
        <v>0.05</v>
      </c>
      <c r="BR58" s="714">
        <v>0</v>
      </c>
      <c r="BS58" s="1244">
        <f>SUM(BQ58:BQ60)</f>
        <v>0.2</v>
      </c>
      <c r="BT58" s="1235">
        <f>SUM(BR58:BR60)</f>
        <v>0</v>
      </c>
      <c r="BU58" s="1231"/>
      <c r="BV58" s="1231"/>
      <c r="BW58" s="524"/>
      <c r="BX58" s="855"/>
      <c r="BY58" s="754">
        <v>0</v>
      </c>
      <c r="BZ58" s="714">
        <v>0</v>
      </c>
      <c r="CA58" s="1244">
        <f>SUM(BY58:BY60)</f>
        <v>0</v>
      </c>
      <c r="CB58" s="1252">
        <f>SUM(BZ58:BZ60)</f>
        <v>0</v>
      </c>
      <c r="CC58" s="1231"/>
      <c r="CD58" s="1231"/>
      <c r="CE58" s="531"/>
      <c r="CF58" s="855"/>
      <c r="CG58" s="865">
        <v>0.05</v>
      </c>
      <c r="CH58" s="714">
        <v>0</v>
      </c>
      <c r="CI58" s="1244">
        <f>SUM(CG58:CG60)</f>
        <v>0.2</v>
      </c>
      <c r="CJ58" s="1235">
        <f>SUM(CH58:CH60)</f>
        <v>0</v>
      </c>
      <c r="CK58" s="1231"/>
      <c r="CL58" s="1231"/>
      <c r="CM58" s="531"/>
      <c r="CN58" s="499"/>
      <c r="CO58" s="865">
        <v>0.05</v>
      </c>
      <c r="CP58" s="714">
        <v>0</v>
      </c>
      <c r="CQ58" s="1244">
        <f>SUM(CO58:CO60)</f>
        <v>0.2</v>
      </c>
      <c r="CR58" s="1235">
        <f>SUM(CP58:CP60)</f>
        <v>0</v>
      </c>
      <c r="CS58" s="1231"/>
      <c r="CT58" s="1231"/>
      <c r="CU58" s="531"/>
      <c r="CV58" s="499"/>
      <c r="CW58" s="865">
        <v>0.05</v>
      </c>
      <c r="CX58" s="714">
        <v>0</v>
      </c>
      <c r="CY58" s="1244">
        <f>SUM(CW58:CW60)</f>
        <v>0.2</v>
      </c>
      <c r="CZ58" s="1235">
        <f>SUM(CX58:CX60)</f>
        <v>0</v>
      </c>
      <c r="DA58" s="1231"/>
      <c r="DB58" s="1231"/>
      <c r="DC58" s="524"/>
      <c r="DD58" s="498"/>
      <c r="DE58" s="865">
        <v>0.05</v>
      </c>
      <c r="DF58" s="714">
        <v>0</v>
      </c>
      <c r="DG58" s="1244">
        <f>SUM(DE58:DE60)</f>
        <v>0.2</v>
      </c>
      <c r="DH58" s="1235">
        <f>SUM(DF58:DF60)</f>
        <v>0</v>
      </c>
      <c r="DI58" s="1231"/>
      <c r="DJ58" s="1231"/>
      <c r="DK58" s="1231"/>
      <c r="DL58" s="499"/>
      <c r="DM58" s="214">
        <f t="shared" si="3"/>
        <v>0.25</v>
      </c>
      <c r="DN58" s="214" t="str">
        <f t="shared" si="4"/>
        <v>OK</v>
      </c>
      <c r="DO58" s="642">
        <f t="shared" si="0"/>
        <v>0</v>
      </c>
      <c r="DP58" s="643">
        <f t="shared" si="1"/>
        <v>0</v>
      </c>
      <c r="DQ58" s="871" t="e">
        <f t="shared" si="5"/>
        <v>#DIV/0!</v>
      </c>
      <c r="DR58" s="1211">
        <f t="shared" si="28"/>
        <v>0</v>
      </c>
      <c r="DS58" s="1211">
        <f t="shared" si="28"/>
        <v>0</v>
      </c>
      <c r="DT58" s="1213" t="e">
        <f>+DS58/DR58</f>
        <v>#DIV/0!</v>
      </c>
      <c r="DU58" s="1209"/>
      <c r="DV58" s="1209"/>
      <c r="DW58" s="1209"/>
      <c r="DX58" s="652">
        <f t="shared" si="6"/>
        <v>0</v>
      </c>
      <c r="DY58" s="643">
        <f t="shared" si="7"/>
        <v>0</v>
      </c>
      <c r="DZ58" s="871" t="e">
        <f t="shared" si="8"/>
        <v>#DIV/0!</v>
      </c>
      <c r="EA58" s="1211">
        <f t="shared" si="29"/>
        <v>0</v>
      </c>
      <c r="EB58" s="1211">
        <f t="shared" si="29"/>
        <v>0</v>
      </c>
      <c r="EC58" s="1213" t="e">
        <f>+EB58/EA58</f>
        <v>#DIV/0!</v>
      </c>
      <c r="ED58" s="1209"/>
      <c r="EE58" s="1209"/>
      <c r="EF58" s="1209"/>
      <c r="EG58" s="652">
        <f t="shared" si="9"/>
        <v>0.1</v>
      </c>
      <c r="EH58" s="643">
        <f t="shared" si="10"/>
        <v>0</v>
      </c>
      <c r="EI58" s="982">
        <f t="shared" si="11"/>
        <v>0</v>
      </c>
      <c r="EJ58" s="1211">
        <f>W58+AE58+AM58+AU58+BC58+BK58+BS58+CA58+CI58</f>
        <v>0.4</v>
      </c>
      <c r="EK58" s="1211">
        <f>X58+AF58+AN58+AV58+BD58+BL58+BT58+CB58+CJ58</f>
        <v>0</v>
      </c>
      <c r="EL58" s="1213">
        <f>+EK58/EJ58</f>
        <v>0</v>
      </c>
      <c r="EM58" s="1209"/>
      <c r="EN58" s="1209"/>
      <c r="EO58" s="1209"/>
      <c r="EP58" s="652">
        <f t="shared" si="12"/>
        <v>0.25</v>
      </c>
      <c r="EQ58" s="643">
        <f t="shared" si="13"/>
        <v>0</v>
      </c>
      <c r="ER58" s="982">
        <f t="shared" si="14"/>
        <v>0</v>
      </c>
      <c r="ES58" s="1211">
        <f t="shared" si="30"/>
        <v>1</v>
      </c>
      <c r="ET58" s="1211">
        <f t="shared" si="30"/>
        <v>0</v>
      </c>
      <c r="EU58" s="1213">
        <f>+ET58/ES58</f>
        <v>0</v>
      </c>
      <c r="EV58" s="1209"/>
      <c r="EW58" s="1209"/>
      <c r="EX58" s="1209"/>
    </row>
    <row r="59" spans="1:154" ht="38.25" customHeight="1" x14ac:dyDescent="0.25">
      <c r="A59" s="1397"/>
      <c r="B59" s="1804"/>
      <c r="C59" s="1721"/>
      <c r="D59" s="1724"/>
      <c r="E59" s="1724"/>
      <c r="F59" s="1724"/>
      <c r="G59" s="1724"/>
      <c r="H59" s="1727"/>
      <c r="I59" s="1769"/>
      <c r="J59" s="1778"/>
      <c r="K59" s="1781"/>
      <c r="L59" s="1781"/>
      <c r="M59" s="1784"/>
      <c r="N59" s="1784"/>
      <c r="O59" s="1815"/>
      <c r="P59" s="1818"/>
      <c r="Q59" s="1818"/>
      <c r="R59" s="1797"/>
      <c r="S59" s="516" t="s">
        <v>249</v>
      </c>
      <c r="T59" s="591">
        <v>0.5</v>
      </c>
      <c r="U59" s="468">
        <v>0</v>
      </c>
      <c r="V59" s="469"/>
      <c r="W59" s="1821"/>
      <c r="X59" s="1788"/>
      <c r="Y59" s="1231"/>
      <c r="Z59" s="1231"/>
      <c r="AA59" s="525"/>
      <c r="AB59" s="856"/>
      <c r="AC59" s="866">
        <v>0</v>
      </c>
      <c r="AD59" s="715">
        <v>0</v>
      </c>
      <c r="AE59" s="1245"/>
      <c r="AF59" s="1236"/>
      <c r="AG59" s="1231"/>
      <c r="AH59" s="1231"/>
      <c r="AI59" s="532"/>
      <c r="AJ59" s="500"/>
      <c r="AK59" s="740">
        <v>0</v>
      </c>
      <c r="AL59" s="715">
        <v>0</v>
      </c>
      <c r="AM59" s="1245"/>
      <c r="AN59" s="1236"/>
      <c r="AO59" s="1231"/>
      <c r="AP59" s="1231"/>
      <c r="AQ59" s="532"/>
      <c r="AR59" s="500"/>
      <c r="AS59" s="755">
        <v>0</v>
      </c>
      <c r="AT59" s="715">
        <v>0</v>
      </c>
      <c r="AU59" s="1245"/>
      <c r="AV59" s="1236"/>
      <c r="AW59" s="1231"/>
      <c r="AX59" s="1231"/>
      <c r="AY59" s="532"/>
      <c r="AZ59" s="500"/>
      <c r="BA59" s="740">
        <v>0</v>
      </c>
      <c r="BB59" s="715">
        <v>0</v>
      </c>
      <c r="BC59" s="1245"/>
      <c r="BD59" s="1236"/>
      <c r="BE59" s="1231"/>
      <c r="BF59" s="1231"/>
      <c r="BG59" s="532"/>
      <c r="BH59" s="500"/>
      <c r="BI59" s="755">
        <v>0</v>
      </c>
      <c r="BJ59" s="715">
        <v>0</v>
      </c>
      <c r="BK59" s="1245"/>
      <c r="BL59" s="1236"/>
      <c r="BM59" s="1231"/>
      <c r="BN59" s="1231"/>
      <c r="BO59" s="532"/>
      <c r="BP59" s="500"/>
      <c r="BQ59" s="755">
        <v>0.1</v>
      </c>
      <c r="BR59" s="715">
        <v>0</v>
      </c>
      <c r="BS59" s="1245"/>
      <c r="BT59" s="1236"/>
      <c r="BU59" s="1231"/>
      <c r="BV59" s="1231"/>
      <c r="BW59" s="525"/>
      <c r="BX59" s="856"/>
      <c r="BY59" s="755">
        <v>0</v>
      </c>
      <c r="BZ59" s="715">
        <v>0</v>
      </c>
      <c r="CA59" s="1245"/>
      <c r="CB59" s="1253"/>
      <c r="CC59" s="1231"/>
      <c r="CD59" s="1231"/>
      <c r="CE59" s="532"/>
      <c r="CF59" s="856"/>
      <c r="CG59" s="866">
        <v>0.1</v>
      </c>
      <c r="CH59" s="715">
        <v>0</v>
      </c>
      <c r="CI59" s="1245"/>
      <c r="CJ59" s="1236"/>
      <c r="CK59" s="1231"/>
      <c r="CL59" s="1231"/>
      <c r="CM59" s="532"/>
      <c r="CN59" s="500"/>
      <c r="CO59" s="866">
        <v>0.1</v>
      </c>
      <c r="CP59" s="715">
        <v>0</v>
      </c>
      <c r="CQ59" s="1245"/>
      <c r="CR59" s="1236"/>
      <c r="CS59" s="1231"/>
      <c r="CT59" s="1231"/>
      <c r="CU59" s="532"/>
      <c r="CV59" s="500"/>
      <c r="CW59" s="866">
        <v>0.1</v>
      </c>
      <c r="CX59" s="715">
        <v>0</v>
      </c>
      <c r="CY59" s="1245"/>
      <c r="CZ59" s="1236"/>
      <c r="DA59" s="1231"/>
      <c r="DB59" s="1231"/>
      <c r="DC59" s="525"/>
      <c r="DD59" s="467"/>
      <c r="DE59" s="866">
        <v>0.1</v>
      </c>
      <c r="DF59" s="715">
        <v>0</v>
      </c>
      <c r="DG59" s="1245"/>
      <c r="DH59" s="1236"/>
      <c r="DI59" s="1231"/>
      <c r="DJ59" s="1231"/>
      <c r="DK59" s="1231"/>
      <c r="DL59" s="500"/>
      <c r="DM59" s="214">
        <f t="shared" si="3"/>
        <v>0.5</v>
      </c>
      <c r="DN59" s="214" t="str">
        <f t="shared" si="4"/>
        <v>OK</v>
      </c>
      <c r="DO59" s="645">
        <f t="shared" si="0"/>
        <v>0</v>
      </c>
      <c r="DP59" s="641">
        <f t="shared" si="1"/>
        <v>0</v>
      </c>
      <c r="DQ59" s="814" t="e">
        <f t="shared" si="5"/>
        <v>#DIV/0!</v>
      </c>
      <c r="DR59" s="1215"/>
      <c r="DS59" s="1215"/>
      <c r="DT59" s="1216"/>
      <c r="DU59" s="1209"/>
      <c r="DV59" s="1209"/>
      <c r="DW59" s="1209"/>
      <c r="DX59" s="653">
        <f t="shared" si="6"/>
        <v>0</v>
      </c>
      <c r="DY59" s="641">
        <f t="shared" si="7"/>
        <v>0</v>
      </c>
      <c r="DZ59" s="814" t="e">
        <f t="shared" si="8"/>
        <v>#DIV/0!</v>
      </c>
      <c r="EA59" s="1215"/>
      <c r="EB59" s="1215"/>
      <c r="EC59" s="1216"/>
      <c r="ED59" s="1209"/>
      <c r="EE59" s="1209"/>
      <c r="EF59" s="1209"/>
      <c r="EG59" s="653">
        <f t="shared" si="9"/>
        <v>0.2</v>
      </c>
      <c r="EH59" s="641">
        <f t="shared" si="10"/>
        <v>0</v>
      </c>
      <c r="EI59" s="983">
        <f t="shared" si="11"/>
        <v>0</v>
      </c>
      <c r="EJ59" s="1215"/>
      <c r="EK59" s="1215"/>
      <c r="EL59" s="1216"/>
      <c r="EM59" s="1209"/>
      <c r="EN59" s="1209"/>
      <c r="EO59" s="1209"/>
      <c r="EP59" s="653">
        <f t="shared" si="12"/>
        <v>0.5</v>
      </c>
      <c r="EQ59" s="641">
        <f t="shared" si="13"/>
        <v>0</v>
      </c>
      <c r="ER59" s="983">
        <f t="shared" si="14"/>
        <v>0</v>
      </c>
      <c r="ES59" s="1215"/>
      <c r="ET59" s="1215"/>
      <c r="EU59" s="1216"/>
      <c r="EV59" s="1209"/>
      <c r="EW59" s="1209"/>
      <c r="EX59" s="1209"/>
    </row>
    <row r="60" spans="1:154" ht="38.25" customHeight="1" thickBot="1" x14ac:dyDescent="0.3">
      <c r="A60" s="1397"/>
      <c r="B60" s="1804"/>
      <c r="C60" s="1721"/>
      <c r="D60" s="1724"/>
      <c r="E60" s="1724"/>
      <c r="F60" s="1724"/>
      <c r="G60" s="1724"/>
      <c r="H60" s="1727"/>
      <c r="I60" s="1769"/>
      <c r="J60" s="1779"/>
      <c r="K60" s="1782"/>
      <c r="L60" s="1782"/>
      <c r="M60" s="1785"/>
      <c r="N60" s="1785"/>
      <c r="O60" s="1816"/>
      <c r="P60" s="1819"/>
      <c r="Q60" s="1819"/>
      <c r="R60" s="1798"/>
      <c r="S60" s="517" t="s">
        <v>246</v>
      </c>
      <c r="T60" s="592">
        <v>0.25</v>
      </c>
      <c r="U60" s="501">
        <v>0</v>
      </c>
      <c r="V60" s="502"/>
      <c r="W60" s="1822"/>
      <c r="X60" s="1789"/>
      <c r="Y60" s="1231"/>
      <c r="Z60" s="1231"/>
      <c r="AA60" s="526"/>
      <c r="AB60" s="857"/>
      <c r="AC60" s="867">
        <v>0</v>
      </c>
      <c r="AD60" s="716">
        <v>0</v>
      </c>
      <c r="AE60" s="1246"/>
      <c r="AF60" s="1237"/>
      <c r="AG60" s="1231"/>
      <c r="AH60" s="1231"/>
      <c r="AI60" s="533"/>
      <c r="AJ60" s="504"/>
      <c r="AK60" s="741">
        <v>0</v>
      </c>
      <c r="AL60" s="716">
        <v>0</v>
      </c>
      <c r="AM60" s="1246"/>
      <c r="AN60" s="1237"/>
      <c r="AO60" s="1231"/>
      <c r="AP60" s="1231"/>
      <c r="AQ60" s="533"/>
      <c r="AR60" s="504"/>
      <c r="AS60" s="756">
        <v>0</v>
      </c>
      <c r="AT60" s="716">
        <v>0</v>
      </c>
      <c r="AU60" s="1246"/>
      <c r="AV60" s="1237"/>
      <c r="AW60" s="1231"/>
      <c r="AX60" s="1231"/>
      <c r="AY60" s="533"/>
      <c r="AZ60" s="504"/>
      <c r="BA60" s="741">
        <v>0</v>
      </c>
      <c r="BB60" s="716">
        <v>0</v>
      </c>
      <c r="BC60" s="1246"/>
      <c r="BD60" s="1237"/>
      <c r="BE60" s="1231"/>
      <c r="BF60" s="1231"/>
      <c r="BG60" s="533"/>
      <c r="BH60" s="504"/>
      <c r="BI60" s="756">
        <v>0</v>
      </c>
      <c r="BJ60" s="716">
        <v>0</v>
      </c>
      <c r="BK60" s="1246"/>
      <c r="BL60" s="1237"/>
      <c r="BM60" s="1231"/>
      <c r="BN60" s="1231"/>
      <c r="BO60" s="533"/>
      <c r="BP60" s="504"/>
      <c r="BQ60" s="756">
        <v>0.05</v>
      </c>
      <c r="BR60" s="716">
        <v>0</v>
      </c>
      <c r="BS60" s="1246"/>
      <c r="BT60" s="1237"/>
      <c r="BU60" s="1231"/>
      <c r="BV60" s="1231"/>
      <c r="BW60" s="526"/>
      <c r="BX60" s="857"/>
      <c r="BY60" s="756">
        <v>0</v>
      </c>
      <c r="BZ60" s="716">
        <v>0</v>
      </c>
      <c r="CA60" s="1246"/>
      <c r="CB60" s="1254"/>
      <c r="CC60" s="1231"/>
      <c r="CD60" s="1231"/>
      <c r="CE60" s="533"/>
      <c r="CF60" s="857"/>
      <c r="CG60" s="867">
        <v>0.05</v>
      </c>
      <c r="CH60" s="716">
        <v>0</v>
      </c>
      <c r="CI60" s="1246"/>
      <c r="CJ60" s="1237"/>
      <c r="CK60" s="1231"/>
      <c r="CL60" s="1231"/>
      <c r="CM60" s="533"/>
      <c r="CN60" s="504"/>
      <c r="CO60" s="867">
        <v>0.05</v>
      </c>
      <c r="CP60" s="716">
        <v>0</v>
      </c>
      <c r="CQ60" s="1246"/>
      <c r="CR60" s="1237"/>
      <c r="CS60" s="1231"/>
      <c r="CT60" s="1231"/>
      <c r="CU60" s="533"/>
      <c r="CV60" s="504"/>
      <c r="CW60" s="867">
        <v>0.05</v>
      </c>
      <c r="CX60" s="716">
        <v>0</v>
      </c>
      <c r="CY60" s="1246"/>
      <c r="CZ60" s="1237"/>
      <c r="DA60" s="1231"/>
      <c r="DB60" s="1231"/>
      <c r="DC60" s="526"/>
      <c r="DD60" s="503"/>
      <c r="DE60" s="867">
        <v>0.05</v>
      </c>
      <c r="DF60" s="716">
        <v>0</v>
      </c>
      <c r="DG60" s="1246"/>
      <c r="DH60" s="1237"/>
      <c r="DI60" s="1231"/>
      <c r="DJ60" s="1231"/>
      <c r="DK60" s="1231"/>
      <c r="DL60" s="504"/>
      <c r="DM60" s="214">
        <f t="shared" si="3"/>
        <v>0.25</v>
      </c>
      <c r="DN60" s="214" t="str">
        <f t="shared" si="4"/>
        <v>OK</v>
      </c>
      <c r="DO60" s="647">
        <f t="shared" si="0"/>
        <v>0</v>
      </c>
      <c r="DP60" s="648">
        <f t="shared" si="1"/>
        <v>0</v>
      </c>
      <c r="DQ60" s="872" t="e">
        <f t="shared" si="5"/>
        <v>#DIV/0!</v>
      </c>
      <c r="DR60" s="1212"/>
      <c r="DS60" s="1212"/>
      <c r="DT60" s="1214"/>
      <c r="DU60" s="1209"/>
      <c r="DV60" s="1209"/>
      <c r="DW60" s="1209"/>
      <c r="DX60" s="654">
        <f t="shared" si="6"/>
        <v>0</v>
      </c>
      <c r="DY60" s="648">
        <f t="shared" si="7"/>
        <v>0</v>
      </c>
      <c r="DZ60" s="872" t="e">
        <f t="shared" si="8"/>
        <v>#DIV/0!</v>
      </c>
      <c r="EA60" s="1212"/>
      <c r="EB60" s="1212"/>
      <c r="EC60" s="1214"/>
      <c r="ED60" s="1209"/>
      <c r="EE60" s="1209"/>
      <c r="EF60" s="1209"/>
      <c r="EG60" s="654">
        <f t="shared" si="9"/>
        <v>0.1</v>
      </c>
      <c r="EH60" s="648">
        <f t="shared" si="10"/>
        <v>0</v>
      </c>
      <c r="EI60" s="984">
        <f t="shared" si="11"/>
        <v>0</v>
      </c>
      <c r="EJ60" s="1212"/>
      <c r="EK60" s="1212"/>
      <c r="EL60" s="1214"/>
      <c r="EM60" s="1209"/>
      <c r="EN60" s="1209"/>
      <c r="EO60" s="1209"/>
      <c r="EP60" s="654">
        <f t="shared" si="12"/>
        <v>0.25</v>
      </c>
      <c r="EQ60" s="648">
        <f t="shared" si="13"/>
        <v>0</v>
      </c>
      <c r="ER60" s="984">
        <f t="shared" si="14"/>
        <v>0</v>
      </c>
      <c r="ES60" s="1212"/>
      <c r="ET60" s="1212"/>
      <c r="EU60" s="1214"/>
      <c r="EV60" s="1209"/>
      <c r="EW60" s="1209"/>
      <c r="EX60" s="1209"/>
    </row>
    <row r="61" spans="1:154" ht="54.75" customHeight="1" thickBot="1" x14ac:dyDescent="0.3">
      <c r="A61" s="1397"/>
      <c r="B61" s="1804"/>
      <c r="C61" s="1722"/>
      <c r="D61" s="1725"/>
      <c r="E61" s="1725"/>
      <c r="F61" s="1725"/>
      <c r="G61" s="1725"/>
      <c r="H61" s="1728"/>
      <c r="I61" s="1770"/>
      <c r="J61" s="505">
        <v>17</v>
      </c>
      <c r="K61" s="506" t="s">
        <v>201</v>
      </c>
      <c r="L61" s="506" t="s">
        <v>264</v>
      </c>
      <c r="M61" s="495" t="s">
        <v>188</v>
      </c>
      <c r="N61" s="495">
        <v>60</v>
      </c>
      <c r="O61" s="507" t="s">
        <v>269</v>
      </c>
      <c r="P61" s="508">
        <v>0.2</v>
      </c>
      <c r="Q61" s="508">
        <v>0.05</v>
      </c>
      <c r="R61" s="545">
        <v>45657</v>
      </c>
      <c r="S61" s="492" t="s">
        <v>248</v>
      </c>
      <c r="T61" s="589">
        <v>1</v>
      </c>
      <c r="U61" s="493">
        <v>0</v>
      </c>
      <c r="V61" s="494"/>
      <c r="W61" s="494">
        <f>+U61</f>
        <v>0</v>
      </c>
      <c r="X61" s="518">
        <f>+V61</f>
        <v>0</v>
      </c>
      <c r="Y61" s="1232"/>
      <c r="Z61" s="1232"/>
      <c r="AA61" s="523"/>
      <c r="AB61" s="535"/>
      <c r="AC61" s="868">
        <v>0</v>
      </c>
      <c r="AD61" s="869">
        <v>0</v>
      </c>
      <c r="AE61" s="869">
        <f>+AC61</f>
        <v>0</v>
      </c>
      <c r="AF61" s="870">
        <f>+AD61</f>
        <v>0</v>
      </c>
      <c r="AG61" s="1232"/>
      <c r="AH61" s="1232"/>
      <c r="AI61" s="530"/>
      <c r="AJ61" s="497"/>
      <c r="AK61" s="738">
        <v>0</v>
      </c>
      <c r="AL61" s="713">
        <v>0</v>
      </c>
      <c r="AM61" s="869">
        <f>+AK61</f>
        <v>0</v>
      </c>
      <c r="AN61" s="870">
        <f>+AL61</f>
        <v>0</v>
      </c>
      <c r="AO61" s="1232"/>
      <c r="AP61" s="1232"/>
      <c r="AQ61" s="530"/>
      <c r="AR61" s="497"/>
      <c r="AS61" s="753">
        <v>0</v>
      </c>
      <c r="AT61" s="713">
        <v>0</v>
      </c>
      <c r="AU61" s="869">
        <f>+AS61</f>
        <v>0</v>
      </c>
      <c r="AV61" s="870">
        <f>+AT61</f>
        <v>0</v>
      </c>
      <c r="AW61" s="1232"/>
      <c r="AX61" s="1232"/>
      <c r="AY61" s="530"/>
      <c r="AZ61" s="497"/>
      <c r="BA61" s="738">
        <v>0</v>
      </c>
      <c r="BB61" s="713">
        <v>0</v>
      </c>
      <c r="BC61" s="869">
        <f>+BA61</f>
        <v>0</v>
      </c>
      <c r="BD61" s="870">
        <f>+BB61</f>
        <v>0</v>
      </c>
      <c r="BE61" s="1232"/>
      <c r="BF61" s="1232"/>
      <c r="BG61" s="530"/>
      <c r="BH61" s="497"/>
      <c r="BI61" s="753">
        <v>0</v>
      </c>
      <c r="BJ61" s="713">
        <v>0</v>
      </c>
      <c r="BK61" s="869">
        <f>+BI61</f>
        <v>0</v>
      </c>
      <c r="BL61" s="870">
        <f>+BJ61</f>
        <v>0</v>
      </c>
      <c r="BM61" s="1232"/>
      <c r="BN61" s="1232"/>
      <c r="BO61" s="530"/>
      <c r="BP61" s="497"/>
      <c r="BQ61" s="753">
        <v>0</v>
      </c>
      <c r="BR61" s="713">
        <v>0</v>
      </c>
      <c r="BS61" s="869">
        <f>+BQ61</f>
        <v>0</v>
      </c>
      <c r="BT61" s="870">
        <f>+BR61</f>
        <v>0</v>
      </c>
      <c r="BU61" s="1232"/>
      <c r="BV61" s="1232"/>
      <c r="BW61" s="523"/>
      <c r="BX61" s="496"/>
      <c r="BY61" s="713">
        <v>0</v>
      </c>
      <c r="BZ61" s="713">
        <v>0</v>
      </c>
      <c r="CA61" s="869">
        <f>+BY61</f>
        <v>0</v>
      </c>
      <c r="CB61" s="870">
        <f>+BZ61</f>
        <v>0</v>
      </c>
      <c r="CC61" s="1232"/>
      <c r="CD61" s="1232"/>
      <c r="CE61" s="530"/>
      <c r="CF61" s="535"/>
      <c r="CG61" s="868">
        <v>0.25</v>
      </c>
      <c r="CH61" s="869">
        <v>0</v>
      </c>
      <c r="CI61" s="869">
        <f>+CG61</f>
        <v>0.25</v>
      </c>
      <c r="CJ61" s="870">
        <f>+CH61</f>
        <v>0</v>
      </c>
      <c r="CK61" s="1232"/>
      <c r="CL61" s="1232"/>
      <c r="CM61" s="530"/>
      <c r="CN61" s="497"/>
      <c r="CO61" s="868">
        <v>0.25</v>
      </c>
      <c r="CP61" s="869">
        <v>0</v>
      </c>
      <c r="CQ61" s="869">
        <f>+CO61</f>
        <v>0.25</v>
      </c>
      <c r="CR61" s="870">
        <f>+CP61</f>
        <v>0</v>
      </c>
      <c r="CS61" s="1232"/>
      <c r="CT61" s="1232"/>
      <c r="CU61" s="530"/>
      <c r="CV61" s="497"/>
      <c r="CW61" s="868">
        <v>0.25</v>
      </c>
      <c r="CX61" s="869">
        <v>0</v>
      </c>
      <c r="CY61" s="869">
        <f>+CW61</f>
        <v>0.25</v>
      </c>
      <c r="CZ61" s="870">
        <f>+CX61</f>
        <v>0</v>
      </c>
      <c r="DA61" s="1232"/>
      <c r="DB61" s="1232"/>
      <c r="DC61" s="523"/>
      <c r="DD61" s="496"/>
      <c r="DE61" s="868">
        <v>0.25</v>
      </c>
      <c r="DF61" s="869">
        <v>0</v>
      </c>
      <c r="DG61" s="869">
        <f>+DE61</f>
        <v>0.25</v>
      </c>
      <c r="DH61" s="870">
        <f>+DF61</f>
        <v>0</v>
      </c>
      <c r="DI61" s="1232"/>
      <c r="DJ61" s="1232"/>
      <c r="DK61" s="1232"/>
      <c r="DL61" s="497"/>
      <c r="DM61" s="214">
        <f t="shared" si="3"/>
        <v>1</v>
      </c>
      <c r="DN61" s="214" t="str">
        <f t="shared" si="4"/>
        <v>OK</v>
      </c>
      <c r="DO61" s="873">
        <f t="shared" si="0"/>
        <v>0</v>
      </c>
      <c r="DP61" s="677">
        <f t="shared" si="1"/>
        <v>0</v>
      </c>
      <c r="DQ61" s="874" t="e">
        <f t="shared" si="5"/>
        <v>#DIV/0!</v>
      </c>
      <c r="DR61" s="677">
        <f>SUM(W61+AE61+AM61)</f>
        <v>0</v>
      </c>
      <c r="DS61" s="677">
        <f>SUM(X61+AF61+AN61)</f>
        <v>0</v>
      </c>
      <c r="DT61" s="875" t="e">
        <f>+DS61/DR61</f>
        <v>#DIV/0!</v>
      </c>
      <c r="DU61" s="1210"/>
      <c r="DV61" s="1210"/>
      <c r="DW61" s="1210"/>
      <c r="DX61" s="676">
        <f t="shared" si="6"/>
        <v>0</v>
      </c>
      <c r="DY61" s="677">
        <f t="shared" si="7"/>
        <v>0</v>
      </c>
      <c r="DZ61" s="874" t="e">
        <f t="shared" si="8"/>
        <v>#DIV/0!</v>
      </c>
      <c r="EA61" s="1211">
        <f>W61+AE61+AM61+AU61+BC61+BK61</f>
        <v>0</v>
      </c>
      <c r="EB61" s="1211">
        <f>X61+AF61+AN61+AV61+BD61+BL61</f>
        <v>0</v>
      </c>
      <c r="EC61" s="875" t="e">
        <f>+EB61/EA61</f>
        <v>#DIV/0!</v>
      </c>
      <c r="ED61" s="1210"/>
      <c r="EE61" s="1210"/>
      <c r="EF61" s="1210"/>
      <c r="EG61" s="676">
        <f t="shared" si="9"/>
        <v>0.25</v>
      </c>
      <c r="EH61" s="677">
        <f t="shared" si="10"/>
        <v>0</v>
      </c>
      <c r="EI61" s="985">
        <f t="shared" si="11"/>
        <v>0</v>
      </c>
      <c r="EJ61" s="1211">
        <f>W61+AE61+AM61+AU61+BC61+BK61+BS61+CA61+CI61</f>
        <v>0.25</v>
      </c>
      <c r="EK61" s="1211">
        <f>X61+AF61+AN61+AV61+BD61+BL61+BT61+CB61+CJ61</f>
        <v>0</v>
      </c>
      <c r="EL61" s="875">
        <f>+EK61/EJ61</f>
        <v>0</v>
      </c>
      <c r="EM61" s="1210"/>
      <c r="EN61" s="1210"/>
      <c r="EO61" s="1210"/>
      <c r="EP61" s="676">
        <f t="shared" si="12"/>
        <v>1</v>
      </c>
      <c r="EQ61" s="677">
        <f t="shared" si="13"/>
        <v>0</v>
      </c>
      <c r="ER61" s="985">
        <f t="shared" si="14"/>
        <v>0</v>
      </c>
      <c r="ES61" s="1211">
        <f>+W61+AE61+AM61+AU61+BC61+BK61+BS61+CA61+CI61+CQ61+CY61+DG61</f>
        <v>1</v>
      </c>
      <c r="ET61" s="1211">
        <f>+X61+AF61+AN61+AV61+BD61+BL61+BT61+CB61+CJ61+CR61+CZ61+DH61</f>
        <v>0</v>
      </c>
      <c r="EU61" s="875">
        <f>+ET61/ES61</f>
        <v>0</v>
      </c>
      <c r="EV61" s="1210"/>
      <c r="EW61" s="1210"/>
      <c r="EX61" s="1210"/>
    </row>
    <row r="62" spans="1:154" ht="38.25" hidden="1" customHeight="1" thickBot="1" x14ac:dyDescent="0.3">
      <c r="I62" s="514">
        <f>SUM(I22:I61)</f>
        <v>1</v>
      </c>
      <c r="AA62" s="387"/>
      <c r="AB62" s="387"/>
      <c r="AC62" s="717"/>
      <c r="AD62" s="717"/>
      <c r="AE62" s="717"/>
      <c r="AF62" s="717"/>
      <c r="AG62" s="387"/>
      <c r="AH62" s="387"/>
      <c r="AI62" s="387"/>
      <c r="AJ62" s="387"/>
      <c r="AK62" s="717"/>
      <c r="AL62" s="717"/>
      <c r="AM62" s="387"/>
      <c r="AN62" s="387"/>
      <c r="AO62" s="387"/>
      <c r="AP62" s="387"/>
      <c r="AQ62" s="387"/>
      <c r="AR62" s="387"/>
      <c r="AS62" s="717"/>
      <c r="AT62" s="717"/>
      <c r="AU62" s="387"/>
      <c r="AV62" s="387"/>
      <c r="AW62" s="387"/>
      <c r="AX62" s="387"/>
      <c r="AY62" s="387"/>
      <c r="AZ62" s="387"/>
      <c r="BA62" s="717"/>
      <c r="BB62" s="717"/>
      <c r="BC62" s="387"/>
      <c r="BD62" s="387"/>
      <c r="BE62" s="387"/>
      <c r="BF62" s="387"/>
      <c r="BG62" s="387"/>
      <c r="BH62" s="387"/>
      <c r="BI62" s="717"/>
      <c r="BJ62" s="717"/>
      <c r="BK62" s="387"/>
      <c r="BL62" s="387"/>
      <c r="BM62" s="387"/>
      <c r="BN62" s="387"/>
      <c r="BO62" s="387"/>
      <c r="BP62" s="387"/>
      <c r="BQ62" s="717"/>
      <c r="BR62" s="717"/>
      <c r="BS62" s="597"/>
      <c r="BT62" s="387"/>
      <c r="BU62" s="387"/>
      <c r="BV62" s="387"/>
      <c r="BW62" s="387"/>
      <c r="BX62" s="387"/>
      <c r="BY62" s="717"/>
      <c r="BZ62" s="717"/>
      <c r="CA62" s="387"/>
      <c r="CB62" s="387"/>
      <c r="CC62" s="387"/>
      <c r="CD62" s="387"/>
      <c r="CE62" s="387"/>
      <c r="CF62" s="387"/>
      <c r="CG62" s="717"/>
      <c r="CH62" s="717"/>
      <c r="CI62" s="387"/>
      <c r="CJ62" s="387"/>
      <c r="CK62" s="387"/>
      <c r="CL62" s="387"/>
      <c r="CM62" s="387"/>
      <c r="CN62" s="387"/>
      <c r="CO62" s="717"/>
      <c r="CP62" s="717"/>
      <c r="CQ62" s="387"/>
      <c r="CR62" s="387"/>
      <c r="CS62" s="387"/>
      <c r="CT62" s="387"/>
      <c r="CU62" s="387"/>
      <c r="CV62" s="387"/>
      <c r="CW62" s="717"/>
      <c r="CX62" s="717"/>
      <c r="CY62" s="387"/>
      <c r="CZ62" s="387"/>
      <c r="DA62" s="387"/>
      <c r="DB62" s="387"/>
      <c r="DC62" s="387"/>
      <c r="DD62" s="387"/>
      <c r="DE62" s="717"/>
      <c r="DF62" s="717"/>
      <c r="DG62" s="387"/>
      <c r="DH62" s="387"/>
      <c r="DI62" s="387"/>
      <c r="DJ62" s="387"/>
      <c r="DK62" s="387"/>
      <c r="DL62" s="387"/>
      <c r="DO62" s="639"/>
      <c r="DW62" s="640"/>
      <c r="EA62" s="1215"/>
      <c r="EB62" s="1215"/>
      <c r="EJ62" s="1215"/>
      <c r="EK62" s="1215"/>
      <c r="ES62" s="1215"/>
      <c r="ET62" s="1215"/>
    </row>
    <row r="63" spans="1:154" ht="38.25" hidden="1" customHeight="1" x14ac:dyDescent="0.25">
      <c r="AA63" s="386"/>
      <c r="AB63" s="386"/>
      <c r="AC63" s="718"/>
      <c r="AD63" s="718"/>
      <c r="AE63" s="718"/>
      <c r="AF63" s="718"/>
      <c r="AG63" s="386"/>
      <c r="AH63" s="386"/>
      <c r="AI63" s="386"/>
      <c r="AJ63" s="386"/>
      <c r="AK63" s="718"/>
      <c r="AL63" s="718"/>
      <c r="AM63" s="386"/>
      <c r="AN63" s="386"/>
      <c r="AO63" s="386"/>
      <c r="AP63" s="386"/>
      <c r="AQ63" s="386"/>
      <c r="AR63" s="386"/>
      <c r="AS63" s="718"/>
      <c r="AT63" s="718"/>
      <c r="AU63" s="386"/>
      <c r="AV63" s="386"/>
      <c r="AW63" s="386"/>
      <c r="AX63" s="386"/>
      <c r="AY63" s="386"/>
      <c r="AZ63" s="386"/>
      <c r="BA63" s="718"/>
      <c r="BB63" s="718"/>
      <c r="BC63" s="386"/>
      <c r="BD63" s="386"/>
      <c r="BE63" s="386"/>
      <c r="BF63" s="386"/>
      <c r="BG63" s="386"/>
      <c r="BH63" s="386"/>
      <c r="BI63" s="718"/>
      <c r="BJ63" s="718"/>
      <c r="BK63" s="386"/>
      <c r="BL63" s="386"/>
      <c r="BM63" s="386"/>
      <c r="BN63" s="386"/>
      <c r="BO63" s="386"/>
      <c r="BP63" s="386"/>
      <c r="BQ63" s="718"/>
      <c r="BR63" s="718"/>
      <c r="BS63" s="404"/>
      <c r="BT63" s="386"/>
      <c r="BU63" s="386"/>
      <c r="BV63" s="386"/>
      <c r="BW63" s="386"/>
      <c r="BX63" s="386"/>
      <c r="BY63" s="718"/>
      <c r="BZ63" s="718"/>
      <c r="CA63" s="386"/>
      <c r="CB63" s="386"/>
      <c r="CC63" s="386"/>
      <c r="CD63" s="386"/>
      <c r="CE63" s="386"/>
      <c r="CF63" s="386"/>
      <c r="CG63" s="718"/>
      <c r="CH63" s="718"/>
      <c r="CI63" s="386"/>
      <c r="CJ63" s="386"/>
      <c r="CK63" s="386"/>
      <c r="CL63" s="386"/>
      <c r="CM63" s="386"/>
      <c r="CN63" s="386"/>
      <c r="CO63" s="718"/>
      <c r="CP63" s="718"/>
      <c r="CQ63" s="386"/>
      <c r="CR63" s="386"/>
      <c r="CS63" s="386"/>
      <c r="CT63" s="386"/>
      <c r="CU63" s="386"/>
      <c r="CV63" s="386"/>
      <c r="CW63" s="718"/>
      <c r="CX63" s="718"/>
      <c r="CY63" s="386"/>
      <c r="CZ63" s="386"/>
      <c r="DA63" s="386"/>
      <c r="DB63" s="386"/>
      <c r="DC63" s="386"/>
      <c r="DD63" s="386"/>
      <c r="DE63" s="718"/>
      <c r="DF63" s="718"/>
      <c r="DG63" s="386"/>
      <c r="DH63" s="386"/>
      <c r="DI63" s="386"/>
      <c r="DJ63" s="386"/>
      <c r="DK63" s="386"/>
      <c r="DL63" s="386"/>
      <c r="DO63" s="655"/>
      <c r="DP63" s="656"/>
      <c r="DQ63" s="656"/>
      <c r="DR63" s="656"/>
      <c r="DS63" s="656"/>
      <c r="DT63" s="656"/>
      <c r="DU63" s="656"/>
      <c r="DV63" s="656"/>
      <c r="DW63" s="657"/>
      <c r="EA63" s="1212"/>
      <c r="EB63" s="1212"/>
      <c r="EJ63" s="1212"/>
      <c r="EK63" s="1212"/>
      <c r="ES63" s="1212"/>
      <c r="ET63" s="1212"/>
    </row>
    <row r="64" spans="1:154" ht="38.25" hidden="1" customHeight="1" x14ac:dyDescent="0.25">
      <c r="AA64" s="386"/>
      <c r="AB64" s="386"/>
      <c r="AC64" s="718"/>
      <c r="AD64" s="718"/>
      <c r="AE64" s="718"/>
      <c r="AF64" s="718"/>
      <c r="AG64" s="386"/>
      <c r="AH64" s="386"/>
      <c r="AI64" s="386"/>
      <c r="AJ64" s="386"/>
      <c r="AK64" s="718"/>
      <c r="AL64" s="718"/>
      <c r="AM64" s="386"/>
      <c r="AN64" s="386"/>
      <c r="AO64" s="386"/>
      <c r="AP64" s="386"/>
      <c r="AQ64" s="386"/>
      <c r="AR64" s="386"/>
      <c r="AS64" s="718"/>
      <c r="AT64" s="718"/>
      <c r="AU64" s="386"/>
      <c r="AV64" s="386"/>
      <c r="AW64" s="386"/>
      <c r="AX64" s="386"/>
      <c r="AY64" s="386"/>
      <c r="AZ64" s="386"/>
      <c r="BA64" s="718"/>
      <c r="BB64" s="718"/>
      <c r="BC64" s="386"/>
      <c r="BD64" s="386"/>
      <c r="BE64" s="386"/>
      <c r="BF64" s="386"/>
      <c r="BG64" s="386"/>
      <c r="BH64" s="386"/>
      <c r="BI64" s="718"/>
      <c r="BJ64" s="718"/>
      <c r="BK64" s="386"/>
      <c r="BL64" s="386"/>
      <c r="BM64" s="386"/>
      <c r="BN64" s="386"/>
      <c r="BO64" s="386"/>
      <c r="BP64" s="386"/>
      <c r="BQ64" s="718"/>
      <c r="BR64" s="718"/>
      <c r="BS64" s="404"/>
      <c r="BT64" s="386"/>
      <c r="BU64" s="386"/>
      <c r="BV64" s="386"/>
      <c r="BW64" s="386"/>
      <c r="BX64" s="386"/>
      <c r="BY64" s="718"/>
      <c r="BZ64" s="718"/>
      <c r="CA64" s="386"/>
      <c r="CB64" s="386"/>
      <c r="CC64" s="386"/>
      <c r="CD64" s="386"/>
      <c r="CE64" s="386"/>
      <c r="CF64" s="386"/>
      <c r="CG64" s="718"/>
      <c r="CH64" s="718"/>
      <c r="CI64" s="386"/>
      <c r="CJ64" s="386"/>
      <c r="CK64" s="386"/>
      <c r="CL64" s="386"/>
      <c r="CM64" s="386"/>
      <c r="CN64" s="386"/>
      <c r="CO64" s="718"/>
      <c r="CP64" s="718"/>
      <c r="CQ64" s="386"/>
      <c r="CR64" s="386"/>
      <c r="CS64" s="386"/>
      <c r="CT64" s="386"/>
      <c r="CU64" s="386"/>
      <c r="CV64" s="386"/>
      <c r="CW64" s="718"/>
      <c r="CX64" s="718"/>
      <c r="CY64" s="386"/>
      <c r="CZ64" s="386"/>
      <c r="DA64" s="386"/>
      <c r="DB64" s="386"/>
      <c r="DC64" s="386"/>
      <c r="DD64" s="386"/>
      <c r="DE64" s="718"/>
      <c r="DF64" s="718"/>
      <c r="DG64" s="386"/>
      <c r="DH64" s="386"/>
      <c r="DI64" s="386"/>
      <c r="DJ64" s="386"/>
      <c r="DK64" s="386"/>
      <c r="DL64" s="386"/>
    </row>
    <row r="65" spans="27:116" ht="38.25" hidden="1" customHeight="1" x14ac:dyDescent="0.25">
      <c r="AA65" s="386"/>
      <c r="AB65" s="386"/>
      <c r="AC65" s="718"/>
      <c r="AD65" s="718"/>
      <c r="AE65" s="718"/>
      <c r="AF65" s="718"/>
      <c r="AG65" s="386"/>
      <c r="AH65" s="386"/>
      <c r="AI65" s="386"/>
      <c r="AJ65" s="386"/>
      <c r="AK65" s="718"/>
      <c r="AL65" s="718"/>
      <c r="AM65" s="386"/>
      <c r="AN65" s="386"/>
      <c r="AO65" s="386"/>
      <c r="AP65" s="386"/>
      <c r="AQ65" s="386"/>
      <c r="AR65" s="386"/>
      <c r="AS65" s="718"/>
      <c r="AT65" s="718"/>
      <c r="AU65" s="386"/>
      <c r="AV65" s="386"/>
      <c r="AW65" s="386"/>
      <c r="AX65" s="386"/>
      <c r="AY65" s="386"/>
      <c r="AZ65" s="386"/>
      <c r="BA65" s="718"/>
      <c r="BB65" s="718"/>
      <c r="BC65" s="386"/>
      <c r="BD65" s="386"/>
      <c r="BE65" s="386"/>
      <c r="BF65" s="386"/>
      <c r="BG65" s="386"/>
      <c r="BH65" s="386"/>
      <c r="BI65" s="718"/>
      <c r="BJ65" s="718"/>
      <c r="BK65" s="386"/>
      <c r="BL65" s="386"/>
      <c r="BM65" s="386"/>
      <c r="BN65" s="386"/>
      <c r="BO65" s="386"/>
      <c r="BP65" s="386"/>
      <c r="BQ65" s="718"/>
      <c r="BR65" s="718"/>
      <c r="BS65" s="404"/>
      <c r="BT65" s="386"/>
      <c r="BU65" s="386"/>
      <c r="BV65" s="386"/>
      <c r="BW65" s="386"/>
      <c r="BX65" s="386"/>
      <c r="BY65" s="718"/>
      <c r="BZ65" s="718"/>
      <c r="CA65" s="386"/>
      <c r="CB65" s="386"/>
      <c r="CC65" s="386"/>
      <c r="CD65" s="386"/>
      <c r="CE65" s="386"/>
      <c r="CF65" s="386"/>
      <c r="CG65" s="718"/>
      <c r="CH65" s="718"/>
      <c r="CI65" s="386"/>
      <c r="CJ65" s="386"/>
      <c r="CK65" s="386"/>
      <c r="CL65" s="386"/>
      <c r="CM65" s="386"/>
      <c r="CN65" s="386"/>
      <c r="CO65" s="718"/>
      <c r="CP65" s="718"/>
      <c r="CQ65" s="386"/>
      <c r="CR65" s="386"/>
      <c r="CS65" s="386"/>
      <c r="CT65" s="386"/>
      <c r="CU65" s="386"/>
      <c r="CV65" s="386"/>
      <c r="CW65" s="718"/>
      <c r="CX65" s="718"/>
      <c r="CY65" s="386"/>
      <c r="CZ65" s="386"/>
      <c r="DA65" s="386"/>
      <c r="DB65" s="386"/>
      <c r="DC65" s="386"/>
      <c r="DD65" s="386"/>
      <c r="DE65" s="718"/>
      <c r="DF65" s="718"/>
      <c r="DG65" s="386"/>
      <c r="DH65" s="386"/>
      <c r="DI65" s="386"/>
      <c r="DJ65" s="386"/>
      <c r="DK65" s="386"/>
      <c r="DL65" s="386"/>
    </row>
    <row r="66" spans="27:116" ht="38.25" hidden="1" customHeight="1" x14ac:dyDescent="0.25">
      <c r="AA66" s="386"/>
      <c r="AB66" s="386"/>
      <c r="AC66" s="718"/>
      <c r="AD66" s="718"/>
      <c r="AE66" s="718"/>
      <c r="AF66" s="718"/>
      <c r="AG66" s="386"/>
      <c r="AH66" s="386"/>
      <c r="AI66" s="386"/>
      <c r="AJ66" s="386"/>
      <c r="AK66" s="718"/>
      <c r="AL66" s="718"/>
      <c r="AM66" s="386"/>
      <c r="AN66" s="386"/>
      <c r="AO66" s="386"/>
      <c r="AP66" s="386"/>
      <c r="AQ66" s="386"/>
      <c r="AR66" s="386"/>
      <c r="AS66" s="718"/>
      <c r="AT66" s="718"/>
      <c r="AU66" s="386"/>
      <c r="AV66" s="386"/>
      <c r="AW66" s="386"/>
      <c r="AX66" s="386"/>
      <c r="AY66" s="386"/>
      <c r="AZ66" s="386"/>
      <c r="BA66" s="718"/>
      <c r="BB66" s="718"/>
      <c r="BC66" s="386"/>
      <c r="BD66" s="386"/>
      <c r="BE66" s="386"/>
      <c r="BF66" s="386"/>
      <c r="BG66" s="386"/>
      <c r="BH66" s="386"/>
      <c r="BI66" s="718"/>
      <c r="BJ66" s="718"/>
      <c r="BK66" s="386"/>
      <c r="BL66" s="386"/>
      <c r="BM66" s="386"/>
      <c r="BN66" s="386"/>
      <c r="BO66" s="386"/>
      <c r="BP66" s="386"/>
      <c r="BQ66" s="718"/>
      <c r="BR66" s="718"/>
      <c r="BS66" s="404"/>
      <c r="BT66" s="386"/>
      <c r="BU66" s="386"/>
      <c r="BV66" s="386"/>
      <c r="BW66" s="386"/>
      <c r="BX66" s="386"/>
      <c r="BY66" s="718"/>
      <c r="BZ66" s="718"/>
      <c r="CA66" s="386"/>
      <c r="CB66" s="386"/>
      <c r="CC66" s="386"/>
      <c r="CD66" s="386"/>
      <c r="CE66" s="386"/>
      <c r="CF66" s="386"/>
      <c r="CG66" s="718"/>
      <c r="CH66" s="718"/>
      <c r="CI66" s="386"/>
      <c r="CJ66" s="386"/>
      <c r="CK66" s="386"/>
      <c r="CL66" s="386"/>
      <c r="CM66" s="386"/>
      <c r="CN66" s="386"/>
      <c r="CO66" s="718"/>
      <c r="CP66" s="718"/>
      <c r="CQ66" s="386"/>
      <c r="CR66" s="386"/>
      <c r="CS66" s="386"/>
      <c r="CT66" s="386"/>
      <c r="CU66" s="386"/>
      <c r="CV66" s="386"/>
      <c r="CW66" s="718"/>
      <c r="CX66" s="718"/>
      <c r="CY66" s="386"/>
      <c r="CZ66" s="386"/>
      <c r="DA66" s="386"/>
      <c r="DB66" s="386"/>
      <c r="DC66" s="386"/>
      <c r="DD66" s="386"/>
      <c r="DE66" s="718"/>
      <c r="DF66" s="718"/>
      <c r="DG66" s="386"/>
      <c r="DH66" s="386"/>
      <c r="DI66" s="386"/>
      <c r="DJ66" s="386"/>
      <c r="DK66" s="386"/>
      <c r="DL66" s="386"/>
    </row>
    <row r="67" spans="27:116" ht="38.25" hidden="1" customHeight="1" x14ac:dyDescent="0.25">
      <c r="AA67" s="386"/>
      <c r="AB67" s="386"/>
      <c r="AC67" s="718"/>
      <c r="AD67" s="718"/>
      <c r="AE67" s="718"/>
      <c r="AF67" s="718"/>
      <c r="AG67" s="386"/>
      <c r="AH67" s="386"/>
      <c r="AI67" s="386"/>
      <c r="AJ67" s="386"/>
      <c r="AK67" s="718"/>
      <c r="AL67" s="718"/>
      <c r="AM67" s="386"/>
      <c r="AN67" s="386"/>
      <c r="AO67" s="386"/>
      <c r="AP67" s="386"/>
      <c r="AQ67" s="386"/>
      <c r="AR67" s="386"/>
      <c r="AS67" s="718"/>
      <c r="AT67" s="718"/>
      <c r="AU67" s="386"/>
      <c r="AV67" s="386"/>
      <c r="AW67" s="386"/>
      <c r="AX67" s="386"/>
      <c r="AY67" s="386"/>
      <c r="AZ67" s="386"/>
      <c r="BA67" s="718"/>
      <c r="BB67" s="718"/>
      <c r="BC67" s="386"/>
      <c r="BD67" s="386"/>
      <c r="BE67" s="386"/>
      <c r="BF67" s="386"/>
      <c r="BG67" s="386"/>
      <c r="BH67" s="386"/>
      <c r="BI67" s="718"/>
      <c r="BJ67" s="718"/>
      <c r="BK67" s="386"/>
      <c r="BL67" s="386"/>
      <c r="BM67" s="386"/>
      <c r="BN67" s="386"/>
      <c r="BO67" s="386"/>
      <c r="BP67" s="386"/>
      <c r="BQ67" s="718"/>
      <c r="BR67" s="718"/>
      <c r="BS67" s="404"/>
      <c r="BT67" s="386"/>
      <c r="BU67" s="386"/>
      <c r="BV67" s="386"/>
      <c r="BW67" s="386"/>
      <c r="BX67" s="386"/>
      <c r="BY67" s="718"/>
      <c r="BZ67" s="718"/>
      <c r="CA67" s="386"/>
      <c r="CB67" s="386"/>
      <c r="CC67" s="386"/>
      <c r="CD67" s="386"/>
      <c r="CE67" s="386"/>
      <c r="CF67" s="386"/>
      <c r="CG67" s="718"/>
      <c r="CH67" s="718"/>
      <c r="CI67" s="386"/>
      <c r="CJ67" s="386"/>
      <c r="CK67" s="386"/>
      <c r="CL67" s="386"/>
      <c r="CM67" s="386"/>
      <c r="CN67" s="386"/>
      <c r="CO67" s="718"/>
      <c r="CP67" s="718"/>
      <c r="CQ67" s="386"/>
      <c r="CR67" s="386"/>
      <c r="CS67" s="386"/>
      <c r="CT67" s="386"/>
      <c r="CU67" s="386"/>
      <c r="CV67" s="386"/>
      <c r="CW67" s="718"/>
      <c r="CX67" s="718"/>
      <c r="CY67" s="386"/>
      <c r="CZ67" s="386"/>
      <c r="DA67" s="386"/>
      <c r="DB67" s="386"/>
      <c r="DC67" s="386"/>
      <c r="DD67" s="386"/>
      <c r="DE67" s="718"/>
      <c r="DF67" s="718"/>
      <c r="DG67" s="386"/>
      <c r="DH67" s="386"/>
      <c r="DI67" s="386"/>
      <c r="DJ67" s="386"/>
      <c r="DK67" s="386"/>
      <c r="DL67" s="386"/>
    </row>
    <row r="68" spans="27:116" ht="38.25" hidden="1" customHeight="1" x14ac:dyDescent="0.25">
      <c r="AA68" s="386"/>
      <c r="AB68" s="386"/>
      <c r="AC68" s="718"/>
      <c r="AD68" s="718"/>
      <c r="AE68" s="718"/>
      <c r="AF68" s="718"/>
      <c r="AG68" s="386"/>
      <c r="AH68" s="386"/>
      <c r="AI68" s="386"/>
      <c r="AJ68" s="386"/>
      <c r="AK68" s="718"/>
      <c r="AL68" s="718"/>
      <c r="AM68" s="386"/>
      <c r="AN68" s="386"/>
      <c r="AO68" s="386"/>
      <c r="AP68" s="386"/>
      <c r="AQ68" s="386"/>
      <c r="AR68" s="386"/>
      <c r="AS68" s="718"/>
      <c r="AT68" s="718"/>
      <c r="AU68" s="386"/>
      <c r="AV68" s="386"/>
      <c r="AW68" s="386"/>
      <c r="AX68" s="386"/>
      <c r="AY68" s="386"/>
      <c r="AZ68" s="386"/>
      <c r="BA68" s="718"/>
      <c r="BB68" s="718"/>
      <c r="BC68" s="386"/>
      <c r="BD68" s="386"/>
      <c r="BE68" s="386"/>
      <c r="BF68" s="386"/>
      <c r="BG68" s="386"/>
      <c r="BH68" s="386"/>
      <c r="BI68" s="718"/>
      <c r="BJ68" s="718"/>
      <c r="BK68" s="386"/>
      <c r="BL68" s="386"/>
      <c r="BM68" s="386"/>
      <c r="BN68" s="386"/>
      <c r="BO68" s="386"/>
      <c r="BP68" s="386"/>
      <c r="BQ68" s="718"/>
      <c r="BR68" s="718"/>
      <c r="BS68" s="404"/>
      <c r="BT68" s="386"/>
      <c r="BU68" s="386"/>
      <c r="BV68" s="386"/>
      <c r="BW68" s="386"/>
      <c r="BX68" s="386"/>
      <c r="BY68" s="718"/>
      <c r="BZ68" s="718"/>
      <c r="CA68" s="386"/>
      <c r="CB68" s="386"/>
      <c r="CC68" s="386"/>
      <c r="CD68" s="386"/>
      <c r="CE68" s="386"/>
      <c r="CF68" s="386"/>
      <c r="CG68" s="718"/>
      <c r="CH68" s="718"/>
      <c r="CI68" s="386"/>
      <c r="CJ68" s="386"/>
      <c r="CK68" s="386"/>
      <c r="CL68" s="386"/>
      <c r="CM68" s="386"/>
      <c r="CN68" s="386"/>
      <c r="CO68" s="718"/>
      <c r="CP68" s="718"/>
      <c r="CQ68" s="386"/>
      <c r="CR68" s="386"/>
      <c r="CS68" s="386"/>
      <c r="CT68" s="386"/>
      <c r="CU68" s="386"/>
      <c r="CV68" s="386"/>
      <c r="CW68" s="718"/>
      <c r="CX68" s="718"/>
      <c r="CY68" s="386"/>
      <c r="CZ68" s="386"/>
      <c r="DA68" s="386"/>
      <c r="DB68" s="386"/>
      <c r="DC68" s="386"/>
      <c r="DD68" s="386"/>
      <c r="DE68" s="718"/>
      <c r="DF68" s="718"/>
      <c r="DG68" s="386"/>
      <c r="DH68" s="386"/>
      <c r="DI68" s="386"/>
      <c r="DJ68" s="386"/>
      <c r="DK68" s="386"/>
      <c r="DL68" s="386"/>
    </row>
    <row r="69" spans="27:116" ht="38.25" hidden="1" customHeight="1" x14ac:dyDescent="0.25">
      <c r="AA69" s="386"/>
      <c r="AB69" s="386"/>
      <c r="AC69" s="718"/>
      <c r="AD69" s="718"/>
      <c r="AE69" s="718"/>
      <c r="AF69" s="718"/>
      <c r="AG69" s="386"/>
      <c r="AH69" s="386"/>
      <c r="AI69" s="386"/>
      <c r="AJ69" s="386"/>
      <c r="AK69" s="718"/>
      <c r="AL69" s="718"/>
      <c r="AM69" s="386"/>
      <c r="AN69" s="386"/>
      <c r="AO69" s="386"/>
      <c r="AP69" s="386"/>
      <c r="AQ69" s="386"/>
      <c r="AR69" s="386"/>
      <c r="AS69" s="718"/>
      <c r="AT69" s="718"/>
      <c r="AU69" s="386"/>
      <c r="AV69" s="386"/>
      <c r="AW69" s="386"/>
      <c r="AX69" s="386"/>
      <c r="AY69" s="386"/>
      <c r="AZ69" s="386"/>
      <c r="BA69" s="718"/>
      <c r="BB69" s="718"/>
      <c r="BC69" s="386"/>
      <c r="BD69" s="386"/>
      <c r="BE69" s="386"/>
      <c r="BF69" s="386"/>
      <c r="BG69" s="386"/>
      <c r="BH69" s="386"/>
      <c r="BI69" s="718"/>
      <c r="BJ69" s="718"/>
      <c r="BK69" s="386"/>
      <c r="BL69" s="386"/>
      <c r="BM69" s="386"/>
      <c r="BN69" s="386"/>
      <c r="BO69" s="386"/>
      <c r="BP69" s="386"/>
      <c r="BQ69" s="718"/>
      <c r="BR69" s="718"/>
      <c r="BS69" s="404"/>
      <c r="BT69" s="386"/>
      <c r="BU69" s="386"/>
      <c r="BV69" s="386"/>
      <c r="BW69" s="386"/>
      <c r="BX69" s="386"/>
      <c r="BY69" s="718"/>
      <c r="BZ69" s="718"/>
      <c r="CA69" s="386"/>
      <c r="CB69" s="386"/>
      <c r="CC69" s="386"/>
      <c r="CD69" s="386"/>
      <c r="CE69" s="386"/>
      <c r="CF69" s="386"/>
      <c r="CG69" s="718"/>
      <c r="CH69" s="718"/>
      <c r="CI69" s="386"/>
      <c r="CJ69" s="386"/>
      <c r="CK69" s="386"/>
      <c r="CL69" s="386"/>
      <c r="CM69" s="386"/>
      <c r="CN69" s="386"/>
      <c r="CO69" s="718"/>
      <c r="CP69" s="718"/>
      <c r="CQ69" s="386"/>
      <c r="CR69" s="386"/>
      <c r="CS69" s="386"/>
      <c r="CT69" s="386"/>
      <c r="CU69" s="386"/>
      <c r="CV69" s="386"/>
      <c r="CW69" s="718"/>
      <c r="CX69" s="718"/>
      <c r="CY69" s="386"/>
      <c r="CZ69" s="386"/>
      <c r="DA69" s="386"/>
      <c r="DB69" s="386"/>
      <c r="DC69" s="386"/>
      <c r="DD69" s="386"/>
      <c r="DE69" s="718"/>
      <c r="DF69" s="718"/>
      <c r="DG69" s="386"/>
      <c r="DH69" s="386"/>
      <c r="DI69" s="386"/>
      <c r="DJ69" s="386"/>
      <c r="DK69" s="386"/>
      <c r="DL69" s="386"/>
    </row>
    <row r="70" spans="27:116" ht="38.25" hidden="1" customHeight="1" x14ac:dyDescent="0.25">
      <c r="AA70" s="386"/>
      <c r="AB70" s="386"/>
      <c r="AC70" s="718"/>
      <c r="AD70" s="718"/>
      <c r="AE70" s="718"/>
      <c r="AF70" s="718"/>
      <c r="AG70" s="386"/>
      <c r="AH70" s="386"/>
      <c r="AI70" s="386"/>
      <c r="AJ70" s="386"/>
      <c r="AK70" s="718"/>
      <c r="AL70" s="718"/>
      <c r="AM70" s="386"/>
      <c r="AN70" s="386"/>
      <c r="AO70" s="386"/>
      <c r="AP70" s="386"/>
      <c r="AQ70" s="386"/>
      <c r="AR70" s="386"/>
      <c r="AS70" s="718"/>
      <c r="AT70" s="718"/>
      <c r="AU70" s="386"/>
      <c r="AV70" s="386"/>
      <c r="AW70" s="386"/>
      <c r="AX70" s="386"/>
      <c r="AY70" s="386"/>
      <c r="AZ70" s="386"/>
      <c r="BA70" s="718"/>
      <c r="BB70" s="718"/>
      <c r="BC70" s="386"/>
      <c r="BD70" s="386"/>
      <c r="BE70" s="386"/>
      <c r="BF70" s="386"/>
      <c r="BG70" s="386"/>
      <c r="BH70" s="386"/>
      <c r="BI70" s="718"/>
      <c r="BJ70" s="718"/>
      <c r="BK70" s="386"/>
      <c r="BL70" s="386"/>
      <c r="BM70" s="386"/>
      <c r="BN70" s="386"/>
      <c r="BO70" s="386"/>
      <c r="BP70" s="386"/>
      <c r="BQ70" s="718"/>
      <c r="BR70" s="718"/>
      <c r="BS70" s="404"/>
      <c r="BT70" s="386"/>
      <c r="BU70" s="386"/>
      <c r="BV70" s="386"/>
      <c r="BW70" s="386"/>
      <c r="BX70" s="386"/>
      <c r="BY70" s="718"/>
      <c r="BZ70" s="718"/>
      <c r="CA70" s="386"/>
      <c r="CB70" s="386"/>
      <c r="CC70" s="386"/>
      <c r="CD70" s="386"/>
      <c r="CE70" s="386"/>
      <c r="CF70" s="386"/>
      <c r="CG70" s="718"/>
      <c r="CH70" s="718"/>
      <c r="CI70" s="386"/>
      <c r="CJ70" s="386"/>
      <c r="CK70" s="386"/>
      <c r="CL70" s="386"/>
      <c r="CM70" s="386"/>
      <c r="CN70" s="386"/>
      <c r="CO70" s="718"/>
      <c r="CP70" s="718"/>
      <c r="CQ70" s="386"/>
      <c r="CR70" s="386"/>
      <c r="CS70" s="386"/>
      <c r="CT70" s="386"/>
      <c r="CU70" s="386"/>
      <c r="CV70" s="386"/>
      <c r="CW70" s="718"/>
      <c r="CX70" s="718"/>
      <c r="CY70" s="386"/>
      <c r="CZ70" s="386"/>
      <c r="DA70" s="386"/>
      <c r="DB70" s="386"/>
      <c r="DC70" s="386"/>
      <c r="DD70" s="386"/>
      <c r="DE70" s="718"/>
      <c r="DF70" s="718"/>
      <c r="DG70" s="386"/>
      <c r="DH70" s="386"/>
      <c r="DI70" s="386"/>
      <c r="DJ70" s="386"/>
      <c r="DK70" s="386"/>
      <c r="DL70" s="386"/>
    </row>
    <row r="71" spans="27:116" ht="38.25" hidden="1" customHeight="1" x14ac:dyDescent="0.25">
      <c r="AA71" s="386"/>
      <c r="AB71" s="386"/>
      <c r="AC71" s="718"/>
      <c r="AD71" s="718"/>
      <c r="AE71" s="718"/>
      <c r="AF71" s="718"/>
      <c r="AG71" s="386"/>
      <c r="AH71" s="386"/>
      <c r="AI71" s="386"/>
      <c r="AJ71" s="386"/>
      <c r="AK71" s="718"/>
      <c r="AL71" s="718"/>
      <c r="AM71" s="386"/>
      <c r="AN71" s="386"/>
      <c r="AO71" s="386"/>
      <c r="AP71" s="386"/>
      <c r="AQ71" s="386"/>
      <c r="AR71" s="386"/>
      <c r="AS71" s="718"/>
      <c r="AT71" s="718"/>
      <c r="AU71" s="386"/>
      <c r="AV71" s="386"/>
      <c r="AW71" s="386"/>
      <c r="AX71" s="386"/>
      <c r="AY71" s="386"/>
      <c r="AZ71" s="386"/>
      <c r="BA71" s="718"/>
      <c r="BB71" s="718"/>
      <c r="BC71" s="386"/>
      <c r="BD71" s="386"/>
      <c r="BE71" s="386"/>
      <c r="BF71" s="386"/>
      <c r="BG71" s="386"/>
      <c r="BH71" s="386"/>
      <c r="BI71" s="718"/>
      <c r="BJ71" s="718"/>
      <c r="BK71" s="386"/>
      <c r="BL71" s="386"/>
      <c r="BM71" s="386"/>
      <c r="BN71" s="386"/>
      <c r="BO71" s="386"/>
      <c r="BP71" s="386"/>
      <c r="BQ71" s="718"/>
      <c r="BR71" s="718"/>
      <c r="BS71" s="404"/>
      <c r="BT71" s="386"/>
      <c r="BU71" s="386"/>
      <c r="BV71" s="386"/>
      <c r="BW71" s="386"/>
      <c r="BX71" s="386"/>
      <c r="BY71" s="718"/>
      <c r="BZ71" s="718"/>
      <c r="CA71" s="386"/>
      <c r="CB71" s="386"/>
      <c r="CC71" s="386"/>
      <c r="CD71" s="386"/>
      <c r="CE71" s="386"/>
      <c r="CF71" s="386"/>
      <c r="CG71" s="718"/>
      <c r="CH71" s="718"/>
      <c r="CI71" s="386"/>
      <c r="CJ71" s="386"/>
      <c r="CK71" s="386"/>
      <c r="CL71" s="386"/>
      <c r="CM71" s="386"/>
      <c r="CN71" s="386"/>
      <c r="CO71" s="718"/>
      <c r="CP71" s="718"/>
      <c r="CQ71" s="386"/>
      <c r="CR71" s="386"/>
      <c r="CS71" s="386"/>
      <c r="CT71" s="386"/>
      <c r="CU71" s="386"/>
      <c r="CV71" s="386"/>
      <c r="CW71" s="718"/>
      <c r="CX71" s="718"/>
      <c r="CY71" s="386"/>
      <c r="CZ71" s="386"/>
      <c r="DA71" s="386"/>
      <c r="DB71" s="386"/>
      <c r="DC71" s="386"/>
      <c r="DD71" s="386"/>
      <c r="DE71" s="718"/>
      <c r="DF71" s="718"/>
      <c r="DG71" s="386"/>
      <c r="DH71" s="386"/>
      <c r="DI71" s="386"/>
      <c r="DJ71" s="386"/>
      <c r="DK71" s="386"/>
      <c r="DL71" s="386"/>
    </row>
    <row r="72" spans="27:116" ht="38.25" hidden="1" customHeight="1" x14ac:dyDescent="0.25">
      <c r="AA72" s="386"/>
      <c r="AB72" s="386"/>
      <c r="AC72" s="718"/>
      <c r="AD72" s="718"/>
      <c r="AE72" s="718"/>
      <c r="AF72" s="718"/>
      <c r="AG72" s="386"/>
      <c r="AH72" s="386"/>
      <c r="AI72" s="386"/>
      <c r="AJ72" s="386"/>
      <c r="AK72" s="718"/>
      <c r="AL72" s="718"/>
      <c r="AM72" s="386"/>
      <c r="AN72" s="386"/>
      <c r="AO72" s="386"/>
      <c r="AP72" s="386"/>
      <c r="AQ72" s="386"/>
      <c r="AR72" s="386"/>
      <c r="AS72" s="718"/>
      <c r="AT72" s="718"/>
      <c r="AU72" s="386"/>
      <c r="AV72" s="386"/>
      <c r="AW72" s="386"/>
      <c r="AX72" s="386"/>
      <c r="AY72" s="386"/>
      <c r="AZ72" s="386"/>
      <c r="BA72" s="718"/>
      <c r="BB72" s="718"/>
      <c r="BC72" s="386"/>
      <c r="BD72" s="386"/>
      <c r="BE72" s="386"/>
      <c r="BF72" s="386"/>
      <c r="BG72" s="386"/>
      <c r="BH72" s="386"/>
      <c r="BI72" s="718"/>
      <c r="BJ72" s="718"/>
      <c r="BK72" s="386"/>
      <c r="BL72" s="386"/>
      <c r="BM72" s="386"/>
      <c r="BN72" s="386"/>
      <c r="BO72" s="386"/>
      <c r="BP72" s="386"/>
      <c r="BQ72" s="718"/>
      <c r="BR72" s="718"/>
      <c r="BS72" s="404"/>
      <c r="BT72" s="386"/>
      <c r="BU72" s="386"/>
      <c r="BV72" s="386"/>
      <c r="BW72" s="386"/>
      <c r="BX72" s="386"/>
      <c r="BY72" s="718"/>
      <c r="BZ72" s="718"/>
      <c r="CA72" s="386"/>
      <c r="CB72" s="386"/>
      <c r="CC72" s="386"/>
      <c r="CD72" s="386"/>
      <c r="CE72" s="386"/>
      <c r="CF72" s="386"/>
      <c r="CG72" s="718"/>
      <c r="CH72" s="718"/>
      <c r="CI72" s="386"/>
      <c r="CJ72" s="386"/>
      <c r="CK72" s="386"/>
      <c r="CL72" s="386"/>
      <c r="CM72" s="386"/>
      <c r="CN72" s="386"/>
      <c r="CO72" s="718"/>
      <c r="CP72" s="718"/>
      <c r="CQ72" s="386"/>
      <c r="CR72" s="386"/>
      <c r="CS72" s="386"/>
      <c r="CT72" s="386"/>
      <c r="CU72" s="386"/>
      <c r="CV72" s="386"/>
      <c r="CW72" s="718"/>
      <c r="CX72" s="718"/>
      <c r="CY72" s="386"/>
      <c r="CZ72" s="386"/>
      <c r="DA72" s="386"/>
      <c r="DB72" s="386"/>
      <c r="DC72" s="386"/>
      <c r="DD72" s="386"/>
      <c r="DE72" s="718"/>
      <c r="DF72" s="718"/>
      <c r="DG72" s="386"/>
      <c r="DH72" s="386"/>
      <c r="DI72" s="386"/>
      <c r="DJ72" s="386"/>
      <c r="DK72" s="386"/>
      <c r="DL72" s="386"/>
    </row>
    <row r="73" spans="27:116" ht="38.25" hidden="1" customHeight="1" x14ac:dyDescent="0.25">
      <c r="AA73" s="386"/>
      <c r="AB73" s="386"/>
      <c r="AC73" s="718"/>
      <c r="AD73" s="718"/>
      <c r="AE73" s="718"/>
      <c r="AF73" s="718"/>
      <c r="AG73" s="386"/>
      <c r="AH73" s="386"/>
      <c r="AI73" s="386"/>
      <c r="AJ73" s="386"/>
      <c r="AK73" s="718"/>
      <c r="AL73" s="718"/>
      <c r="AM73" s="386"/>
      <c r="AN73" s="386"/>
      <c r="AO73" s="386"/>
      <c r="AP73" s="386"/>
      <c r="AQ73" s="386"/>
      <c r="AR73" s="386"/>
      <c r="AS73" s="718"/>
      <c r="AT73" s="718"/>
      <c r="AU73" s="386"/>
      <c r="AV73" s="386"/>
      <c r="AW73" s="386"/>
      <c r="AX73" s="386"/>
      <c r="AY73" s="386"/>
      <c r="AZ73" s="386"/>
      <c r="BA73" s="718"/>
      <c r="BB73" s="718"/>
      <c r="BC73" s="386"/>
      <c r="BD73" s="386"/>
      <c r="BE73" s="386"/>
      <c r="BF73" s="386"/>
      <c r="BG73" s="386"/>
      <c r="BH73" s="386"/>
      <c r="BI73" s="718"/>
      <c r="BJ73" s="718"/>
      <c r="BK73" s="386"/>
      <c r="BL73" s="386"/>
      <c r="BM73" s="386"/>
      <c r="BN73" s="386"/>
      <c r="BO73" s="386"/>
      <c r="BP73" s="386"/>
      <c r="BQ73" s="718"/>
      <c r="BR73" s="718"/>
      <c r="BS73" s="404"/>
      <c r="BT73" s="386"/>
      <c r="BU73" s="386"/>
      <c r="BV73" s="386"/>
      <c r="BW73" s="386"/>
      <c r="BX73" s="386"/>
      <c r="BY73" s="718"/>
      <c r="BZ73" s="718"/>
      <c r="CA73" s="386"/>
      <c r="CB73" s="386"/>
      <c r="CC73" s="386"/>
      <c r="CD73" s="386"/>
      <c r="CE73" s="386"/>
      <c r="CF73" s="386"/>
      <c r="CG73" s="718"/>
      <c r="CH73" s="718"/>
      <c r="CI73" s="386"/>
      <c r="CJ73" s="386"/>
      <c r="CK73" s="386"/>
      <c r="CL73" s="386"/>
      <c r="CM73" s="386"/>
      <c r="CN73" s="386"/>
      <c r="CO73" s="718"/>
      <c r="CP73" s="718"/>
      <c r="CQ73" s="386"/>
      <c r="CR73" s="386"/>
      <c r="CS73" s="386"/>
      <c r="CT73" s="386"/>
      <c r="CU73" s="386"/>
      <c r="CV73" s="386"/>
      <c r="CW73" s="718"/>
      <c r="CX73" s="718"/>
      <c r="CY73" s="386"/>
      <c r="CZ73" s="386"/>
      <c r="DA73" s="386"/>
      <c r="DB73" s="386"/>
      <c r="DC73" s="386"/>
      <c r="DD73" s="386"/>
      <c r="DE73" s="718"/>
      <c r="DF73" s="718"/>
      <c r="DG73" s="386"/>
      <c r="DH73" s="386"/>
      <c r="DI73" s="386"/>
      <c r="DJ73" s="386"/>
      <c r="DK73" s="386"/>
      <c r="DL73" s="386"/>
    </row>
    <row r="74" spans="27:116" ht="38.25" hidden="1" customHeight="1" x14ac:dyDescent="0.25">
      <c r="AA74" s="386"/>
      <c r="AB74" s="386"/>
      <c r="AC74" s="718"/>
      <c r="AD74" s="718"/>
      <c r="AE74" s="718"/>
      <c r="AF74" s="718"/>
      <c r="AG74" s="386"/>
      <c r="AH74" s="386"/>
      <c r="AI74" s="386"/>
      <c r="AJ74" s="386"/>
      <c r="AK74" s="718"/>
      <c r="AL74" s="718"/>
      <c r="AM74" s="386"/>
      <c r="AN74" s="386"/>
      <c r="AO74" s="386"/>
      <c r="AP74" s="386"/>
      <c r="AQ74" s="386"/>
      <c r="AR74" s="386"/>
      <c r="AS74" s="718"/>
      <c r="AT74" s="718"/>
      <c r="AU74" s="386"/>
      <c r="AV74" s="386"/>
      <c r="AW74" s="386"/>
      <c r="AX74" s="386"/>
      <c r="AY74" s="386"/>
      <c r="AZ74" s="386"/>
      <c r="BA74" s="718"/>
      <c r="BB74" s="718"/>
      <c r="BC74" s="386"/>
      <c r="BD74" s="386"/>
      <c r="BE74" s="386"/>
      <c r="BF74" s="386"/>
      <c r="BG74" s="386"/>
      <c r="BH74" s="386"/>
      <c r="BI74" s="718"/>
      <c r="BJ74" s="718"/>
      <c r="BK74" s="386"/>
      <c r="BL74" s="386"/>
      <c r="BM74" s="386"/>
      <c r="BN74" s="386"/>
      <c r="BO74" s="386"/>
      <c r="BP74" s="386"/>
      <c r="BQ74" s="718"/>
      <c r="BR74" s="718"/>
      <c r="BS74" s="404"/>
      <c r="BT74" s="386"/>
      <c r="BU74" s="386"/>
      <c r="BV74" s="386"/>
      <c r="BW74" s="386"/>
      <c r="BX74" s="386"/>
      <c r="BY74" s="718"/>
      <c r="BZ74" s="718"/>
      <c r="CA74" s="386"/>
      <c r="CB74" s="386"/>
      <c r="CC74" s="386"/>
      <c r="CD74" s="386"/>
      <c r="CE74" s="386"/>
      <c r="CF74" s="386"/>
      <c r="CG74" s="718"/>
      <c r="CH74" s="718"/>
      <c r="CI74" s="386"/>
      <c r="CJ74" s="386"/>
      <c r="CK74" s="386"/>
      <c r="CL74" s="386"/>
      <c r="CM74" s="386"/>
      <c r="CN74" s="386"/>
      <c r="CO74" s="718"/>
      <c r="CP74" s="718"/>
      <c r="CQ74" s="386"/>
      <c r="CR74" s="386"/>
      <c r="CS74" s="386"/>
      <c r="CT74" s="386"/>
      <c r="CU74" s="386"/>
      <c r="CV74" s="386"/>
      <c r="CW74" s="718"/>
      <c r="CX74" s="718"/>
      <c r="CY74" s="386"/>
      <c r="CZ74" s="386"/>
      <c r="DA74" s="386"/>
      <c r="DB74" s="386"/>
      <c r="DC74" s="386"/>
      <c r="DD74" s="386"/>
      <c r="DE74" s="718"/>
      <c r="DF74" s="718"/>
      <c r="DG74" s="386"/>
      <c r="DH74" s="386"/>
      <c r="DI74" s="386"/>
      <c r="DJ74" s="386"/>
      <c r="DK74" s="386"/>
      <c r="DL74" s="386"/>
    </row>
    <row r="75" spans="27:116" ht="38.25" hidden="1" customHeight="1" x14ac:dyDescent="0.25">
      <c r="AA75" s="386"/>
      <c r="AB75" s="386"/>
      <c r="AC75" s="718"/>
      <c r="AD75" s="718"/>
      <c r="AE75" s="718"/>
      <c r="AF75" s="718"/>
      <c r="AG75" s="386"/>
      <c r="AH75" s="386"/>
      <c r="AI75" s="386"/>
      <c r="AJ75" s="386"/>
      <c r="AK75" s="718"/>
      <c r="AL75" s="718"/>
      <c r="AM75" s="386"/>
      <c r="AN75" s="386"/>
      <c r="AO75" s="386"/>
      <c r="AP75" s="386"/>
      <c r="AQ75" s="386"/>
      <c r="AR75" s="386"/>
      <c r="AS75" s="718"/>
      <c r="AT75" s="718"/>
      <c r="AU75" s="386"/>
      <c r="AV75" s="386"/>
      <c r="AW75" s="386"/>
      <c r="AX75" s="386"/>
      <c r="AY75" s="386"/>
      <c r="AZ75" s="386"/>
      <c r="BA75" s="718"/>
      <c r="BB75" s="718"/>
      <c r="BC75" s="386"/>
      <c r="BD75" s="386"/>
      <c r="BE75" s="386"/>
      <c r="BF75" s="386"/>
      <c r="BG75" s="386"/>
      <c r="BH75" s="386"/>
      <c r="BI75" s="718"/>
      <c r="BJ75" s="718"/>
      <c r="BK75" s="386"/>
      <c r="BL75" s="386"/>
      <c r="BM75" s="386"/>
      <c r="BN75" s="386"/>
      <c r="BO75" s="386"/>
      <c r="BP75" s="386"/>
      <c r="BQ75" s="718"/>
      <c r="BR75" s="718"/>
      <c r="BS75" s="404"/>
      <c r="BT75" s="386"/>
      <c r="BU75" s="386"/>
      <c r="BV75" s="386"/>
      <c r="BW75" s="386"/>
      <c r="BX75" s="386"/>
      <c r="BY75" s="718"/>
      <c r="BZ75" s="718"/>
      <c r="CA75" s="386"/>
      <c r="CB75" s="386"/>
      <c r="CC75" s="386"/>
      <c r="CD75" s="386"/>
      <c r="CE75" s="386"/>
      <c r="CF75" s="386"/>
      <c r="CG75" s="718"/>
      <c r="CH75" s="718"/>
      <c r="CI75" s="386"/>
      <c r="CJ75" s="386"/>
      <c r="CK75" s="386"/>
      <c r="CL75" s="386"/>
      <c r="CM75" s="386"/>
      <c r="CN75" s="386"/>
      <c r="CO75" s="718"/>
      <c r="CP75" s="718"/>
      <c r="CQ75" s="386"/>
      <c r="CR75" s="386"/>
      <c r="CS75" s="386"/>
      <c r="CT75" s="386"/>
      <c r="CU75" s="386"/>
      <c r="CV75" s="386"/>
      <c r="CW75" s="718"/>
      <c r="CX75" s="718"/>
      <c r="CY75" s="386"/>
      <c r="CZ75" s="386"/>
      <c r="DA75" s="386"/>
      <c r="DB75" s="386"/>
      <c r="DC75" s="386"/>
      <c r="DD75" s="386"/>
      <c r="DE75" s="718"/>
      <c r="DF75" s="718"/>
      <c r="DG75" s="386"/>
      <c r="DH75" s="386"/>
      <c r="DI75" s="386"/>
      <c r="DJ75" s="386"/>
      <c r="DK75" s="386"/>
      <c r="DL75" s="386"/>
    </row>
    <row r="76" spans="27:116" ht="38.25" hidden="1" customHeight="1" x14ac:dyDescent="0.25">
      <c r="AA76" s="386"/>
      <c r="AB76" s="386"/>
      <c r="AC76" s="718"/>
      <c r="AD76" s="718"/>
      <c r="AE76" s="718"/>
      <c r="AF76" s="718"/>
      <c r="AG76" s="386"/>
      <c r="AH76" s="386"/>
      <c r="AI76" s="386"/>
      <c r="AJ76" s="386"/>
      <c r="AK76" s="718"/>
      <c r="AL76" s="718"/>
      <c r="AM76" s="386"/>
      <c r="AN76" s="386"/>
      <c r="AO76" s="386"/>
      <c r="AP76" s="386"/>
      <c r="AQ76" s="386"/>
      <c r="AR76" s="386"/>
      <c r="AS76" s="718"/>
      <c r="AT76" s="718"/>
      <c r="AU76" s="386"/>
      <c r="AV76" s="386"/>
      <c r="AW76" s="386"/>
      <c r="AX76" s="386"/>
      <c r="AY76" s="386"/>
      <c r="AZ76" s="386"/>
      <c r="BA76" s="718"/>
      <c r="BB76" s="718"/>
      <c r="BC76" s="386"/>
      <c r="BD76" s="386"/>
      <c r="BE76" s="386"/>
      <c r="BF76" s="386"/>
      <c r="BG76" s="386"/>
      <c r="BH76" s="386"/>
      <c r="BI76" s="718"/>
      <c r="BJ76" s="718"/>
      <c r="BK76" s="386"/>
      <c r="BL76" s="386"/>
      <c r="BM76" s="386"/>
      <c r="BN76" s="386"/>
      <c r="BO76" s="386"/>
      <c r="BP76" s="386"/>
      <c r="BQ76" s="718"/>
      <c r="BR76" s="718"/>
      <c r="BS76" s="404"/>
      <c r="BT76" s="386"/>
      <c r="BU76" s="386"/>
      <c r="BV76" s="386"/>
      <c r="BW76" s="386"/>
      <c r="BX76" s="386"/>
      <c r="BY76" s="718"/>
      <c r="BZ76" s="718"/>
      <c r="CA76" s="386"/>
      <c r="CB76" s="386"/>
      <c r="CC76" s="386"/>
      <c r="CD76" s="386"/>
      <c r="CE76" s="386"/>
      <c r="CF76" s="386"/>
      <c r="CG76" s="718"/>
      <c r="CH76" s="718"/>
      <c r="CI76" s="386"/>
      <c r="CJ76" s="386"/>
      <c r="CK76" s="386"/>
      <c r="CL76" s="386"/>
      <c r="CM76" s="386"/>
      <c r="CN76" s="386"/>
      <c r="CO76" s="718"/>
      <c r="CP76" s="718"/>
      <c r="CQ76" s="386"/>
      <c r="CR76" s="386"/>
      <c r="CS76" s="386"/>
      <c r="CT76" s="386"/>
      <c r="CU76" s="386"/>
      <c r="CV76" s="386"/>
      <c r="CW76" s="718"/>
      <c r="CX76" s="718"/>
      <c r="CY76" s="386"/>
      <c r="CZ76" s="386"/>
      <c r="DA76" s="386"/>
      <c r="DB76" s="386"/>
      <c r="DC76" s="386"/>
      <c r="DD76" s="386"/>
      <c r="DE76" s="718"/>
      <c r="DF76" s="718"/>
      <c r="DG76" s="386"/>
      <c r="DH76" s="386"/>
      <c r="DI76" s="386"/>
      <c r="DJ76" s="386"/>
      <c r="DK76" s="386"/>
      <c r="DL76" s="386"/>
    </row>
    <row r="77" spans="27:116" ht="38.25" hidden="1" customHeight="1" x14ac:dyDescent="0.25">
      <c r="AA77" s="386"/>
      <c r="AB77" s="386"/>
      <c r="AC77" s="718"/>
      <c r="AD77" s="718"/>
      <c r="AE77" s="718"/>
      <c r="AF77" s="718"/>
      <c r="AG77" s="386"/>
      <c r="AH77" s="386"/>
      <c r="AI77" s="386"/>
      <c r="AJ77" s="386"/>
      <c r="AK77" s="718"/>
      <c r="AL77" s="718"/>
      <c r="AM77" s="386"/>
      <c r="AN77" s="386"/>
      <c r="AO77" s="386"/>
      <c r="AP77" s="386"/>
      <c r="AQ77" s="386"/>
      <c r="AR77" s="386"/>
      <c r="AS77" s="718"/>
      <c r="AT77" s="718"/>
      <c r="AU77" s="386"/>
      <c r="AV77" s="386"/>
      <c r="AW77" s="386"/>
      <c r="AX77" s="386"/>
      <c r="AY77" s="386"/>
      <c r="AZ77" s="386"/>
      <c r="BA77" s="718"/>
      <c r="BB77" s="718"/>
      <c r="BC77" s="386"/>
      <c r="BD77" s="386"/>
      <c r="BE77" s="386"/>
      <c r="BF77" s="386"/>
      <c r="BG77" s="386"/>
      <c r="BH77" s="386"/>
      <c r="BI77" s="718"/>
      <c r="BJ77" s="718"/>
      <c r="BK77" s="386"/>
      <c r="BL77" s="386"/>
      <c r="BM77" s="386"/>
      <c r="BN77" s="386"/>
      <c r="BO77" s="386"/>
      <c r="BP77" s="386"/>
      <c r="BQ77" s="718"/>
      <c r="BR77" s="718"/>
      <c r="BS77" s="404"/>
      <c r="BT77" s="386"/>
      <c r="BU77" s="386"/>
      <c r="BV77" s="386"/>
      <c r="BW77" s="386"/>
      <c r="BX77" s="386"/>
      <c r="BY77" s="718"/>
      <c r="BZ77" s="718"/>
      <c r="CA77" s="386"/>
      <c r="CB77" s="386"/>
      <c r="CC77" s="386"/>
      <c r="CD77" s="386"/>
      <c r="CE77" s="386"/>
      <c r="CF77" s="386"/>
      <c r="CG77" s="718"/>
      <c r="CH77" s="718"/>
      <c r="CI77" s="386"/>
      <c r="CJ77" s="386"/>
      <c r="CK77" s="386"/>
      <c r="CL77" s="386"/>
      <c r="CM77" s="386"/>
      <c r="CN77" s="386"/>
      <c r="CO77" s="718"/>
      <c r="CP77" s="718"/>
      <c r="CQ77" s="386"/>
      <c r="CR77" s="386"/>
      <c r="CS77" s="386"/>
      <c r="CT77" s="386"/>
      <c r="CU77" s="386"/>
      <c r="CV77" s="386"/>
      <c r="CW77" s="718"/>
      <c r="CX77" s="718"/>
      <c r="CY77" s="386"/>
      <c r="CZ77" s="386"/>
      <c r="DA77" s="386"/>
      <c r="DB77" s="386"/>
      <c r="DC77" s="386"/>
      <c r="DD77" s="386"/>
      <c r="DE77" s="718"/>
      <c r="DF77" s="718"/>
      <c r="DG77" s="386"/>
      <c r="DH77" s="386"/>
      <c r="DI77" s="386"/>
      <c r="DJ77" s="386"/>
      <c r="DK77" s="386"/>
      <c r="DL77" s="386"/>
    </row>
    <row r="78" spans="27:116" ht="38.25" hidden="1" customHeight="1" x14ac:dyDescent="0.25">
      <c r="AA78" s="386"/>
      <c r="AB78" s="386"/>
      <c r="AC78" s="718"/>
      <c r="AD78" s="718"/>
      <c r="AE78" s="718"/>
      <c r="AF78" s="718"/>
      <c r="AG78" s="386"/>
      <c r="AH78" s="386"/>
      <c r="AI78" s="386"/>
      <c r="AJ78" s="386"/>
      <c r="AK78" s="718"/>
      <c r="AL78" s="718"/>
      <c r="AM78" s="386"/>
      <c r="AN78" s="386"/>
      <c r="AO78" s="386"/>
      <c r="AP78" s="386"/>
      <c r="AQ78" s="386"/>
      <c r="AR78" s="386"/>
      <c r="AS78" s="718"/>
      <c r="AT78" s="718"/>
      <c r="AU78" s="386"/>
      <c r="AV78" s="386"/>
      <c r="AW78" s="386"/>
      <c r="AX78" s="386"/>
      <c r="AY78" s="386"/>
      <c r="AZ78" s="386"/>
      <c r="BA78" s="718"/>
      <c r="BB78" s="718"/>
      <c r="BC78" s="386"/>
      <c r="BD78" s="386"/>
      <c r="BE78" s="386"/>
      <c r="BF78" s="386"/>
      <c r="BG78" s="386"/>
      <c r="BH78" s="386"/>
      <c r="BI78" s="718"/>
      <c r="BJ78" s="718"/>
      <c r="BK78" s="386"/>
      <c r="BL78" s="386"/>
      <c r="BM78" s="386"/>
      <c r="BN78" s="386"/>
      <c r="BO78" s="386"/>
      <c r="BP78" s="386"/>
      <c r="BQ78" s="718"/>
      <c r="BR78" s="718"/>
      <c r="BS78" s="404"/>
      <c r="BT78" s="386"/>
      <c r="BU78" s="386"/>
      <c r="BV78" s="386"/>
      <c r="BW78" s="386"/>
      <c r="BX78" s="386"/>
      <c r="BY78" s="718"/>
      <c r="BZ78" s="718"/>
      <c r="CA78" s="386"/>
      <c r="CB78" s="386"/>
      <c r="CC78" s="386"/>
      <c r="CD78" s="386"/>
      <c r="CE78" s="386"/>
      <c r="CF78" s="386"/>
      <c r="CG78" s="718"/>
      <c r="CH78" s="718"/>
      <c r="CI78" s="386"/>
      <c r="CJ78" s="386"/>
      <c r="CK78" s="386"/>
      <c r="CL78" s="386"/>
      <c r="CM78" s="386"/>
      <c r="CN78" s="386"/>
      <c r="CO78" s="718"/>
      <c r="CP78" s="718"/>
      <c r="CQ78" s="386"/>
      <c r="CR78" s="386"/>
      <c r="CS78" s="386"/>
      <c r="CT78" s="386"/>
      <c r="CU78" s="386"/>
      <c r="CV78" s="386"/>
      <c r="CW78" s="718"/>
      <c r="CX78" s="718"/>
      <c r="CY78" s="386"/>
      <c r="CZ78" s="386"/>
      <c r="DA78" s="386"/>
      <c r="DB78" s="386"/>
      <c r="DC78" s="386"/>
      <c r="DD78" s="386"/>
      <c r="DE78" s="718"/>
      <c r="DF78" s="718"/>
      <c r="DG78" s="386"/>
      <c r="DH78" s="386"/>
      <c r="DI78" s="386"/>
      <c r="DJ78" s="386"/>
      <c r="DK78" s="386"/>
      <c r="DL78" s="386"/>
    </row>
    <row r="79" spans="27:116" ht="38.25" hidden="1" customHeight="1" x14ac:dyDescent="0.25">
      <c r="AA79" s="386"/>
      <c r="AB79" s="386"/>
      <c r="AC79" s="718"/>
      <c r="AD79" s="718"/>
      <c r="AE79" s="718"/>
      <c r="AF79" s="718"/>
      <c r="AG79" s="386"/>
      <c r="AH79" s="386"/>
      <c r="AI79" s="386"/>
      <c r="AJ79" s="386"/>
      <c r="AK79" s="718"/>
      <c r="AL79" s="718"/>
      <c r="AM79" s="386"/>
      <c r="AN79" s="386"/>
      <c r="AO79" s="386"/>
      <c r="AP79" s="386"/>
      <c r="AQ79" s="386"/>
      <c r="AR79" s="386"/>
      <c r="AS79" s="718"/>
      <c r="AT79" s="718"/>
      <c r="AU79" s="386"/>
      <c r="AV79" s="386"/>
      <c r="AW79" s="386"/>
      <c r="AX79" s="386"/>
      <c r="AY79" s="386"/>
      <c r="AZ79" s="386"/>
      <c r="BA79" s="718"/>
      <c r="BB79" s="718"/>
      <c r="BC79" s="386"/>
      <c r="BD79" s="386"/>
      <c r="BE79" s="386"/>
      <c r="BF79" s="386"/>
      <c r="BG79" s="386"/>
      <c r="BH79" s="386"/>
      <c r="BI79" s="718"/>
      <c r="BJ79" s="718"/>
      <c r="BK79" s="386"/>
      <c r="BL79" s="386"/>
      <c r="BM79" s="386"/>
      <c r="BN79" s="386"/>
      <c r="BO79" s="386"/>
      <c r="BP79" s="386"/>
      <c r="BQ79" s="718"/>
      <c r="BR79" s="718"/>
      <c r="BS79" s="404"/>
      <c r="BT79" s="386"/>
      <c r="BU79" s="386"/>
      <c r="BV79" s="386"/>
      <c r="BW79" s="386"/>
      <c r="BX79" s="386"/>
      <c r="BY79" s="718"/>
      <c r="BZ79" s="718"/>
      <c r="CA79" s="386"/>
      <c r="CB79" s="386"/>
      <c r="CC79" s="386"/>
      <c r="CD79" s="386"/>
      <c r="CE79" s="386"/>
      <c r="CF79" s="386"/>
      <c r="CG79" s="718"/>
      <c r="CH79" s="718"/>
      <c r="CI79" s="386"/>
      <c r="CJ79" s="386"/>
      <c r="CK79" s="386"/>
      <c r="CL79" s="386"/>
      <c r="CM79" s="386"/>
      <c r="CN79" s="386"/>
      <c r="CO79" s="718"/>
      <c r="CP79" s="718"/>
      <c r="CQ79" s="386"/>
      <c r="CR79" s="386"/>
      <c r="CS79" s="386"/>
      <c r="CT79" s="386"/>
      <c r="CU79" s="386"/>
      <c r="CV79" s="386"/>
      <c r="CW79" s="718"/>
      <c r="CX79" s="718"/>
      <c r="CY79" s="386"/>
      <c r="CZ79" s="386"/>
      <c r="DA79" s="386"/>
      <c r="DB79" s="386"/>
      <c r="DC79" s="386"/>
      <c r="DD79" s="386"/>
      <c r="DE79" s="718"/>
      <c r="DF79" s="718"/>
      <c r="DG79" s="386"/>
      <c r="DH79" s="386"/>
      <c r="DI79" s="386"/>
      <c r="DJ79" s="386"/>
      <c r="DK79" s="386"/>
      <c r="DL79" s="386"/>
    </row>
    <row r="80" spans="27:116" ht="38.25" hidden="1" customHeight="1" x14ac:dyDescent="0.25">
      <c r="AA80" s="386"/>
      <c r="AB80" s="386"/>
      <c r="AC80" s="718"/>
      <c r="AD80" s="718"/>
      <c r="AE80" s="718"/>
      <c r="AF80" s="718"/>
      <c r="AG80" s="386"/>
      <c r="AH80" s="386"/>
      <c r="AI80" s="386"/>
      <c r="AJ80" s="386"/>
      <c r="AK80" s="718"/>
      <c r="AL80" s="718"/>
      <c r="AM80" s="386"/>
      <c r="AN80" s="386"/>
      <c r="AO80" s="386"/>
      <c r="AP80" s="386"/>
      <c r="AQ80" s="386"/>
      <c r="AR80" s="386"/>
      <c r="AS80" s="718"/>
      <c r="AT80" s="718"/>
      <c r="AU80" s="386"/>
      <c r="AV80" s="386"/>
      <c r="AW80" s="386"/>
      <c r="AX80" s="386"/>
      <c r="AY80" s="386"/>
      <c r="AZ80" s="386"/>
      <c r="BA80" s="718"/>
      <c r="BB80" s="718"/>
      <c r="BC80" s="386"/>
      <c r="BD80" s="386"/>
      <c r="BE80" s="386"/>
      <c r="BF80" s="386"/>
      <c r="BG80" s="386"/>
      <c r="BH80" s="386"/>
      <c r="BI80" s="718"/>
      <c r="BJ80" s="718"/>
      <c r="BK80" s="386"/>
      <c r="BL80" s="386"/>
      <c r="BM80" s="386"/>
      <c r="BN80" s="386"/>
      <c r="BO80" s="386"/>
      <c r="BP80" s="386"/>
      <c r="BQ80" s="718"/>
      <c r="BR80" s="718"/>
      <c r="BS80" s="404"/>
      <c r="BT80" s="386"/>
      <c r="BU80" s="386"/>
      <c r="BV80" s="386"/>
      <c r="BW80" s="386"/>
      <c r="BX80" s="386"/>
      <c r="BY80" s="718"/>
      <c r="BZ80" s="718"/>
      <c r="CA80" s="386"/>
      <c r="CB80" s="386"/>
      <c r="CC80" s="386"/>
      <c r="CD80" s="386"/>
      <c r="CE80" s="386"/>
      <c r="CF80" s="386"/>
      <c r="CG80" s="718"/>
      <c r="CH80" s="718"/>
      <c r="CI80" s="386"/>
      <c r="CJ80" s="386"/>
      <c r="CK80" s="386"/>
      <c r="CL80" s="386"/>
      <c r="CM80" s="386"/>
      <c r="CN80" s="386"/>
      <c r="CO80" s="718"/>
      <c r="CP80" s="718"/>
      <c r="CQ80" s="386"/>
      <c r="CR80" s="386"/>
      <c r="CS80" s="386"/>
      <c r="CT80" s="386"/>
      <c r="CU80" s="386"/>
      <c r="CV80" s="386"/>
      <c r="CW80" s="718"/>
      <c r="CX80" s="718"/>
      <c r="CY80" s="386"/>
      <c r="CZ80" s="386"/>
      <c r="DA80" s="386"/>
      <c r="DB80" s="386"/>
      <c r="DC80" s="386"/>
      <c r="DD80" s="386"/>
      <c r="DE80" s="718"/>
      <c r="DF80" s="718"/>
      <c r="DG80" s="386"/>
      <c r="DH80" s="386"/>
      <c r="DI80" s="386"/>
      <c r="DJ80" s="386"/>
      <c r="DK80" s="386"/>
      <c r="DL80" s="386"/>
    </row>
    <row r="81" spans="16:116" ht="38.25" hidden="1" customHeight="1" x14ac:dyDescent="0.25">
      <c r="AA81" s="386"/>
      <c r="AB81" s="386"/>
      <c r="AC81" s="718"/>
      <c r="AD81" s="718"/>
      <c r="AE81" s="718"/>
      <c r="AF81" s="718"/>
      <c r="AG81" s="386"/>
      <c r="AH81" s="386"/>
      <c r="AI81" s="386"/>
      <c r="AJ81" s="386"/>
      <c r="AK81" s="718"/>
      <c r="AL81" s="718"/>
      <c r="AM81" s="386"/>
      <c r="AN81" s="386"/>
      <c r="AO81" s="386"/>
      <c r="AP81" s="386"/>
      <c r="AQ81" s="386"/>
      <c r="AR81" s="386"/>
      <c r="AS81" s="718"/>
      <c r="AT81" s="718"/>
      <c r="AU81" s="386"/>
      <c r="AV81" s="386"/>
      <c r="AW81" s="386"/>
      <c r="AX81" s="386"/>
      <c r="AY81" s="386"/>
      <c r="AZ81" s="386"/>
      <c r="BA81" s="718"/>
      <c r="BB81" s="718"/>
      <c r="BC81" s="386"/>
      <c r="BD81" s="386"/>
      <c r="BE81" s="386"/>
      <c r="BF81" s="386"/>
      <c r="BG81" s="386"/>
      <c r="BH81" s="386"/>
      <c r="BI81" s="718"/>
      <c r="BJ81" s="718"/>
      <c r="BK81" s="386"/>
      <c r="BL81" s="386"/>
      <c r="BM81" s="386"/>
      <c r="BN81" s="386"/>
      <c r="BO81" s="386"/>
      <c r="BP81" s="386"/>
      <c r="BQ81" s="718"/>
      <c r="BR81" s="718"/>
      <c r="BS81" s="404"/>
      <c r="BT81" s="386"/>
      <c r="BU81" s="386"/>
      <c r="BV81" s="386"/>
      <c r="BW81" s="386"/>
      <c r="BX81" s="386"/>
      <c r="BY81" s="718"/>
      <c r="BZ81" s="718"/>
      <c r="CA81" s="386"/>
      <c r="CB81" s="386"/>
      <c r="CC81" s="386"/>
      <c r="CD81" s="386"/>
      <c r="CE81" s="386"/>
      <c r="CF81" s="386"/>
      <c r="CG81" s="718"/>
      <c r="CH81" s="718"/>
      <c r="CI81" s="386"/>
      <c r="CJ81" s="386"/>
      <c r="CK81" s="386"/>
      <c r="CL81" s="386"/>
      <c r="CM81" s="386"/>
      <c r="CN81" s="386"/>
      <c r="CO81" s="718"/>
      <c r="CP81" s="718"/>
      <c r="CQ81" s="386"/>
      <c r="CR81" s="386"/>
      <c r="CS81" s="386"/>
      <c r="CT81" s="386"/>
      <c r="CU81" s="386"/>
      <c r="CV81" s="386"/>
      <c r="CW81" s="718"/>
      <c r="CX81" s="718"/>
      <c r="CY81" s="386"/>
      <c r="CZ81" s="386"/>
      <c r="DA81" s="386"/>
      <c r="DB81" s="386"/>
      <c r="DC81" s="386"/>
      <c r="DD81" s="386"/>
      <c r="DE81" s="718"/>
      <c r="DF81" s="718"/>
      <c r="DG81" s="386"/>
      <c r="DH81" s="386"/>
      <c r="DI81" s="386"/>
      <c r="DJ81" s="386"/>
      <c r="DK81" s="386"/>
      <c r="DL81" s="386"/>
    </row>
    <row r="82" spans="16:116" ht="38.25" hidden="1" customHeight="1" x14ac:dyDescent="0.25"/>
    <row r="83" spans="16:116" ht="38.25" hidden="1" customHeight="1" x14ac:dyDescent="0.25"/>
    <row r="84" spans="16:116" ht="38.25" hidden="1" customHeight="1" x14ac:dyDescent="0.25"/>
    <row r="85" spans="16:116" ht="38.25" hidden="1" customHeight="1" x14ac:dyDescent="0.25"/>
    <row r="86" spans="16:116" ht="38.25" hidden="1" customHeight="1" x14ac:dyDescent="0.25"/>
    <row r="87" spans="16:116" ht="38.25" hidden="1" customHeight="1" x14ac:dyDescent="0.25"/>
    <row r="88" spans="16:116" ht="38.25" hidden="1" customHeight="1" x14ac:dyDescent="0.25"/>
    <row r="89" spans="16:116" ht="38.25" hidden="1" customHeight="1" x14ac:dyDescent="0.25"/>
    <row r="90" spans="16:116" ht="38.25" hidden="1" customHeight="1" x14ac:dyDescent="0.25"/>
    <row r="91" spans="16:116" ht="38.25" customHeight="1" x14ac:dyDescent="0.25">
      <c r="P91" s="596">
        <f>SUM(P22:P61)</f>
        <v>5</v>
      </c>
      <c r="Q91" s="596">
        <f>SUM(Q22:Q61)</f>
        <v>1.0000000000000004</v>
      </c>
    </row>
  </sheetData>
  <mergeCells count="840">
    <mergeCell ref="DK39:DK47"/>
    <mergeCell ref="DK48:DK52"/>
    <mergeCell ref="DK53:DK61"/>
    <mergeCell ref="EA61:EA63"/>
    <mergeCell ref="EB61:EB63"/>
    <mergeCell ref="EJ61:EJ63"/>
    <mergeCell ref="EK61:EK63"/>
    <mergeCell ref="ES61:ES63"/>
    <mergeCell ref="ET61:ET63"/>
    <mergeCell ref="DS43:DS45"/>
    <mergeCell ref="DT43:DT45"/>
    <mergeCell ref="DR46:DR47"/>
    <mergeCell ref="DS46:DS47"/>
    <mergeCell ref="DT46:DT47"/>
    <mergeCell ref="DU39:DU47"/>
    <mergeCell ref="DV39:DV47"/>
    <mergeCell ref="DW39:DW47"/>
    <mergeCell ref="EA39:EA42"/>
    <mergeCell ref="EA43:EA45"/>
    <mergeCell ref="EA46:EA47"/>
    <mergeCell ref="DT39:DT42"/>
    <mergeCell ref="DR39:DR42"/>
    <mergeCell ref="DS39:DS42"/>
    <mergeCell ref="DR43:DR45"/>
    <mergeCell ref="A22:B61"/>
    <mergeCell ref="C22:C52"/>
    <mergeCell ref="E48:E52"/>
    <mergeCell ref="D48:D52"/>
    <mergeCell ref="F37:F38"/>
    <mergeCell ref="O58:O60"/>
    <mergeCell ref="P58:P60"/>
    <mergeCell ref="Q58:Q60"/>
    <mergeCell ref="W58:W60"/>
    <mergeCell ref="R22:R25"/>
    <mergeCell ref="J26:J30"/>
    <mergeCell ref="F48:F52"/>
    <mergeCell ref="G37:G38"/>
    <mergeCell ref="G48:G52"/>
    <mergeCell ref="H37:H38"/>
    <mergeCell ref="H48:H52"/>
    <mergeCell ref="I48:I52"/>
    <mergeCell ref="I37:I38"/>
    <mergeCell ref="P49:P50"/>
    <mergeCell ref="Q49:Q50"/>
    <mergeCell ref="P51:P52"/>
    <mergeCell ref="Q51:Q52"/>
    <mergeCell ref="R49:R50"/>
    <mergeCell ref="R51:R52"/>
    <mergeCell ref="W49:W50"/>
    <mergeCell ref="W51:W52"/>
    <mergeCell ref="R39:R42"/>
    <mergeCell ref="W39:W42"/>
    <mergeCell ref="X53:X54"/>
    <mergeCell ref="I53:I61"/>
    <mergeCell ref="J53:J54"/>
    <mergeCell ref="K53:K54"/>
    <mergeCell ref="L53:L54"/>
    <mergeCell ref="M53:M54"/>
    <mergeCell ref="N53:N54"/>
    <mergeCell ref="J58:J60"/>
    <mergeCell ref="K58:K60"/>
    <mergeCell ref="L58:L60"/>
    <mergeCell ref="M58:M60"/>
    <mergeCell ref="N58:N60"/>
    <mergeCell ref="X58:X60"/>
    <mergeCell ref="O53:O54"/>
    <mergeCell ref="P53:P54"/>
    <mergeCell ref="Q53:Q54"/>
    <mergeCell ref="R53:R54"/>
    <mergeCell ref="R58:R60"/>
    <mergeCell ref="W53:W54"/>
    <mergeCell ref="X43:X45"/>
    <mergeCell ref="C53:C61"/>
    <mergeCell ref="D53:D61"/>
    <mergeCell ref="E53:E61"/>
    <mergeCell ref="F53:F61"/>
    <mergeCell ref="G53:G61"/>
    <mergeCell ref="H53:H61"/>
    <mergeCell ref="J39:J42"/>
    <mergeCell ref="K39:K42"/>
    <mergeCell ref="L39:L42"/>
    <mergeCell ref="G39:G47"/>
    <mergeCell ref="H39:H47"/>
    <mergeCell ref="I39:I47"/>
    <mergeCell ref="J49:J50"/>
    <mergeCell ref="J51:J52"/>
    <mergeCell ref="L49:L50"/>
    <mergeCell ref="L51:L52"/>
    <mergeCell ref="J46:J47"/>
    <mergeCell ref="K46:K47"/>
    <mergeCell ref="L46:L47"/>
    <mergeCell ref="M46:M47"/>
    <mergeCell ref="N46:N47"/>
    <mergeCell ref="O46:O47"/>
    <mergeCell ref="P46:P47"/>
    <mergeCell ref="Q46:Q47"/>
    <mergeCell ref="W46:W47"/>
    <mergeCell ref="X46:X47"/>
    <mergeCell ref="R43:R45"/>
    <mergeCell ref="R46:R47"/>
    <mergeCell ref="CD48:CD52"/>
    <mergeCell ref="CI49:CI50"/>
    <mergeCell ref="CJ49:CJ50"/>
    <mergeCell ref="CI51:CI52"/>
    <mergeCell ref="D14:G14"/>
    <mergeCell ref="D15:G15"/>
    <mergeCell ref="D39:D47"/>
    <mergeCell ref="E39:E47"/>
    <mergeCell ref="F39:F47"/>
    <mergeCell ref="X39:X42"/>
    <mergeCell ref="J43:J45"/>
    <mergeCell ref="K43:K45"/>
    <mergeCell ref="L43:L45"/>
    <mergeCell ref="M43:M45"/>
    <mergeCell ref="N43:N45"/>
    <mergeCell ref="O43:O45"/>
    <mergeCell ref="P43:P45"/>
    <mergeCell ref="Q43:Q45"/>
    <mergeCell ref="W43:W45"/>
    <mergeCell ref="M39:M42"/>
    <mergeCell ref="N39:N42"/>
    <mergeCell ref="O39:O42"/>
    <mergeCell ref="P39:P42"/>
    <mergeCell ref="Q39:Q42"/>
    <mergeCell ref="CB49:CB50"/>
    <mergeCell ref="CA51:CA52"/>
    <mergeCell ref="CB51:CB52"/>
    <mergeCell ref="CC48:CC52"/>
    <mergeCell ref="BC51:BC52"/>
    <mergeCell ref="BD51:BD52"/>
    <mergeCell ref="BE48:BE52"/>
    <mergeCell ref="BF48:BF52"/>
    <mergeCell ref="BK49:BK50"/>
    <mergeCell ref="BK51:BK52"/>
    <mergeCell ref="BU48:BU52"/>
    <mergeCell ref="BV48:BV52"/>
    <mergeCell ref="CA49:CA50"/>
    <mergeCell ref="BL49:BL50"/>
    <mergeCell ref="BL51:BL52"/>
    <mergeCell ref="BM48:BM52"/>
    <mergeCell ref="BN48:BN52"/>
    <mergeCell ref="BS49:BS50"/>
    <mergeCell ref="BT49:BT50"/>
    <mergeCell ref="BS51:BS52"/>
    <mergeCell ref="BT51:BT52"/>
    <mergeCell ref="X49:X50"/>
    <mergeCell ref="X51:X52"/>
    <mergeCell ref="AN49:AN50"/>
    <mergeCell ref="AM51:AM52"/>
    <mergeCell ref="AN51:AN52"/>
    <mergeCell ref="Y48:Y52"/>
    <mergeCell ref="Z48:Z52"/>
    <mergeCell ref="AG48:AG52"/>
    <mergeCell ref="AH48:AH52"/>
    <mergeCell ref="AF49:AF50"/>
    <mergeCell ref="AE49:AE50"/>
    <mergeCell ref="AE51:AE52"/>
    <mergeCell ref="AF51:AF52"/>
    <mergeCell ref="AM49:AM50"/>
    <mergeCell ref="BD43:BD45"/>
    <mergeCell ref="BC46:BC47"/>
    <mergeCell ref="BD46:BD47"/>
    <mergeCell ref="BE39:BE47"/>
    <mergeCell ref="AO48:AO52"/>
    <mergeCell ref="AP48:AP52"/>
    <mergeCell ref="AU49:AU50"/>
    <mergeCell ref="AV49:AV50"/>
    <mergeCell ref="AU51:AU52"/>
    <mergeCell ref="AV51:AV52"/>
    <mergeCell ref="AW48:AW52"/>
    <mergeCell ref="AX48:AX52"/>
    <mergeCell ref="BC49:BC50"/>
    <mergeCell ref="BD49:BD50"/>
    <mergeCell ref="CY37:CY38"/>
    <mergeCell ref="CZ37:CZ38"/>
    <mergeCell ref="DG37:DG38"/>
    <mergeCell ref="DH37:DH38"/>
    <mergeCell ref="DR37:DR38"/>
    <mergeCell ref="BT37:BT38"/>
    <mergeCell ref="CA37:CA38"/>
    <mergeCell ref="CB37:CB38"/>
    <mergeCell ref="CI37:CI38"/>
    <mergeCell ref="CJ37:CJ38"/>
    <mergeCell ref="CQ37:CQ38"/>
    <mergeCell ref="CL37:CL38"/>
    <mergeCell ref="CS37:CS38"/>
    <mergeCell ref="CT37:CT38"/>
    <mergeCell ref="CK37:CK38"/>
    <mergeCell ref="DK37:DK38"/>
    <mergeCell ref="EK37:EK38"/>
    <mergeCell ref="EL37:EL38"/>
    <mergeCell ref="ES37:ES38"/>
    <mergeCell ref="ET37:ET38"/>
    <mergeCell ref="EU37:EU38"/>
    <mergeCell ref="DS37:DS38"/>
    <mergeCell ref="DT37:DT38"/>
    <mergeCell ref="EA37:EA38"/>
    <mergeCell ref="EB37:EB38"/>
    <mergeCell ref="EC37:EC38"/>
    <mergeCell ref="EJ37:EJ38"/>
    <mergeCell ref="Q37:Q38"/>
    <mergeCell ref="W37:W38"/>
    <mergeCell ref="X37:X38"/>
    <mergeCell ref="AE37:AE38"/>
    <mergeCell ref="AF37:AF38"/>
    <mergeCell ref="AM37:AM38"/>
    <mergeCell ref="AN26:AN30"/>
    <mergeCell ref="AU26:AU30"/>
    <mergeCell ref="AV26:AV30"/>
    <mergeCell ref="AN37:AN38"/>
    <mergeCell ref="AM34:AM36"/>
    <mergeCell ref="R37:R38"/>
    <mergeCell ref="Y37:Y38"/>
    <mergeCell ref="Z37:Z38"/>
    <mergeCell ref="AG37:AG38"/>
    <mergeCell ref="AH37:AH38"/>
    <mergeCell ref="AO37:AO38"/>
    <mergeCell ref="AU37:AU38"/>
    <mergeCell ref="AV37:AV38"/>
    <mergeCell ref="AN34:AN36"/>
    <mergeCell ref="AU34:AU36"/>
    <mergeCell ref="AV34:AV36"/>
    <mergeCell ref="AE26:AE30"/>
    <mergeCell ref="AF26:AF30"/>
    <mergeCell ref="K37:K38"/>
    <mergeCell ref="L37:L38"/>
    <mergeCell ref="M37:M38"/>
    <mergeCell ref="N37:N38"/>
    <mergeCell ref="O37:O38"/>
    <mergeCell ref="P37:P38"/>
    <mergeCell ref="D37:D38"/>
    <mergeCell ref="E37:E38"/>
    <mergeCell ref="J37:J38"/>
    <mergeCell ref="Q34:Q36"/>
    <mergeCell ref="W34:W36"/>
    <mergeCell ref="AO22:AO36"/>
    <mergeCell ref="AP22:AP36"/>
    <mergeCell ref="AW22:AW36"/>
    <mergeCell ref="AV22:AV25"/>
    <mergeCell ref="DR26:DR30"/>
    <mergeCell ref="CY22:CY25"/>
    <mergeCell ref="CZ22:CZ25"/>
    <mergeCell ref="DG22:DG25"/>
    <mergeCell ref="CY26:CY30"/>
    <mergeCell ref="CZ26:CZ30"/>
    <mergeCell ref="DG26:DG30"/>
    <mergeCell ref="DR34:DR36"/>
    <mergeCell ref="AF31:AF33"/>
    <mergeCell ref="AM31:AM33"/>
    <mergeCell ref="AN31:AN33"/>
    <mergeCell ref="AU31:AU33"/>
    <mergeCell ref="AV31:AV33"/>
    <mergeCell ref="BC31:BC33"/>
    <mergeCell ref="AF34:AF36"/>
    <mergeCell ref="DA22:DA36"/>
    <mergeCell ref="DB22:DB36"/>
    <mergeCell ref="DR22:DR25"/>
    <mergeCell ref="DG34:DG36"/>
    <mergeCell ref="DK22:DK36"/>
    <mergeCell ref="ES31:ES33"/>
    <mergeCell ref="ET31:ET33"/>
    <mergeCell ref="EU31:EU33"/>
    <mergeCell ref="K34:K36"/>
    <mergeCell ref="L34:L36"/>
    <mergeCell ref="M34:M36"/>
    <mergeCell ref="N34:N36"/>
    <mergeCell ref="DR31:DR33"/>
    <mergeCell ref="DS31:DS33"/>
    <mergeCell ref="DT31:DT33"/>
    <mergeCell ref="EA31:EA33"/>
    <mergeCell ref="EB31:EB33"/>
    <mergeCell ref="EC31:EC33"/>
    <mergeCell ref="CQ31:CQ33"/>
    <mergeCell ref="CR31:CR33"/>
    <mergeCell ref="CY31:CY33"/>
    <mergeCell ref="CZ31:CZ33"/>
    <mergeCell ref="DG31:DG33"/>
    <mergeCell ref="DH31:DH33"/>
    <mergeCell ref="ET34:ET36"/>
    <mergeCell ref="P34:P36"/>
    <mergeCell ref="EU34:EU36"/>
    <mergeCell ref="DH34:DH36"/>
    <mergeCell ref="EA34:EA36"/>
    <mergeCell ref="EB34:EB36"/>
    <mergeCell ref="EC34:EC36"/>
    <mergeCell ref="DH22:DH25"/>
    <mergeCell ref="BK31:BK33"/>
    <mergeCell ref="BL31:BL33"/>
    <mergeCell ref="BS31:BS33"/>
    <mergeCell ref="BT31:BT33"/>
    <mergeCell ref="CA31:CA33"/>
    <mergeCell ref="CB31:CB33"/>
    <mergeCell ref="CA22:CA25"/>
    <mergeCell ref="CB22:CB25"/>
    <mergeCell ref="CA26:CA30"/>
    <mergeCell ref="CB26:CB30"/>
    <mergeCell ref="BL22:BL25"/>
    <mergeCell ref="BS22:BS25"/>
    <mergeCell ref="BT22:BT25"/>
    <mergeCell ref="BL26:BL30"/>
    <mergeCell ref="DT34:DT36"/>
    <mergeCell ref="ES22:ES25"/>
    <mergeCell ref="ET22:ET25"/>
    <mergeCell ref="EU22:EU25"/>
    <mergeCell ref="ES26:ES30"/>
    <mergeCell ref="ET26:ET30"/>
    <mergeCell ref="EU26:EU30"/>
    <mergeCell ref="EC22:EC25"/>
    <mergeCell ref="EA26:EA30"/>
    <mergeCell ref="EB26:EB30"/>
    <mergeCell ref="EC26:EC30"/>
    <mergeCell ref="ED22:ED36"/>
    <mergeCell ref="EE22:EE36"/>
    <mergeCell ref="EF22:EF36"/>
    <mergeCell ref="EM22:EM36"/>
    <mergeCell ref="EN22:EN36"/>
    <mergeCell ref="EO22:EO36"/>
    <mergeCell ref="EJ34:EJ36"/>
    <mergeCell ref="EK34:EK36"/>
    <mergeCell ref="EL34:EL36"/>
    <mergeCell ref="ES34:ES36"/>
    <mergeCell ref="EJ22:EJ25"/>
    <mergeCell ref="EK22:EK25"/>
    <mergeCell ref="EL22:EL25"/>
    <mergeCell ref="EJ26:EJ30"/>
    <mergeCell ref="EK26:EK30"/>
    <mergeCell ref="EL26:EL30"/>
    <mergeCell ref="EJ31:EJ33"/>
    <mergeCell ref="EA22:EA25"/>
    <mergeCell ref="EB22:EB25"/>
    <mergeCell ref="EK31:EK33"/>
    <mergeCell ref="EL31:EL33"/>
    <mergeCell ref="DS22:DS25"/>
    <mergeCell ref="DT22:DT25"/>
    <mergeCell ref="DS26:DS30"/>
    <mergeCell ref="DT26:DT30"/>
    <mergeCell ref="DU22:DU36"/>
    <mergeCell ref="DV22:DV36"/>
    <mergeCell ref="DW22:DW36"/>
    <mergeCell ref="DS34:DS36"/>
    <mergeCell ref="O34:O36"/>
    <mergeCell ref="Z22:Z36"/>
    <mergeCell ref="AG22:AG36"/>
    <mergeCell ref="AH22:AH36"/>
    <mergeCell ref="R26:R30"/>
    <mergeCell ref="R31:R33"/>
    <mergeCell ref="R34:R36"/>
    <mergeCell ref="CJ22:CJ25"/>
    <mergeCell ref="CQ22:CQ25"/>
    <mergeCell ref="O26:O30"/>
    <mergeCell ref="P26:P30"/>
    <mergeCell ref="O31:O33"/>
    <mergeCell ref="P31:P33"/>
    <mergeCell ref="Q31:Q33"/>
    <mergeCell ref="W31:W33"/>
    <mergeCell ref="X31:X33"/>
    <mergeCell ref="X34:X36"/>
    <mergeCell ref="AE34:AE36"/>
    <mergeCell ref="BK34:BK36"/>
    <mergeCell ref="BL34:BL36"/>
    <mergeCell ref="BS34:BS36"/>
    <mergeCell ref="CJ26:CJ30"/>
    <mergeCell ref="CQ26:CQ30"/>
    <mergeCell ref="CJ31:CJ33"/>
    <mergeCell ref="DI22:DI36"/>
    <mergeCell ref="DJ22:DJ36"/>
    <mergeCell ref="CR22:CR25"/>
    <mergeCell ref="CR26:CR30"/>
    <mergeCell ref="CK22:CK36"/>
    <mergeCell ref="CL22:CL36"/>
    <mergeCell ref="CS22:CS36"/>
    <mergeCell ref="CQ34:CQ36"/>
    <mergeCell ref="CR34:CR36"/>
    <mergeCell ref="CY34:CY36"/>
    <mergeCell ref="CZ34:CZ36"/>
    <mergeCell ref="DH26:DH30"/>
    <mergeCell ref="CT22:CT36"/>
    <mergeCell ref="AM26:AM30"/>
    <mergeCell ref="AE31:AE33"/>
    <mergeCell ref="O22:O25"/>
    <mergeCell ref="P22:P25"/>
    <mergeCell ref="Q22:Q25"/>
    <mergeCell ref="W22:W25"/>
    <mergeCell ref="X22:X25"/>
    <mergeCell ref="Q26:Q30"/>
    <mergeCell ref="W26:W30"/>
    <mergeCell ref="X26:X30"/>
    <mergeCell ref="AE22:AE25"/>
    <mergeCell ref="AF22:AF25"/>
    <mergeCell ref="AM22:AM25"/>
    <mergeCell ref="I22:I36"/>
    <mergeCell ref="J22:J25"/>
    <mergeCell ref="K22:K25"/>
    <mergeCell ref="L22:L25"/>
    <mergeCell ref="M22:M25"/>
    <mergeCell ref="N22:N25"/>
    <mergeCell ref="K31:K33"/>
    <mergeCell ref="L31:L33"/>
    <mergeCell ref="M31:M33"/>
    <mergeCell ref="K26:K30"/>
    <mergeCell ref="L26:L30"/>
    <mergeCell ref="M26:M30"/>
    <mergeCell ref="N26:N30"/>
    <mergeCell ref="N31:N33"/>
    <mergeCell ref="EP20:ER20"/>
    <mergeCell ref="ES20:EU20"/>
    <mergeCell ref="EV20:EX20"/>
    <mergeCell ref="D22:D36"/>
    <mergeCell ref="E22:E36"/>
    <mergeCell ref="F22:F36"/>
    <mergeCell ref="G22:G36"/>
    <mergeCell ref="H22:H36"/>
    <mergeCell ref="DX20:DZ20"/>
    <mergeCell ref="EA20:EC20"/>
    <mergeCell ref="ED20:EF20"/>
    <mergeCell ref="EG20:EI20"/>
    <mergeCell ref="EJ20:EL20"/>
    <mergeCell ref="EM20:EO20"/>
    <mergeCell ref="O20:O21"/>
    <mergeCell ref="P20:P21"/>
    <mergeCell ref="Q20:Q21"/>
    <mergeCell ref="R20:R21"/>
    <mergeCell ref="S20:S21"/>
    <mergeCell ref="T20:T21"/>
    <mergeCell ref="BQ19:BX20"/>
    <mergeCell ref="J31:J33"/>
    <mergeCell ref="J34:J36"/>
    <mergeCell ref="Y22:Y36"/>
    <mergeCell ref="DX19:EF19"/>
    <mergeCell ref="EG19:EO19"/>
    <mergeCell ref="EP19:EX19"/>
    <mergeCell ref="D20:D21"/>
    <mergeCell ref="E20:E21"/>
    <mergeCell ref="F20:F21"/>
    <mergeCell ref="G20:G21"/>
    <mergeCell ref="H20:H21"/>
    <mergeCell ref="I20:I21"/>
    <mergeCell ref="J20:J21"/>
    <mergeCell ref="BY19:CF20"/>
    <mergeCell ref="CG19:CN20"/>
    <mergeCell ref="CO19:CV20"/>
    <mergeCell ref="CW19:DD20"/>
    <mergeCell ref="DE19:DL20"/>
    <mergeCell ref="DO19:DW19"/>
    <mergeCell ref="DO20:DQ20"/>
    <mergeCell ref="DR20:DT20"/>
    <mergeCell ref="DU20:DW20"/>
    <mergeCell ref="AC19:AJ20"/>
    <mergeCell ref="AK19:AR20"/>
    <mergeCell ref="AS19:AZ20"/>
    <mergeCell ref="BA19:BH20"/>
    <mergeCell ref="BI19:BP20"/>
    <mergeCell ref="A19:B21"/>
    <mergeCell ref="C19:C21"/>
    <mergeCell ref="D19:I19"/>
    <mergeCell ref="J19:R19"/>
    <mergeCell ref="S19:T19"/>
    <mergeCell ref="U19:AB20"/>
    <mergeCell ref="K20:K21"/>
    <mergeCell ref="L20:L21"/>
    <mergeCell ref="M20:M21"/>
    <mergeCell ref="N20:N21"/>
    <mergeCell ref="A12:B12"/>
    <mergeCell ref="C12:H12"/>
    <mergeCell ref="A13:B13"/>
    <mergeCell ref="C13:H13"/>
    <mergeCell ref="A14:B15"/>
    <mergeCell ref="H14:H15"/>
    <mergeCell ref="A9:B9"/>
    <mergeCell ref="C9:H9"/>
    <mergeCell ref="A10:B10"/>
    <mergeCell ref="C10:H10"/>
    <mergeCell ref="A11:B11"/>
    <mergeCell ref="C11:H11"/>
    <mergeCell ref="A6:B6"/>
    <mergeCell ref="C6:H6"/>
    <mergeCell ref="A7:B7"/>
    <mergeCell ref="C7:H7"/>
    <mergeCell ref="A8:B8"/>
    <mergeCell ref="C8:H8"/>
    <mergeCell ref="A1:A3"/>
    <mergeCell ref="B1:Z1"/>
    <mergeCell ref="AB1:AC3"/>
    <mergeCell ref="B2:Z2"/>
    <mergeCell ref="B3:K3"/>
    <mergeCell ref="L3:Z3"/>
    <mergeCell ref="AM39:AM42"/>
    <mergeCell ref="AM43:AM45"/>
    <mergeCell ref="CK39:CK47"/>
    <mergeCell ref="CL39:CL47"/>
    <mergeCell ref="CQ39:CQ42"/>
    <mergeCell ref="BT34:BT36"/>
    <mergeCell ref="CA34:CA36"/>
    <mergeCell ref="CB34:CB36"/>
    <mergeCell ref="BS26:BS30"/>
    <mergeCell ref="BT26:BT30"/>
    <mergeCell ref="BS37:BS38"/>
    <mergeCell ref="BK26:BK30"/>
    <mergeCell ref="BV22:BV36"/>
    <mergeCell ref="CI22:CI25"/>
    <mergeCell ref="CI26:CI30"/>
    <mergeCell ref="CI31:CI33"/>
    <mergeCell ref="BM22:BM36"/>
    <mergeCell ref="BN22:BN36"/>
    <mergeCell ref="BU22:BU36"/>
    <mergeCell ref="BC22:BC25"/>
    <mergeCell ref="BD22:BD25"/>
    <mergeCell ref="BC26:BC30"/>
    <mergeCell ref="AN22:AN25"/>
    <mergeCell ref="AU22:AU25"/>
    <mergeCell ref="BL43:BL45"/>
    <mergeCell ref="BK46:BK47"/>
    <mergeCell ref="CC22:CC36"/>
    <mergeCell ref="CD22:CD36"/>
    <mergeCell ref="BM37:BM38"/>
    <mergeCell ref="AW37:AW38"/>
    <mergeCell ref="AX37:AX38"/>
    <mergeCell ref="BE37:BE38"/>
    <mergeCell ref="CR37:CR38"/>
    <mergeCell ref="BK22:BK25"/>
    <mergeCell ref="CI34:CI36"/>
    <mergeCell ref="CJ34:CJ36"/>
    <mergeCell ref="BC37:BC38"/>
    <mergeCell ref="BD37:BD38"/>
    <mergeCell ref="BK37:BK38"/>
    <mergeCell ref="BL37:BL38"/>
    <mergeCell ref="AX22:AX36"/>
    <mergeCell ref="BE22:BE36"/>
    <mergeCell ref="BF22:BF36"/>
    <mergeCell ref="BC34:BC36"/>
    <mergeCell ref="BD34:BD36"/>
    <mergeCell ref="BD26:BD30"/>
    <mergeCell ref="BD31:BD33"/>
    <mergeCell ref="BC43:BC45"/>
    <mergeCell ref="AE43:AE45"/>
    <mergeCell ref="AE46:AE47"/>
    <mergeCell ref="AM46:AM47"/>
    <mergeCell ref="AN39:AN42"/>
    <mergeCell ref="AN43:AN45"/>
    <mergeCell ref="AN46:AN47"/>
    <mergeCell ref="AO39:AO47"/>
    <mergeCell ref="BN37:BN38"/>
    <mergeCell ref="BU37:BU38"/>
    <mergeCell ref="AP39:AP47"/>
    <mergeCell ref="AU39:AU42"/>
    <mergeCell ref="AV39:AV42"/>
    <mergeCell ref="AU43:AU45"/>
    <mergeCell ref="AV43:AV45"/>
    <mergeCell ref="AU46:AU47"/>
    <mergeCell ref="AV46:AV47"/>
    <mergeCell ref="AX39:AX47"/>
    <mergeCell ref="AW39:AW47"/>
    <mergeCell ref="BC39:BC42"/>
    <mergeCell ref="BD39:BD42"/>
    <mergeCell ref="BF39:BF47"/>
    <mergeCell ref="BL39:BL42"/>
    <mergeCell ref="BK39:BK42"/>
    <mergeCell ref="BK43:BK45"/>
    <mergeCell ref="CI43:CI45"/>
    <mergeCell ref="CJ43:CJ45"/>
    <mergeCell ref="CI46:CI47"/>
    <mergeCell ref="CJ46:CJ47"/>
    <mergeCell ref="BS39:BS42"/>
    <mergeCell ref="BT39:BT42"/>
    <mergeCell ref="BS43:BS45"/>
    <mergeCell ref="BT43:BT45"/>
    <mergeCell ref="BS46:BS47"/>
    <mergeCell ref="BT46:BT47"/>
    <mergeCell ref="BU39:BU47"/>
    <mergeCell ref="BV39:BV47"/>
    <mergeCell ref="CA39:CA42"/>
    <mergeCell ref="CC39:CC47"/>
    <mergeCell ref="CD39:CD47"/>
    <mergeCell ref="CI39:CI42"/>
    <mergeCell ref="CJ39:CJ42"/>
    <mergeCell ref="M49:M50"/>
    <mergeCell ref="M51:M52"/>
    <mergeCell ref="N49:N50"/>
    <mergeCell ref="N51:N52"/>
    <mergeCell ref="O49:O50"/>
    <mergeCell ref="O51:O52"/>
    <mergeCell ref="K51:K52"/>
    <mergeCell ref="K49:K50"/>
    <mergeCell ref="CB39:CB42"/>
    <mergeCell ref="CA43:CA45"/>
    <mergeCell ref="CB43:CB45"/>
    <mergeCell ref="CA46:CA47"/>
    <mergeCell ref="CB46:CB47"/>
    <mergeCell ref="BL46:BL47"/>
    <mergeCell ref="BM39:BM47"/>
    <mergeCell ref="BN39:BN47"/>
    <mergeCell ref="Y39:Y47"/>
    <mergeCell ref="Z39:Z47"/>
    <mergeCell ref="AG39:AG47"/>
    <mergeCell ref="AH39:AH47"/>
    <mergeCell ref="AF39:AF42"/>
    <mergeCell ref="AF43:AF45"/>
    <mergeCell ref="AF46:AF47"/>
    <mergeCell ref="AE39:AE42"/>
    <mergeCell ref="DJ39:DJ47"/>
    <mergeCell ref="DG46:DG47"/>
    <mergeCell ref="CJ51:CJ52"/>
    <mergeCell ref="CK48:CK52"/>
    <mergeCell ref="CL48:CL52"/>
    <mergeCell ref="CQ49:CQ50"/>
    <mergeCell ref="CR49:CR50"/>
    <mergeCell ref="CQ51:CQ52"/>
    <mergeCell ref="CR51:CR52"/>
    <mergeCell ref="CS48:CS52"/>
    <mergeCell ref="CT48:CT52"/>
    <mergeCell ref="CR39:CR42"/>
    <mergeCell ref="CQ43:CQ45"/>
    <mergeCell ref="CR43:CR45"/>
    <mergeCell ref="CQ46:CQ47"/>
    <mergeCell ref="CR46:CR47"/>
    <mergeCell ref="CS39:CS47"/>
    <mergeCell ref="CT39:CT47"/>
    <mergeCell ref="CY39:CY42"/>
    <mergeCell ref="CZ39:CZ42"/>
    <mergeCell ref="CY43:CY45"/>
    <mergeCell ref="CZ43:CZ45"/>
    <mergeCell ref="CY46:CY47"/>
    <mergeCell ref="CZ46:CZ47"/>
    <mergeCell ref="CY49:CY50"/>
    <mergeCell ref="CZ49:CZ50"/>
    <mergeCell ref="CY51:CY52"/>
    <mergeCell ref="CZ51:CZ52"/>
    <mergeCell ref="DA48:DA52"/>
    <mergeCell ref="DB48:DB52"/>
    <mergeCell ref="DI39:DI47"/>
    <mergeCell ref="DH39:DH42"/>
    <mergeCell ref="DH43:DH45"/>
    <mergeCell ref="DH46:DH47"/>
    <mergeCell ref="DG39:DG42"/>
    <mergeCell ref="DG43:DG45"/>
    <mergeCell ref="DH49:DH50"/>
    <mergeCell ref="DH51:DH52"/>
    <mergeCell ref="DI48:DI52"/>
    <mergeCell ref="DA39:DA47"/>
    <mergeCell ref="DB39:DB47"/>
    <mergeCell ref="AU53:AU54"/>
    <mergeCell ref="AV53:AV54"/>
    <mergeCell ref="AU58:AU60"/>
    <mergeCell ref="AV58:AV60"/>
    <mergeCell ref="AW53:AW61"/>
    <mergeCell ref="AX53:AX61"/>
    <mergeCell ref="AO53:AO61"/>
    <mergeCell ref="AP53:AP61"/>
    <mergeCell ref="Y53:Y61"/>
    <mergeCell ref="Z53:Z61"/>
    <mergeCell ref="AG53:AG61"/>
    <mergeCell ref="AH53:AH61"/>
    <mergeCell ref="AF53:AF54"/>
    <mergeCell ref="AE53:AE54"/>
    <mergeCell ref="AF58:AF60"/>
    <mergeCell ref="AE58:AE60"/>
    <mergeCell ref="AN53:AN54"/>
    <mergeCell ref="AM53:AM54"/>
    <mergeCell ref="AN58:AN60"/>
    <mergeCell ref="AM58:AM60"/>
    <mergeCell ref="BD53:BD54"/>
    <mergeCell ref="BC53:BC54"/>
    <mergeCell ref="BD58:BD60"/>
    <mergeCell ref="BC58:BC60"/>
    <mergeCell ref="BE53:BE61"/>
    <mergeCell ref="BF53:BF61"/>
    <mergeCell ref="BK53:BK54"/>
    <mergeCell ref="BL53:BL54"/>
    <mergeCell ref="BK58:BK60"/>
    <mergeCell ref="BL58:BL60"/>
    <mergeCell ref="BM53:BM61"/>
    <mergeCell ref="BN53:BN61"/>
    <mergeCell ref="BS53:BS54"/>
    <mergeCell ref="BT53:BT54"/>
    <mergeCell ref="BS58:BS60"/>
    <mergeCell ref="BT58:BT60"/>
    <mergeCell ref="BU53:BU61"/>
    <mergeCell ref="BV53:BV61"/>
    <mergeCell ref="CB53:CB54"/>
    <mergeCell ref="CA53:CA54"/>
    <mergeCell ref="CA58:CA60"/>
    <mergeCell ref="CB58:CB60"/>
    <mergeCell ref="CC53:CC61"/>
    <mergeCell ref="CD53:CD61"/>
    <mergeCell ref="CI53:CI54"/>
    <mergeCell ref="CJ53:CJ54"/>
    <mergeCell ref="CI58:CI60"/>
    <mergeCell ref="CK53:CK61"/>
    <mergeCell ref="CL53:CL61"/>
    <mergeCell ref="CQ53:CQ54"/>
    <mergeCell ref="CJ58:CJ60"/>
    <mergeCell ref="CR53:CR54"/>
    <mergeCell ref="CQ58:CQ60"/>
    <mergeCell ref="CR58:CR60"/>
    <mergeCell ref="CS53:CS61"/>
    <mergeCell ref="CT53:CT61"/>
    <mergeCell ref="CY53:CY54"/>
    <mergeCell ref="CZ53:CZ54"/>
    <mergeCell ref="CY58:CY60"/>
    <mergeCell ref="CZ58:CZ60"/>
    <mergeCell ref="DA53:DA61"/>
    <mergeCell ref="DB53:DB61"/>
    <mergeCell ref="DH53:DH54"/>
    <mergeCell ref="DH58:DH60"/>
    <mergeCell ref="DI53:DI61"/>
    <mergeCell ref="DJ53:DJ61"/>
    <mergeCell ref="DG51:DG52"/>
    <mergeCell ref="DG49:DG50"/>
    <mergeCell ref="DG53:DG54"/>
    <mergeCell ref="DG58:DG60"/>
    <mergeCell ref="DJ48:DJ52"/>
    <mergeCell ref="EV22:EV36"/>
    <mergeCell ref="EW22:EW36"/>
    <mergeCell ref="EX22:EX36"/>
    <mergeCell ref="AP37:AP38"/>
    <mergeCell ref="DU37:DU38"/>
    <mergeCell ref="DV37:DV38"/>
    <mergeCell ref="DW37:DW38"/>
    <mergeCell ref="ED37:ED38"/>
    <mergeCell ref="EE37:EE38"/>
    <mergeCell ref="EF37:EF38"/>
    <mergeCell ref="EM37:EM38"/>
    <mergeCell ref="EN37:EN38"/>
    <mergeCell ref="EO37:EO38"/>
    <mergeCell ref="EV37:EV38"/>
    <mergeCell ref="EW37:EW38"/>
    <mergeCell ref="EX37:EX38"/>
    <mergeCell ref="BF37:BF38"/>
    <mergeCell ref="DA37:DA38"/>
    <mergeCell ref="DB37:DB38"/>
    <mergeCell ref="DI37:DI38"/>
    <mergeCell ref="DJ37:DJ38"/>
    <mergeCell ref="BV37:BV38"/>
    <mergeCell ref="CC37:CC38"/>
    <mergeCell ref="CD37:CD38"/>
    <mergeCell ref="EB39:EB42"/>
    <mergeCell ref="EB43:EB45"/>
    <mergeCell ref="EB46:EB47"/>
    <mergeCell ref="EC39:EC42"/>
    <mergeCell ref="EC43:EC45"/>
    <mergeCell ref="EC46:EC47"/>
    <mergeCell ref="ED39:ED47"/>
    <mergeCell ref="EE39:EE47"/>
    <mergeCell ref="EF39:EF47"/>
    <mergeCell ref="EJ39:EJ42"/>
    <mergeCell ref="EK39:EK42"/>
    <mergeCell ref="EL39:EL42"/>
    <mergeCell ref="EJ43:EJ45"/>
    <mergeCell ref="EK43:EK45"/>
    <mergeCell ref="EL43:EL45"/>
    <mergeCell ref="EJ46:EJ47"/>
    <mergeCell ref="EK46:EK47"/>
    <mergeCell ref="EL46:EL47"/>
    <mergeCell ref="EM39:EM47"/>
    <mergeCell ref="EN39:EN47"/>
    <mergeCell ref="EO39:EO47"/>
    <mergeCell ref="ES39:ES42"/>
    <mergeCell ref="ET39:ET42"/>
    <mergeCell ref="EU39:EU42"/>
    <mergeCell ref="ES43:ES45"/>
    <mergeCell ref="ET43:ET45"/>
    <mergeCell ref="EU43:EU45"/>
    <mergeCell ref="ES46:ES47"/>
    <mergeCell ref="ET46:ET47"/>
    <mergeCell ref="EU46:EU47"/>
    <mergeCell ref="EV39:EV47"/>
    <mergeCell ref="EW39:EW47"/>
    <mergeCell ref="EX39:EX47"/>
    <mergeCell ref="DR49:DR50"/>
    <mergeCell ref="DR51:DR52"/>
    <mergeCell ref="DS49:DS50"/>
    <mergeCell ref="DS51:DS52"/>
    <mergeCell ref="DT49:DT50"/>
    <mergeCell ref="DT51:DT52"/>
    <mergeCell ref="DU48:DU52"/>
    <mergeCell ref="DV48:DV52"/>
    <mergeCell ref="DW48:DW52"/>
    <mergeCell ref="EA49:EA50"/>
    <mergeCell ref="EA51:EA52"/>
    <mergeCell ref="EB49:EB50"/>
    <mergeCell ref="EB51:EB52"/>
    <mergeCell ref="EC49:EC50"/>
    <mergeCell ref="EC51:EC52"/>
    <mergeCell ref="ED48:ED52"/>
    <mergeCell ref="EE48:EE52"/>
    <mergeCell ref="EF48:EF52"/>
    <mergeCell ref="EJ49:EJ50"/>
    <mergeCell ref="EJ51:EJ52"/>
    <mergeCell ref="EK49:EK50"/>
    <mergeCell ref="EV48:EV52"/>
    <mergeCell ref="EW48:EW52"/>
    <mergeCell ref="EX48:EX52"/>
    <mergeCell ref="DR53:DR54"/>
    <mergeCell ref="DS53:DS54"/>
    <mergeCell ref="DT53:DT54"/>
    <mergeCell ref="DR58:DR60"/>
    <mergeCell ref="DS58:DS60"/>
    <mergeCell ref="DT58:DT60"/>
    <mergeCell ref="DU53:DU61"/>
    <mergeCell ref="DV53:DV61"/>
    <mergeCell ref="DW53:DW61"/>
    <mergeCell ref="EA53:EA54"/>
    <mergeCell ref="EB53:EB54"/>
    <mergeCell ref="EC53:EC54"/>
    <mergeCell ref="EA58:EA60"/>
    <mergeCell ref="EB58:EB60"/>
    <mergeCell ref="EC58:EC60"/>
    <mergeCell ref="ED53:ED61"/>
    <mergeCell ref="EE53:EE61"/>
    <mergeCell ref="EF53:EF61"/>
    <mergeCell ref="EJ53:EJ54"/>
    <mergeCell ref="EK51:EK52"/>
    <mergeCell ref="EL49:EL50"/>
    <mergeCell ref="EU49:EU50"/>
    <mergeCell ref="EU51:EU52"/>
    <mergeCell ref="EL51:EL52"/>
    <mergeCell ref="EM48:EM52"/>
    <mergeCell ref="EN48:EN52"/>
    <mergeCell ref="EO48:EO52"/>
    <mergeCell ref="ES49:ES50"/>
    <mergeCell ref="ET49:ET50"/>
    <mergeCell ref="ES51:ES52"/>
    <mergeCell ref="ET51:ET52"/>
    <mergeCell ref="EV53:EV61"/>
    <mergeCell ref="EW53:EW61"/>
    <mergeCell ref="EX53:EX61"/>
    <mergeCell ref="EK53:EK54"/>
    <mergeCell ref="EL53:EL54"/>
    <mergeCell ref="EJ58:EJ60"/>
    <mergeCell ref="EK58:EK60"/>
    <mergeCell ref="EL58:EL60"/>
    <mergeCell ref="EM53:EM61"/>
    <mergeCell ref="EN53:EN61"/>
    <mergeCell ref="EO53:EO61"/>
    <mergeCell ref="ES53:ES54"/>
    <mergeCell ref="ET53:ET54"/>
    <mergeCell ref="EU53:EU54"/>
    <mergeCell ref="ES58:ES60"/>
    <mergeCell ref="ET58:ET60"/>
    <mergeCell ref="EU58:EU60"/>
  </mergeCells>
  <dataValidations count="2">
    <dataValidation allowBlank="1" showInputMessage="1" showErrorMessage="1" prompt="% PONDERACIÓN ACTIVIDAD SEGPLAN: La ponderacion se realiza frente al numero de actividades sin importar a qué meta proyecto de inversion corresponda y debe sumar el 100%" sqref="Q20:Q21" xr:uid="{99095FF4-3845-4025-9D0C-BF2FFE90957C}"/>
    <dataValidation allowBlank="1" showInputMessage="1" showErrorMessage="1" prompt="% PONDERACION ACTIVIDAD: Conforme al numero de actividades programadas para la ejecución de la meta, se debe ponderar para que el total corresponda al 100%" sqref="P20:P21" xr:uid="{88BA4477-0A99-46BC-99BD-71DD2060FA3F}"/>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I29"/>
  <sheetViews>
    <sheetView topLeftCell="E20" zoomScale="90" zoomScaleNormal="90" workbookViewId="0">
      <selection activeCell="F26" sqref="F26"/>
    </sheetView>
  </sheetViews>
  <sheetFormatPr baseColWidth="10" defaultColWidth="11.42578125" defaultRowHeight="15" x14ac:dyDescent="0.25"/>
  <cols>
    <col min="1" max="1" width="60" style="1" customWidth="1"/>
    <col min="2" max="2" width="38.5703125" style="1" customWidth="1"/>
    <col min="3" max="3" width="14.7109375" style="1" customWidth="1"/>
    <col min="4" max="4" width="33.42578125" style="1" customWidth="1"/>
    <col min="5" max="5" width="17.140625" style="1" customWidth="1"/>
    <col min="6" max="6" width="51.7109375" style="1" customWidth="1"/>
    <col min="7" max="7" width="15.5703125" style="1" customWidth="1"/>
    <col min="8" max="8" width="17.42578125" style="1" customWidth="1"/>
    <col min="9" max="9" width="16" style="1" customWidth="1"/>
    <col min="10" max="10" width="44.28515625" style="1" customWidth="1"/>
    <col min="11" max="11" width="70.42578125" style="1" customWidth="1"/>
    <col min="12" max="12" width="57.140625" style="1" customWidth="1"/>
    <col min="13" max="13" width="55.140625" style="1" customWidth="1"/>
    <col min="14" max="14" width="57.7109375" style="1" customWidth="1"/>
    <col min="15" max="15" width="58.140625" style="1" customWidth="1"/>
    <col min="16" max="16384" width="11.42578125" style="1"/>
  </cols>
  <sheetData>
    <row r="1" spans="1:139" s="60" customFormat="1" ht="29.25" customHeight="1" x14ac:dyDescent="0.25">
      <c r="A1" s="1878"/>
      <c r="B1" s="1882" t="s">
        <v>11</v>
      </c>
      <c r="C1" s="1883"/>
      <c r="D1" s="1883"/>
      <c r="E1" s="1883"/>
      <c r="F1" s="1883"/>
      <c r="G1" s="1883"/>
      <c r="H1" s="1883"/>
      <c r="I1" s="1883"/>
      <c r="J1" s="1883"/>
      <c r="K1" s="1883"/>
      <c r="L1" s="1883"/>
      <c r="M1" s="1883"/>
      <c r="N1" s="1884"/>
      <c r="O1" s="1881"/>
      <c r="P1" s="85"/>
      <c r="Q1" s="85"/>
      <c r="R1" s="85"/>
      <c r="S1" s="85"/>
      <c r="T1" s="85"/>
      <c r="U1" s="85"/>
      <c r="V1" s="85"/>
      <c r="W1" s="85"/>
      <c r="Z1" s="52"/>
      <c r="AA1" s="52"/>
      <c r="AB1" s="52"/>
      <c r="AC1" s="52"/>
      <c r="AD1" s="52"/>
      <c r="AE1" s="52"/>
      <c r="AF1" s="52"/>
      <c r="AG1" s="52"/>
      <c r="AH1" s="52"/>
      <c r="AI1" s="52"/>
      <c r="AJ1" s="52"/>
      <c r="AK1" s="52"/>
      <c r="AL1" s="52"/>
      <c r="AM1" s="52"/>
      <c r="AN1" s="63"/>
      <c r="AO1" s="52"/>
      <c r="AP1" s="52"/>
      <c r="AQ1" s="52"/>
      <c r="AR1" s="52"/>
      <c r="AS1" s="52"/>
      <c r="AT1" s="52"/>
      <c r="AU1" s="52"/>
      <c r="AV1" s="52"/>
      <c r="AW1" s="52"/>
      <c r="AX1" s="52"/>
      <c r="AY1" s="52"/>
      <c r="AZ1" s="52"/>
      <c r="BA1" s="52"/>
      <c r="BB1" s="52"/>
      <c r="BC1" s="52"/>
      <c r="BD1" s="52"/>
      <c r="BE1" s="52"/>
      <c r="BF1" s="52"/>
      <c r="BG1" s="52"/>
      <c r="BH1" s="52"/>
      <c r="BI1" s="52"/>
      <c r="BJ1" s="52"/>
      <c r="BK1" s="52"/>
      <c r="BL1" s="52"/>
      <c r="BM1" s="52"/>
      <c r="BN1" s="52"/>
      <c r="BO1" s="52"/>
      <c r="BP1" s="52"/>
      <c r="BQ1" s="52"/>
      <c r="BR1" s="52"/>
      <c r="BS1" s="52"/>
      <c r="BT1" s="52"/>
      <c r="BU1" s="52"/>
      <c r="BV1" s="52"/>
      <c r="BW1" s="52"/>
      <c r="BX1" s="52"/>
      <c r="BY1" s="52"/>
      <c r="BZ1" s="52"/>
      <c r="CA1" s="52"/>
      <c r="CB1" s="52"/>
      <c r="CC1" s="52"/>
      <c r="CD1" s="52"/>
      <c r="CE1" s="52"/>
      <c r="CF1" s="52"/>
      <c r="CG1" s="52"/>
      <c r="CH1" s="52"/>
      <c r="CI1" s="52"/>
      <c r="CJ1" s="52"/>
      <c r="CK1" s="52"/>
      <c r="CL1" s="52"/>
      <c r="CM1" s="52"/>
      <c r="CN1" s="52"/>
      <c r="CO1" s="52"/>
      <c r="CP1" s="52"/>
      <c r="CQ1" s="52"/>
      <c r="CR1" s="52"/>
      <c r="CS1" s="52"/>
      <c r="CT1" s="52"/>
      <c r="CU1" s="52"/>
      <c r="CV1" s="52"/>
      <c r="CW1" s="52"/>
      <c r="CX1" s="52"/>
      <c r="CY1" s="52"/>
      <c r="CZ1" s="52"/>
      <c r="DA1" s="52"/>
      <c r="DB1" s="52"/>
      <c r="DC1" s="52"/>
      <c r="DD1" s="52"/>
      <c r="DE1" s="52"/>
      <c r="DF1" s="52"/>
      <c r="DG1" s="52"/>
      <c r="DH1" s="35"/>
      <c r="DI1" s="35"/>
      <c r="DJ1" s="35"/>
      <c r="DK1" s="35"/>
      <c r="DL1" s="35"/>
      <c r="DM1" s="35"/>
      <c r="DN1" s="35"/>
      <c r="DO1" s="35"/>
      <c r="DP1" s="35"/>
      <c r="DQ1" s="35"/>
      <c r="DR1" s="35"/>
      <c r="DS1" s="35"/>
      <c r="DT1" s="35"/>
      <c r="DU1" s="35"/>
      <c r="DV1" s="35"/>
      <c r="DW1" s="35"/>
      <c r="DX1" s="35"/>
      <c r="DY1" s="35"/>
      <c r="DZ1" s="35"/>
      <c r="EA1" s="35"/>
      <c r="EB1" s="35"/>
      <c r="EC1" s="35"/>
      <c r="ED1" s="35"/>
      <c r="EE1" s="35"/>
      <c r="EF1" s="35"/>
      <c r="EG1" s="35"/>
      <c r="EH1" s="35"/>
      <c r="EI1" s="59"/>
    </row>
    <row r="2" spans="1:139" s="60" customFormat="1" ht="29.25" customHeight="1" x14ac:dyDescent="0.25">
      <c r="A2" s="1879"/>
      <c r="B2" s="1882" t="s">
        <v>1</v>
      </c>
      <c r="C2" s="1883"/>
      <c r="D2" s="1883"/>
      <c r="E2" s="1883"/>
      <c r="F2" s="1883"/>
      <c r="G2" s="1883"/>
      <c r="H2" s="1883"/>
      <c r="I2" s="1883"/>
      <c r="J2" s="1883"/>
      <c r="K2" s="1883"/>
      <c r="L2" s="1883"/>
      <c r="M2" s="1883"/>
      <c r="N2" s="1884"/>
      <c r="O2" s="1881"/>
      <c r="P2" s="85"/>
      <c r="Q2" s="85"/>
      <c r="R2" s="85"/>
      <c r="S2" s="85"/>
      <c r="T2" s="85"/>
      <c r="U2" s="85"/>
      <c r="V2" s="85"/>
      <c r="W2" s="85"/>
      <c r="Z2" s="52"/>
      <c r="AA2" s="52"/>
      <c r="AB2" s="52"/>
      <c r="AC2" s="52"/>
      <c r="AD2" s="52"/>
      <c r="AE2" s="52"/>
      <c r="AF2" s="52"/>
      <c r="AG2" s="52"/>
      <c r="AH2" s="52"/>
      <c r="AI2" s="52"/>
      <c r="AJ2" s="52"/>
      <c r="AK2" s="52"/>
      <c r="AL2" s="52"/>
      <c r="AM2" s="52"/>
      <c r="AN2" s="63"/>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c r="BT2" s="52"/>
      <c r="BU2" s="52"/>
      <c r="BV2" s="52"/>
      <c r="BW2" s="52"/>
      <c r="BX2" s="52"/>
      <c r="BY2" s="52"/>
      <c r="BZ2" s="52"/>
      <c r="CA2" s="52"/>
      <c r="CB2" s="52"/>
      <c r="CC2" s="52"/>
      <c r="CD2" s="52"/>
      <c r="CE2" s="52"/>
      <c r="CF2" s="52"/>
      <c r="CG2" s="52"/>
      <c r="CH2" s="52"/>
      <c r="CI2" s="52"/>
      <c r="CJ2" s="52"/>
      <c r="CK2" s="52"/>
      <c r="CL2" s="52"/>
      <c r="CM2" s="52"/>
      <c r="CN2" s="52"/>
      <c r="CO2" s="52"/>
      <c r="CP2" s="52"/>
      <c r="CQ2" s="52"/>
      <c r="CR2" s="52"/>
      <c r="CS2" s="52"/>
      <c r="CT2" s="52"/>
      <c r="CU2" s="52"/>
      <c r="CV2" s="52"/>
      <c r="CW2" s="52"/>
      <c r="CX2" s="52"/>
      <c r="CY2" s="52"/>
      <c r="CZ2" s="52"/>
      <c r="DA2" s="52"/>
      <c r="DB2" s="52"/>
      <c r="DC2" s="52"/>
      <c r="DD2" s="52"/>
      <c r="DE2" s="52"/>
      <c r="DF2" s="52"/>
      <c r="DG2" s="52"/>
      <c r="DH2" s="35"/>
      <c r="DI2" s="35"/>
      <c r="DJ2" s="35"/>
      <c r="DK2" s="35"/>
      <c r="DL2" s="35"/>
      <c r="DM2" s="35"/>
      <c r="DN2" s="35"/>
      <c r="DO2" s="35"/>
      <c r="DP2" s="35"/>
      <c r="DQ2" s="35"/>
      <c r="DR2" s="35"/>
      <c r="DS2" s="35"/>
      <c r="DT2" s="35"/>
      <c r="DU2" s="35"/>
      <c r="DV2" s="35"/>
      <c r="DW2" s="35"/>
      <c r="DX2" s="35"/>
      <c r="DY2" s="35"/>
      <c r="DZ2" s="35"/>
      <c r="EA2" s="35"/>
      <c r="EB2" s="35"/>
      <c r="EC2" s="35"/>
      <c r="ED2" s="35"/>
      <c r="EE2" s="35"/>
      <c r="EF2" s="35"/>
      <c r="EG2" s="35"/>
      <c r="EH2" s="35"/>
      <c r="EI2" s="59"/>
    </row>
    <row r="3" spans="1:139" s="60" customFormat="1" ht="29.25" customHeight="1" x14ac:dyDescent="0.25">
      <c r="A3" s="1880"/>
      <c r="B3" s="1886" t="s">
        <v>2</v>
      </c>
      <c r="C3" s="1886"/>
      <c r="D3" s="1886"/>
      <c r="E3" s="1886"/>
      <c r="F3" s="1886"/>
      <c r="G3" s="1886"/>
      <c r="H3" s="1886"/>
      <c r="I3" s="1886"/>
      <c r="J3" s="1886"/>
      <c r="K3" s="1885" t="s">
        <v>147</v>
      </c>
      <c r="L3" s="1885"/>
      <c r="M3" s="1885"/>
      <c r="N3" s="1885"/>
      <c r="O3" s="1881"/>
      <c r="P3" s="86"/>
      <c r="Q3" s="86"/>
      <c r="R3" s="86"/>
      <c r="S3" s="86"/>
      <c r="T3" s="86"/>
      <c r="U3" s="86"/>
      <c r="V3" s="86"/>
      <c r="W3" s="86"/>
      <c r="Z3" s="52"/>
      <c r="AA3" s="52"/>
      <c r="AB3" s="52"/>
      <c r="AC3" s="52"/>
      <c r="AD3" s="52"/>
      <c r="AE3" s="52"/>
      <c r="AF3" s="52"/>
      <c r="AG3" s="52"/>
      <c r="AH3" s="52"/>
      <c r="AI3" s="52"/>
      <c r="AJ3" s="52"/>
      <c r="AK3" s="52"/>
      <c r="AL3" s="52"/>
      <c r="AM3" s="52"/>
      <c r="AN3" s="63"/>
      <c r="AO3" s="52"/>
      <c r="AP3" s="52"/>
      <c r="AQ3" s="52"/>
      <c r="AR3" s="52"/>
      <c r="AS3" s="52"/>
      <c r="AT3" s="52"/>
      <c r="AU3" s="52"/>
      <c r="AV3" s="52"/>
      <c r="AW3" s="52"/>
      <c r="AX3" s="52"/>
      <c r="AY3" s="52"/>
      <c r="AZ3" s="52"/>
      <c r="BA3" s="52"/>
      <c r="BB3" s="52"/>
      <c r="BC3" s="52"/>
      <c r="BD3" s="52"/>
      <c r="BE3" s="52"/>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35"/>
      <c r="DI3" s="35"/>
      <c r="DJ3" s="35"/>
      <c r="DK3" s="35"/>
      <c r="DL3" s="35"/>
      <c r="DM3" s="35"/>
      <c r="DN3" s="35"/>
      <c r="DO3" s="35"/>
      <c r="DP3" s="35"/>
      <c r="DQ3" s="35"/>
      <c r="DR3" s="35"/>
      <c r="DS3" s="35"/>
      <c r="DT3" s="35"/>
      <c r="DU3" s="35"/>
      <c r="DV3" s="35"/>
      <c r="DW3" s="35"/>
      <c r="DX3" s="35"/>
      <c r="DY3" s="35"/>
      <c r="DZ3" s="35"/>
      <c r="EA3" s="35"/>
      <c r="EB3" s="35"/>
      <c r="EC3" s="35"/>
      <c r="ED3" s="35"/>
      <c r="EE3" s="35"/>
      <c r="EF3" s="35"/>
      <c r="EG3" s="35"/>
      <c r="EH3" s="35"/>
      <c r="EI3" s="59"/>
    </row>
    <row r="4" spans="1:139" s="2" customFormat="1" x14ac:dyDescent="0.25">
      <c r="A4" s="16"/>
      <c r="B4" s="16"/>
    </row>
    <row r="5" spans="1:139" s="2" customFormat="1" x14ac:dyDescent="0.25">
      <c r="A5" s="16"/>
      <c r="B5" s="16"/>
    </row>
    <row r="6" spans="1:139" s="2" customFormat="1" ht="14.25" x14ac:dyDescent="0.2"/>
    <row r="7" spans="1:139" s="2" customFormat="1" ht="18.75" customHeight="1" x14ac:dyDescent="0.2"/>
    <row r="8" spans="1:139" s="54" customFormat="1" ht="17.25" customHeight="1" x14ac:dyDescent="0.25">
      <c r="A8" s="1012" t="s">
        <v>12</v>
      </c>
      <c r="B8" s="1013"/>
      <c r="C8" s="1017" t="s">
        <v>161</v>
      </c>
      <c r="D8" s="1018"/>
      <c r="E8" s="1018"/>
      <c r="F8" s="1019"/>
      <c r="G8" s="36"/>
      <c r="H8" s="36"/>
      <c r="I8" s="36"/>
      <c r="J8" s="36"/>
      <c r="K8" s="36"/>
      <c r="L8" s="36"/>
      <c r="M8" s="36"/>
      <c r="N8" s="36"/>
      <c r="O8" s="36"/>
      <c r="P8" s="36"/>
      <c r="Q8" s="36"/>
      <c r="R8" s="55"/>
      <c r="S8" s="55"/>
      <c r="T8" s="55"/>
      <c r="U8" s="36"/>
      <c r="V8" s="36"/>
    </row>
    <row r="9" spans="1:139" s="54" customFormat="1" ht="18" customHeight="1" x14ac:dyDescent="0.25">
      <c r="A9" s="1012" t="s">
        <v>146</v>
      </c>
      <c r="B9" s="1013"/>
      <c r="C9" s="1014" t="s">
        <v>162</v>
      </c>
      <c r="D9" s="1014"/>
      <c r="E9" s="1014"/>
      <c r="F9" s="1014"/>
      <c r="G9" s="36"/>
      <c r="H9" s="36"/>
      <c r="I9" s="36"/>
      <c r="J9" s="36"/>
      <c r="K9" s="36"/>
      <c r="L9" s="36"/>
      <c r="M9" s="36"/>
      <c r="N9" s="36"/>
      <c r="O9" s="36"/>
      <c r="P9" s="36"/>
      <c r="Q9" s="36"/>
      <c r="R9" s="55"/>
      <c r="S9" s="55"/>
      <c r="T9" s="55"/>
      <c r="U9" s="36"/>
      <c r="V9" s="36"/>
    </row>
    <row r="10" spans="1:139" s="54" customFormat="1" x14ac:dyDescent="0.25">
      <c r="A10" s="1015" t="s">
        <v>13</v>
      </c>
      <c r="B10" s="1016"/>
      <c r="C10" s="1021" t="s">
        <v>163</v>
      </c>
      <c r="D10" s="1022"/>
      <c r="E10" s="1022"/>
      <c r="F10" s="1023"/>
      <c r="G10" s="36"/>
      <c r="H10" s="36"/>
      <c r="I10" s="36"/>
      <c r="J10" s="36"/>
      <c r="K10" s="36"/>
      <c r="L10" s="36"/>
      <c r="M10" s="36"/>
      <c r="N10" s="36"/>
      <c r="O10" s="36"/>
      <c r="P10" s="36"/>
      <c r="Q10" s="36"/>
      <c r="R10" s="55"/>
      <c r="S10" s="55"/>
      <c r="T10" s="55"/>
      <c r="U10" s="36"/>
      <c r="V10" s="36"/>
    </row>
    <row r="11" spans="1:139" s="54" customFormat="1" ht="135" customHeight="1" x14ac:dyDescent="0.25">
      <c r="A11" s="1015" t="s">
        <v>148</v>
      </c>
      <c r="B11" s="1016"/>
      <c r="C11" s="1020" t="s">
        <v>279</v>
      </c>
      <c r="D11" s="1020"/>
      <c r="E11" s="1020"/>
      <c r="F11" s="1020"/>
      <c r="G11" s="36"/>
      <c r="H11" s="36"/>
      <c r="I11" s="36"/>
      <c r="J11" s="36"/>
      <c r="K11" s="36"/>
      <c r="L11" s="36"/>
      <c r="M11" s="36"/>
      <c r="N11" s="36"/>
      <c r="O11" s="36"/>
      <c r="P11" s="36"/>
      <c r="Q11" s="36"/>
      <c r="R11" s="55"/>
      <c r="S11" s="55"/>
      <c r="T11" s="55"/>
      <c r="U11" s="36"/>
      <c r="V11" s="36"/>
    </row>
    <row r="12" spans="1:139" s="54" customFormat="1" ht="46.5" customHeight="1" x14ac:dyDescent="0.25">
      <c r="A12" s="1012" t="s">
        <v>14</v>
      </c>
      <c r="B12" s="1013"/>
      <c r="C12" s="1014" t="s">
        <v>164</v>
      </c>
      <c r="D12" s="1014"/>
      <c r="E12" s="1014"/>
      <c r="F12" s="1014"/>
      <c r="G12" s="36"/>
      <c r="H12" s="36"/>
      <c r="I12" s="36"/>
      <c r="J12" s="36"/>
      <c r="K12" s="36"/>
      <c r="L12" s="36"/>
      <c r="M12" s="36"/>
      <c r="N12" s="36"/>
      <c r="O12" s="36"/>
      <c r="P12" s="36"/>
      <c r="Q12" s="36"/>
      <c r="R12" s="55"/>
      <c r="S12" s="55"/>
      <c r="T12" s="55"/>
      <c r="U12" s="36"/>
    </row>
    <row r="13" spans="1:139" s="54" customFormat="1" ht="33" customHeight="1" x14ac:dyDescent="0.25">
      <c r="A13" s="1015" t="s">
        <v>15</v>
      </c>
      <c r="B13" s="1016"/>
      <c r="C13" s="1014" t="s">
        <v>165</v>
      </c>
      <c r="D13" s="1014"/>
      <c r="E13" s="1014"/>
      <c r="F13" s="1014"/>
      <c r="G13" s="36"/>
      <c r="H13" s="36"/>
      <c r="I13" s="36"/>
      <c r="J13" s="36"/>
      <c r="K13" s="36"/>
      <c r="L13" s="36"/>
      <c r="M13" s="36"/>
      <c r="N13" s="36"/>
      <c r="O13" s="36"/>
      <c r="P13" s="36"/>
      <c r="Q13" s="36"/>
      <c r="R13" s="55"/>
      <c r="S13" s="55"/>
      <c r="T13" s="55"/>
      <c r="U13" s="36"/>
      <c r="V13" s="36"/>
    </row>
    <row r="14" spans="1:139" s="54" customFormat="1" ht="20.25" customHeight="1" x14ac:dyDescent="0.25">
      <c r="A14" s="1015" t="s">
        <v>149</v>
      </c>
      <c r="B14" s="1016"/>
      <c r="C14" s="1014" t="s">
        <v>166</v>
      </c>
      <c r="D14" s="1014"/>
      <c r="E14" s="1014"/>
      <c r="F14" s="1014"/>
      <c r="G14" s="36"/>
      <c r="H14" s="36"/>
      <c r="I14" s="36"/>
      <c r="J14" s="36"/>
      <c r="K14" s="36"/>
      <c r="L14" s="36"/>
      <c r="M14" s="36"/>
      <c r="N14" s="36"/>
      <c r="O14" s="36"/>
      <c r="P14" s="36"/>
      <c r="Q14" s="36"/>
      <c r="R14" s="55"/>
      <c r="S14" s="55"/>
      <c r="T14" s="55"/>
      <c r="U14" s="36"/>
      <c r="V14" s="36"/>
    </row>
    <row r="15" spans="1:139" s="54" customFormat="1" ht="33" customHeight="1" x14ac:dyDescent="0.25">
      <c r="A15" s="1012" t="s">
        <v>16</v>
      </c>
      <c r="B15" s="1013"/>
      <c r="C15" s="1014" t="s">
        <v>182</v>
      </c>
      <c r="D15" s="1014"/>
      <c r="E15" s="1014"/>
      <c r="F15" s="1014"/>
      <c r="G15" s="36"/>
      <c r="H15" s="36"/>
      <c r="I15" s="36"/>
      <c r="J15" s="36"/>
      <c r="K15" s="36"/>
      <c r="L15" s="36"/>
      <c r="M15" s="36"/>
      <c r="N15" s="36"/>
      <c r="O15" s="36"/>
      <c r="P15" s="36"/>
      <c r="Q15" s="36"/>
      <c r="R15" s="55"/>
      <c r="S15" s="55"/>
      <c r="T15" s="55"/>
      <c r="U15" s="36"/>
      <c r="V15" s="36"/>
    </row>
    <row r="16" spans="1:139" s="54" customFormat="1" ht="24.75" customHeight="1" x14ac:dyDescent="0.25">
      <c r="A16" s="1007" t="s">
        <v>17</v>
      </c>
      <c r="B16" s="1008"/>
      <c r="C16" s="87" t="s">
        <v>18</v>
      </c>
      <c r="D16" s="1011" t="s">
        <v>169</v>
      </c>
      <c r="E16" s="1011"/>
      <c r="F16" s="1011">
        <v>2024</v>
      </c>
      <c r="G16" s="36"/>
      <c r="H16" s="36"/>
      <c r="I16" s="36"/>
      <c r="J16" s="36"/>
      <c r="K16" s="36"/>
      <c r="L16" s="36"/>
      <c r="M16" s="36"/>
      <c r="N16" s="36"/>
      <c r="O16" s="36"/>
      <c r="P16" s="36"/>
      <c r="Q16" s="36"/>
      <c r="R16" s="55"/>
      <c r="S16" s="55"/>
      <c r="T16" s="55"/>
      <c r="U16" s="36"/>
      <c r="V16" s="36"/>
    </row>
    <row r="17" spans="1:22" s="54" customFormat="1" ht="14.25" customHeight="1" x14ac:dyDescent="0.25">
      <c r="A17" s="1009"/>
      <c r="B17" s="1010"/>
      <c r="C17" s="87" t="s">
        <v>19</v>
      </c>
      <c r="D17" s="1011" t="s">
        <v>170</v>
      </c>
      <c r="E17" s="1011"/>
      <c r="F17" s="1011"/>
      <c r="G17" s="36"/>
      <c r="H17" s="36"/>
      <c r="I17" s="36"/>
      <c r="J17" s="36"/>
      <c r="K17" s="36"/>
      <c r="L17" s="36"/>
      <c r="M17" s="36"/>
      <c r="N17" s="36"/>
      <c r="O17" s="36"/>
      <c r="P17" s="36"/>
      <c r="Q17" s="36"/>
      <c r="R17" s="55"/>
      <c r="S17" s="55"/>
      <c r="T17" s="55"/>
      <c r="U17" s="36"/>
      <c r="V17" s="36"/>
    </row>
    <row r="18" spans="1:22" s="2" customFormat="1" ht="15" customHeight="1" x14ac:dyDescent="0.2">
      <c r="A18" s="3"/>
      <c r="C18" s="15"/>
      <c r="D18" s="15"/>
      <c r="E18" s="17"/>
      <c r="G18" s="14"/>
      <c r="H18" s="17"/>
      <c r="I18" s="17"/>
      <c r="J18" s="4"/>
    </row>
    <row r="19" spans="1:22" s="2" customFormat="1" ht="20.25" x14ac:dyDescent="0.2">
      <c r="A19" s="94" t="s">
        <v>133</v>
      </c>
    </row>
    <row r="20" spans="1:22" ht="18" customHeight="1" x14ac:dyDescent="0.25">
      <c r="A20" s="1862" t="s">
        <v>134</v>
      </c>
      <c r="B20" s="1862" t="s">
        <v>135</v>
      </c>
      <c r="C20" s="1874" t="s">
        <v>136</v>
      </c>
      <c r="D20" s="1875"/>
      <c r="E20" s="1872" t="s">
        <v>137</v>
      </c>
      <c r="F20" s="1872" t="s">
        <v>158</v>
      </c>
      <c r="G20" s="1862" t="s">
        <v>138</v>
      </c>
      <c r="H20" s="1862" t="s">
        <v>139</v>
      </c>
      <c r="I20" s="1862" t="s">
        <v>140</v>
      </c>
      <c r="J20" s="1871" t="s">
        <v>141</v>
      </c>
      <c r="K20" s="1871"/>
      <c r="L20" s="1871"/>
      <c r="M20" s="1871"/>
      <c r="N20" s="1871"/>
    </row>
    <row r="21" spans="1:22" s="5" customFormat="1" ht="60" x14ac:dyDescent="0.2">
      <c r="A21" s="1863"/>
      <c r="B21" s="1863"/>
      <c r="C21" s="1876"/>
      <c r="D21" s="1877"/>
      <c r="E21" s="1873"/>
      <c r="F21" s="1873"/>
      <c r="G21" s="1863"/>
      <c r="H21" s="1863"/>
      <c r="I21" s="1863"/>
      <c r="J21" s="49" t="s">
        <v>159</v>
      </c>
      <c r="K21" s="49" t="s">
        <v>160</v>
      </c>
      <c r="L21" s="49" t="s">
        <v>142</v>
      </c>
      <c r="M21" s="49" t="s">
        <v>143</v>
      </c>
      <c r="N21" s="50" t="s">
        <v>144</v>
      </c>
    </row>
    <row r="22" spans="1:22" ht="76.5" customHeight="1" x14ac:dyDescent="0.25">
      <c r="A22" s="1857" t="s">
        <v>286</v>
      </c>
      <c r="B22" s="1864" t="s">
        <v>272</v>
      </c>
      <c r="C22" s="1857" t="s">
        <v>184</v>
      </c>
      <c r="D22" s="1857"/>
      <c r="E22" s="1858" t="s">
        <v>280</v>
      </c>
      <c r="F22" s="975" t="s">
        <v>281</v>
      </c>
      <c r="G22" s="1859">
        <v>10000</v>
      </c>
      <c r="H22" s="1865"/>
      <c r="I22" s="1868">
        <f>+H22/G22</f>
        <v>0</v>
      </c>
      <c r="J22" s="1851"/>
      <c r="K22" s="1854"/>
      <c r="L22" s="1851"/>
      <c r="M22" s="1851"/>
      <c r="N22" s="1851"/>
    </row>
    <row r="23" spans="1:22" ht="93.75" customHeight="1" x14ac:dyDescent="0.25">
      <c r="A23" s="1857"/>
      <c r="B23" s="1864"/>
      <c r="C23" s="1857"/>
      <c r="D23" s="1857"/>
      <c r="E23" s="1858"/>
      <c r="F23" s="976" t="s">
        <v>282</v>
      </c>
      <c r="G23" s="1860"/>
      <c r="H23" s="1866"/>
      <c r="I23" s="1869"/>
      <c r="J23" s="1852"/>
      <c r="K23" s="1855"/>
      <c r="L23" s="1852"/>
      <c r="M23" s="1852"/>
      <c r="N23" s="1852"/>
    </row>
    <row r="24" spans="1:22" ht="66.75" customHeight="1" x14ac:dyDescent="0.25">
      <c r="A24" s="1857"/>
      <c r="B24" s="1864"/>
      <c r="C24" s="1857"/>
      <c r="D24" s="1857"/>
      <c r="E24" s="1858"/>
      <c r="F24" s="977" t="s">
        <v>283</v>
      </c>
      <c r="G24" s="1861"/>
      <c r="H24" s="1867"/>
      <c r="I24" s="1870"/>
      <c r="J24" s="1853"/>
      <c r="K24" s="1856"/>
      <c r="L24" s="1853"/>
      <c r="M24" s="1853"/>
      <c r="N24" s="1853"/>
    </row>
    <row r="25" spans="1:22" ht="89.25" customHeight="1" x14ac:dyDescent="0.25">
      <c r="A25" s="879" t="s">
        <v>287</v>
      </c>
      <c r="B25" s="879" t="s">
        <v>271</v>
      </c>
      <c r="C25" s="1857" t="s">
        <v>274</v>
      </c>
      <c r="D25" s="1857"/>
      <c r="E25" s="880" t="s">
        <v>280</v>
      </c>
      <c r="F25" s="884" t="s">
        <v>284</v>
      </c>
      <c r="G25" s="879">
        <v>20000</v>
      </c>
      <c r="H25" s="876"/>
      <c r="I25" s="886">
        <f>+H25/G25</f>
        <v>0</v>
      </c>
      <c r="J25" s="877"/>
      <c r="K25" s="878"/>
      <c r="L25" s="877"/>
      <c r="M25" s="877"/>
      <c r="N25" s="877"/>
    </row>
    <row r="26" spans="1:22" ht="93" customHeight="1" x14ac:dyDescent="0.25">
      <c r="A26" s="879" t="s">
        <v>288</v>
      </c>
      <c r="B26" s="881" t="s">
        <v>273</v>
      </c>
      <c r="C26" s="1857" t="s">
        <v>275</v>
      </c>
      <c r="D26" s="1857"/>
      <c r="E26" s="882" t="s">
        <v>280</v>
      </c>
      <c r="F26" s="885" t="s">
        <v>285</v>
      </c>
      <c r="G26" s="879">
        <v>0.2</v>
      </c>
      <c r="H26" s="876"/>
      <c r="I26" s="886">
        <f>+H26/G26</f>
        <v>0</v>
      </c>
      <c r="J26" s="877"/>
      <c r="K26" s="883"/>
      <c r="L26" s="877"/>
      <c r="M26" s="877"/>
      <c r="N26" s="883"/>
    </row>
    <row r="29" spans="1:22" ht="15.75" x14ac:dyDescent="0.25">
      <c r="A29" s="6"/>
    </row>
  </sheetData>
  <dataConsolidate/>
  <mergeCells count="49">
    <mergeCell ref="A1:A3"/>
    <mergeCell ref="O1:O3"/>
    <mergeCell ref="B1:N1"/>
    <mergeCell ref="B2:N2"/>
    <mergeCell ref="K3:N3"/>
    <mergeCell ref="B3:J3"/>
    <mergeCell ref="A8:B8"/>
    <mergeCell ref="A9:B9"/>
    <mergeCell ref="A10:B10"/>
    <mergeCell ref="C9:F9"/>
    <mergeCell ref="C10:F10"/>
    <mergeCell ref="C8:F8"/>
    <mergeCell ref="A11:B11"/>
    <mergeCell ref="A12:B12"/>
    <mergeCell ref="A13:B13"/>
    <mergeCell ref="C11:F11"/>
    <mergeCell ref="C12:F12"/>
    <mergeCell ref="C13:F13"/>
    <mergeCell ref="J20:N20"/>
    <mergeCell ref="A14:B14"/>
    <mergeCell ref="C14:F14"/>
    <mergeCell ref="A20:A21"/>
    <mergeCell ref="B20:B21"/>
    <mergeCell ref="E20:E21"/>
    <mergeCell ref="F20:F21"/>
    <mergeCell ref="C20:D21"/>
    <mergeCell ref="G20:G21"/>
    <mergeCell ref="A15:B15"/>
    <mergeCell ref="C15:F15"/>
    <mergeCell ref="A16:B17"/>
    <mergeCell ref="F16:F17"/>
    <mergeCell ref="D17:E17"/>
    <mergeCell ref="D16:E16"/>
    <mergeCell ref="H20:H21"/>
    <mergeCell ref="A22:A24"/>
    <mergeCell ref="B22:B24"/>
    <mergeCell ref="C22:D24"/>
    <mergeCell ref="H22:H24"/>
    <mergeCell ref="I22:I24"/>
    <mergeCell ref="C25:D25"/>
    <mergeCell ref="C26:D26"/>
    <mergeCell ref="E22:E24"/>
    <mergeCell ref="G22:G24"/>
    <mergeCell ref="I20:I21"/>
    <mergeCell ref="J22:J24"/>
    <mergeCell ref="K22:K24"/>
    <mergeCell ref="M22:M24"/>
    <mergeCell ref="L22:L24"/>
    <mergeCell ref="N22:N24"/>
  </mergeCells>
  <dataValidations xWindow="1157" yWindow="605" count="12">
    <dataValidation allowBlank="1" showInputMessage="1" showErrorMessage="1" prompt=" DESCRIPCIÓN META PRODUCTO PDD: Relacione la meta tal y como se aparece en el sistema SEGPLAN." sqref="A20:A22 A25" xr:uid="{00000000-0002-0000-0900-000000000000}"/>
    <dataValidation allowBlank="1" showInputMessage="1" showErrorMessage="1" prompt=" LA META ES SDIS O COMPARTIDA CON (MENCIONE ENTIDAD): Relacione la-s entidades con las que se comparte esta meta, la información puede ser verificada en el sistema SEGPLAN." sqref="B20:B22 B25" xr:uid="{00000000-0002-0000-0900-000001000000}"/>
    <dataValidation allowBlank="1" showInputMessage="1" showErrorMessage="1" prompt=" TIPO INDICADOR: Relacione el tipo de indicador tal y como se aparece en el sistema SEGPLAN." sqref="E20:F21" xr:uid="{00000000-0002-0000-0900-000003000000}"/>
    <dataValidation allowBlank="1" showInputMessage="1" showErrorMessage="1" prompt=" PROGRAMACIÓN VIGENCIA: Relacione la programación de la meta para la vigencia, la información puede ser verificada en el sistema SEGPLAN." sqref="G20:G22 G25:G26" xr:uid="{00000000-0002-0000-0900-000004000000}"/>
    <dataValidation allowBlank="1" showInputMessage="1" showErrorMessage="1" prompt=" EJECUCIÓN VIGENCIA: Relacione la ejecución de la meta para el periodo de reporte." sqref="H25 H20:H22 I22 I25:I26" xr:uid="{00000000-0002-0000-0900-000005000000}"/>
    <dataValidation allowBlank="1" showInputMessage="1" showErrorMessage="1" prompt=" % EJECUCIÓN: Ya se encuentra formulado, es la división entre “Ejecución vigencia y “Programación vigencia”." sqref="I20:I21" xr:uid="{00000000-0002-0000-0900-000006000000}"/>
    <dataValidation allowBlank="1" showInputMessage="1" showErrorMessage="1" prompt="Representan el resultado alcanzado luego de las acciones realizadas durante el periodo del informe.  Se debe redactar en un lenguaje que la ciudadanía lo comprenda, que sea de su interés, que impliquen y aporten a la construcción de ciudad." sqref="J21 M25 L25 M22 L22 N22 N25" xr:uid="{00000000-0002-0000-0900-000007000000}"/>
    <dataValidation allowBlank="1" showInputMessage="1" showErrorMessage="1" prompt="Mencionar los aspectos más relevantes frente a las acciones de cumplimiento de la meta. Ejem: si la meta es atender integralmente, qué se ha hecho para este fin (esta información debe estar relacionada con el avance cuantitativo de actividades y tareas). " sqref="K21" xr:uid="{00000000-0002-0000-0900-000008000000}"/>
    <dataValidation allowBlank="1" showInputMessage="1" showErrorMessage="1" prompt="Mencionar aspectos misionales que hayan retrasado el cumplimiento de la meta. " sqref="L21" xr:uid="{00000000-0002-0000-0900-000009000000}"/>
    <dataValidation allowBlank="1" showInputMessage="1" showErrorMessage="1" prompt="Mencionar las acciones adelantadas para atenuar el impacto del retraso." sqref="M21" xr:uid="{00000000-0002-0000-0900-00000A000000}"/>
    <dataValidation allowBlank="1" showInputMessage="1" showErrorMessage="1" prompt="Teniendo en cuenta los logros, mencionar los beneficios que traen estas acciones y cuál es la apuesta de transformación." sqref="N21" xr:uid="{00000000-0002-0000-0900-00000B000000}"/>
    <dataValidation allowBlank="1" showInputMessage="1" showErrorMessage="1" prompt=" DESCRIPCIÓN INDICADOR: Relacione el indicador tal y como se aparece en el sistema SEGPLAN." sqref="C20" xr:uid="{00000000-0002-0000-0900-00000C000000}"/>
  </dataValidations>
  <pageMargins left="0.70866141732283472" right="0.70866141732283472" top="0.74803149606299213" bottom="0.74803149606299213" header="0.31496062992125984" footer="0.31496062992125984"/>
  <pageSetup scale="41" orientation="landscape" horizontalDpi="4294967293" r:id="rId1"/>
  <drawing r:id="rId2"/>
  <legacyDrawing r:id="rId3"/>
  <extLst>
    <ext xmlns:x14="http://schemas.microsoft.com/office/spreadsheetml/2009/9/main" uri="{CCE6A557-97BC-4b89-ADB6-D9C93CAAB3DF}">
      <x14:dataValidations xmlns:xm="http://schemas.microsoft.com/office/excel/2006/main" xWindow="1157" yWindow="605" count="1">
        <x14:dataValidation type="list" allowBlank="1" showInputMessage="1" showErrorMessage="1" xr:uid="{00000000-0002-0000-0900-00000D000000}">
          <x14:formula1>
            <xm:f>'C:\Users\ogarzona\Documents\OSCAR 2017\INFORMES\[1096 Formato SPI 2017 Def Marzo 2017 OG.xlsx]Listas desplegables'!#REF!</xm:f>
          </x14:formula1>
          <xm:sqref>H6:L6 U16 G9:V9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3" ma:contentTypeDescription="Crear nuevo documento." ma:contentTypeScope="" ma:versionID="142b7a945a647520ff4eddf44bc054b9">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6a61736b9f34956a5918094ae3f101ff"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77AA68-C0DB-489A-89F7-AB10F54F5373}">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16BFE655-C9ED-46BE-8D5D-06A24FC68992}">
  <ds:schemaRefs>
    <ds:schemaRef ds:uri="http://schemas.microsoft.com/sharepoint/v3/contenttype/forms"/>
  </ds:schemaRefs>
</ds:datastoreItem>
</file>

<file path=customXml/itemProps3.xml><?xml version="1.0" encoding="utf-8"?>
<ds:datastoreItem xmlns:ds="http://schemas.openxmlformats.org/officeDocument/2006/customXml" ds:itemID="{FA408B50-7A55-42A1-B44E-AD7E0F60E7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INDICE</vt:lpstr>
      <vt:lpstr>1.PROGRAMACION CUATRIENIO</vt:lpstr>
      <vt:lpstr>2. RESUMEN EJECUTIVO</vt:lpstr>
      <vt:lpstr>3. EJEC PRESUPUESTAL</vt:lpstr>
      <vt:lpstr>4. ACTIVIDADES Y TAREAS</vt:lpstr>
      <vt:lpstr>5. METAS PDD</vt:lpstr>
      <vt:lpstr>'2. RESUMEN EJECUTIVO'!Área_de_impresión</vt:lpstr>
      <vt:lpstr>'5. METAS PDD'!Área_de_impresión</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Jenny Miyerlandy Torres Hernandez</dc:creator>
  <cp:keywords/>
  <dc:description/>
  <cp:lastModifiedBy>ANDRES</cp:lastModifiedBy>
  <cp:revision/>
  <dcterms:created xsi:type="dcterms:W3CDTF">2016-09-13T14:01:46Z</dcterms:created>
  <dcterms:modified xsi:type="dcterms:W3CDTF">2024-09-06T18:55:15Z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