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showInkAnnotation="0" autoCompressPictures="0"/>
  <mc:AlternateContent xmlns:mc="http://schemas.openxmlformats.org/markup-compatibility/2006">
    <mc:Choice Requires="x15">
      <x15ac:absPath xmlns:x15ac="http://schemas.microsoft.com/office/spreadsheetml/2010/11/ac" url="C:\Users\ANDRES\OneDrive - INSTITUTO DE PROTECCION ANIMAL 899999061052\ARCHIVOS_ANDRES\IDPYBA2022\7JULIO\Obligacion9\Reportejunio\"/>
    </mc:Choice>
  </mc:AlternateContent>
  <xr:revisionPtr revIDLastSave="0" documentId="13_ncr:1_{ABD0D2ED-F0BD-4524-ACDB-2F63370538B6}"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OPERATIVO'!$L$8:$AX$100</definedName>
    <definedName name="_xlnm.Print_Area" localSheetId="0">'METAS PDD 2011'!$A$1:$Q$21</definedName>
    <definedName name="_xlnm.Print_Area" localSheetId="1">'METAS PROYECTO'!$A$1:$J$18</definedName>
    <definedName name="_xlnm.Print_Area" localSheetId="2">'PLAN OPERATIVO'!$A$1:$AG$10</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00" i="8" l="1"/>
  <c r="AR100" i="8"/>
  <c r="AO100" i="8"/>
  <c r="AL100" i="8"/>
  <c r="AI100" i="8"/>
  <c r="AF100" i="8"/>
  <c r="AC100" i="8"/>
  <c r="Z100" i="8"/>
  <c r="W100" i="8"/>
  <c r="T100" i="8"/>
  <c r="Q100" i="8"/>
  <c r="N100" i="8"/>
  <c r="AU99" i="8"/>
  <c r="AR99" i="8"/>
  <c r="AO99" i="8"/>
  <c r="AL99" i="8"/>
  <c r="AI99" i="8"/>
  <c r="AF99" i="8"/>
  <c r="AC99" i="8"/>
  <c r="Z99" i="8"/>
  <c r="W99" i="8"/>
  <c r="T99" i="8"/>
  <c r="Q99" i="8"/>
  <c r="N99" i="8"/>
  <c r="AU98" i="8"/>
  <c r="AR98" i="8"/>
  <c r="AO98" i="8"/>
  <c r="AL98" i="8"/>
  <c r="AI98" i="8"/>
  <c r="AF98" i="8"/>
  <c r="AC98" i="8"/>
  <c r="Z98" i="8"/>
  <c r="W98" i="8"/>
  <c r="T98" i="8"/>
  <c r="Q98" i="8"/>
  <c r="N98" i="8"/>
  <c r="AU97" i="8"/>
  <c r="AR97" i="8"/>
  <c r="AO97" i="8"/>
  <c r="AL97" i="8"/>
  <c r="AI97" i="8"/>
  <c r="AE97" i="8"/>
  <c r="AF97" i="8" s="1"/>
  <c r="AC97" i="8"/>
  <c r="Z97" i="8"/>
  <c r="W97" i="8"/>
  <c r="T97" i="8"/>
  <c r="Q97" i="8"/>
  <c r="N97" i="8"/>
  <c r="AT96" i="8"/>
  <c r="AU96" i="8" s="1"/>
  <c r="AR96" i="8"/>
  <c r="AQ96" i="8"/>
  <c r="AN96" i="8"/>
  <c r="AO96" i="8" s="1"/>
  <c r="AL96" i="8"/>
  <c r="AI96" i="8"/>
  <c r="AH96" i="8"/>
  <c r="AE96" i="8"/>
  <c r="AF96" i="8" s="1"/>
  <c r="AC96" i="8"/>
  <c r="Z96" i="8"/>
  <c r="W96" i="8"/>
  <c r="T96" i="8"/>
  <c r="Q96" i="8"/>
  <c r="N96" i="8"/>
  <c r="AT95" i="8"/>
  <c r="AU95" i="8" s="1"/>
  <c r="AR95" i="8"/>
  <c r="AQ95" i="8"/>
  <c r="AN95" i="8"/>
  <c r="AO95" i="8" s="1"/>
  <c r="AL95" i="8"/>
  <c r="AH95" i="8"/>
  <c r="AI95" i="8" s="1"/>
  <c r="AF95" i="8"/>
  <c r="AE95" i="8"/>
  <c r="AC95" i="8"/>
  <c r="Z95" i="8"/>
  <c r="W95" i="8"/>
  <c r="T95" i="8"/>
  <c r="Q95" i="8"/>
  <c r="N95" i="8"/>
  <c r="AU94" i="8"/>
  <c r="AT94" i="8"/>
  <c r="AQ94" i="8"/>
  <c r="AR94" i="8" s="1"/>
  <c r="AO94" i="8"/>
  <c r="AN94" i="8"/>
  <c r="AL94" i="8"/>
  <c r="AH94" i="8"/>
  <c r="AI94" i="8" s="1"/>
  <c r="AF94" i="8"/>
  <c r="AE94" i="8"/>
  <c r="AC94" i="8"/>
  <c r="Z94" i="8"/>
  <c r="W94" i="8"/>
  <c r="T94" i="8"/>
  <c r="Q94" i="8"/>
  <c r="N94" i="8"/>
  <c r="AU93" i="8"/>
  <c r="AT93" i="8"/>
  <c r="AQ93" i="8"/>
  <c r="AR93" i="8" s="1"/>
  <c r="AP93" i="8"/>
  <c r="AN93" i="8"/>
  <c r="AO93" i="8" s="1"/>
  <c r="AL93" i="8"/>
  <c r="AI93" i="8"/>
  <c r="AH93" i="8"/>
  <c r="AE93" i="8"/>
  <c r="AF93" i="8" s="1"/>
  <c r="AC93" i="8"/>
  <c r="Z93" i="8"/>
  <c r="W93" i="8"/>
  <c r="T93" i="8"/>
  <c r="Q93" i="8"/>
  <c r="N93" i="8"/>
  <c r="AT92" i="8"/>
  <c r="AU92" i="8" s="1"/>
  <c r="AR92" i="8"/>
  <c r="AQ92" i="8"/>
  <c r="AN92" i="8"/>
  <c r="AO92" i="8" s="1"/>
  <c r="AL92" i="8"/>
  <c r="AH92" i="8"/>
  <c r="AI92" i="8" s="1"/>
  <c r="AF92" i="8"/>
  <c r="AE92" i="8"/>
  <c r="AC92" i="8"/>
  <c r="X92" i="8"/>
  <c r="Z92" i="8" s="1"/>
  <c r="W92" i="8"/>
  <c r="T92" i="8"/>
  <c r="Q92" i="8"/>
  <c r="N92" i="8"/>
  <c r="AU91" i="8"/>
  <c r="AT91" i="8"/>
  <c r="AQ91" i="8"/>
  <c r="AR91" i="8" s="1"/>
  <c r="AN91" i="8"/>
  <c r="AO91" i="8" s="1"/>
  <c r="AL91" i="8"/>
  <c r="AI91" i="8"/>
  <c r="AH91" i="8"/>
  <c r="AF91" i="8"/>
  <c r="AC91" i="8"/>
  <c r="Z91" i="8"/>
  <c r="W91" i="8"/>
  <c r="T91" i="8"/>
  <c r="Q91" i="8"/>
  <c r="N91" i="8"/>
  <c r="AE90" i="8" l="1"/>
  <c r="AE89" i="8"/>
  <c r="AE88" i="8"/>
  <c r="AH90" i="8"/>
  <c r="AH89" i="8"/>
  <c r="AH88" i="8"/>
  <c r="E88" i="8"/>
  <c r="AW97" i="8"/>
  <c r="AV97" i="8"/>
  <c r="AX97" i="8" l="1"/>
  <c r="Y65" i="8" l="1"/>
  <c r="Z65" i="8" s="1"/>
  <c r="V65" i="8"/>
  <c r="W65" i="8" s="1"/>
  <c r="Q65" i="8"/>
  <c r="N65" i="8"/>
  <c r="Z64" i="8"/>
  <c r="W64" i="8"/>
  <c r="Q64" i="8"/>
  <c r="N64" i="8"/>
  <c r="Z63" i="8"/>
  <c r="W63" i="8"/>
  <c r="Q63" i="8"/>
  <c r="N63" i="8"/>
  <c r="Z62" i="8"/>
  <c r="W62" i="8"/>
  <c r="Q62" i="8"/>
  <c r="N62" i="8"/>
  <c r="Z61" i="8"/>
  <c r="W61" i="8"/>
  <c r="Q61" i="8"/>
  <c r="N61" i="8"/>
  <c r="Z60" i="8"/>
  <c r="W60" i="8"/>
  <c r="Q60" i="8"/>
  <c r="N60" i="8"/>
  <c r="Z59" i="8"/>
  <c r="W59" i="8"/>
  <c r="T59" i="8"/>
  <c r="Q59" i="8"/>
  <c r="N59" i="8"/>
  <c r="Z58" i="8"/>
  <c r="W58" i="8"/>
  <c r="T58" i="8"/>
  <c r="Q58" i="8"/>
  <c r="N58" i="8"/>
  <c r="Z57" i="8"/>
  <c r="W57" i="8"/>
  <c r="T57" i="8"/>
  <c r="Q57" i="8"/>
  <c r="N57" i="8"/>
  <c r="Z56" i="8"/>
  <c r="W56" i="8"/>
  <c r="T56" i="8"/>
  <c r="Q56" i="8"/>
  <c r="N56" i="8"/>
  <c r="Z55" i="8"/>
  <c r="W55" i="8"/>
  <c r="T55" i="8"/>
  <c r="Q55" i="8"/>
  <c r="N55" i="8"/>
  <c r="Z54" i="8"/>
  <c r="W54" i="8"/>
  <c r="T54" i="8"/>
  <c r="Q54" i="8"/>
  <c r="N54" i="8"/>
  <c r="Z53" i="8"/>
  <c r="W53" i="8"/>
  <c r="T53" i="8"/>
  <c r="Q53" i="8"/>
  <c r="N53" i="8"/>
  <c r="Z52" i="8"/>
  <c r="W52" i="8"/>
  <c r="T52" i="8"/>
  <c r="Q52" i="8"/>
  <c r="N52" i="8"/>
  <c r="Z51" i="8"/>
  <c r="W51" i="8"/>
  <c r="T51" i="8"/>
  <c r="Q51" i="8"/>
  <c r="N51" i="8"/>
  <c r="Z50" i="8"/>
  <c r="Q50" i="8"/>
  <c r="N50" i="8"/>
  <c r="Z49" i="8"/>
  <c r="Q49" i="8"/>
  <c r="N49" i="8"/>
  <c r="Z48" i="8"/>
  <c r="Q48" i="8"/>
  <c r="N48" i="8"/>
  <c r="Z47" i="8"/>
  <c r="W47" i="8"/>
  <c r="Q47" i="8"/>
  <c r="N47" i="8"/>
  <c r="Z46" i="8"/>
  <c r="W46" i="8"/>
  <c r="Q46" i="8"/>
  <c r="N46" i="8"/>
  <c r="Z45" i="8"/>
  <c r="W45" i="8"/>
  <c r="Q45" i="8"/>
  <c r="N45" i="8"/>
  <c r="Z44" i="8"/>
  <c r="W44" i="8"/>
  <c r="T44" i="8"/>
  <c r="Q44" i="8"/>
  <c r="N44" i="8"/>
  <c r="Z43" i="8"/>
  <c r="W43" i="8"/>
  <c r="T43" i="8"/>
  <c r="Q43" i="8"/>
  <c r="N43" i="8"/>
  <c r="Z42" i="8"/>
  <c r="V42" i="8"/>
  <c r="W42" i="8" s="1"/>
  <c r="S42" i="8"/>
  <c r="T42" i="8" s="1"/>
  <c r="Q42" i="8"/>
  <c r="N42" i="8"/>
  <c r="Z41" i="8"/>
  <c r="W41" i="8"/>
  <c r="S41" i="8"/>
  <c r="T41" i="8" s="1"/>
  <c r="P41" i="8"/>
  <c r="Q41" i="8" s="1"/>
  <c r="N41" i="8"/>
  <c r="Z40" i="8"/>
  <c r="V40" i="8"/>
  <c r="W40" i="8" s="1"/>
  <c r="T40" i="8"/>
  <c r="Q40" i="8"/>
  <c r="N40" i="8"/>
  <c r="Z39" i="8"/>
  <c r="W39" i="8"/>
  <c r="Q39" i="8"/>
  <c r="N39" i="8"/>
  <c r="Z38" i="8"/>
  <c r="W38" i="8"/>
  <c r="Q38" i="8"/>
  <c r="N38" i="8"/>
  <c r="Z37" i="8"/>
  <c r="W37" i="8"/>
  <c r="Q37" i="8"/>
  <c r="N37" i="8"/>
  <c r="Z36" i="8"/>
  <c r="W36" i="8"/>
  <c r="Q36" i="8"/>
  <c r="N36" i="8"/>
  <c r="Z35" i="8"/>
  <c r="W35" i="8"/>
  <c r="Q35" i="8"/>
  <c r="N35" i="8"/>
  <c r="Z34" i="8"/>
  <c r="W34" i="8"/>
  <c r="Q34" i="8"/>
  <c r="N34" i="8"/>
  <c r="Z33" i="8"/>
  <c r="Q33" i="8"/>
  <c r="N33" i="8"/>
  <c r="Z32" i="8"/>
  <c r="Q32" i="8"/>
  <c r="N32" i="8"/>
  <c r="Z31" i="8"/>
  <c r="W31" i="8"/>
  <c r="Q31" i="8"/>
  <c r="N31" i="8"/>
  <c r="Z30" i="8"/>
  <c r="W30" i="8"/>
  <c r="Q30" i="8"/>
  <c r="N30" i="8"/>
  <c r="Z29" i="8"/>
  <c r="W29" i="8"/>
  <c r="Q29" i="8"/>
  <c r="N29" i="8"/>
  <c r="Z28" i="8"/>
  <c r="W28" i="8"/>
  <c r="Q28" i="8"/>
  <c r="N28" i="8"/>
  <c r="W27" i="8"/>
  <c r="T27" i="8"/>
  <c r="Q27" i="8"/>
  <c r="N27" i="8"/>
  <c r="W26" i="8"/>
  <c r="T26" i="8"/>
  <c r="Q26" i="8"/>
  <c r="N26" i="8"/>
  <c r="W25" i="8"/>
  <c r="T25" i="8"/>
  <c r="Q25" i="8"/>
  <c r="N25" i="8"/>
  <c r="Z24" i="8"/>
  <c r="W24" i="8"/>
  <c r="T24" i="8"/>
  <c r="Q24" i="8"/>
  <c r="N24" i="8"/>
  <c r="Z23" i="8"/>
  <c r="U23" i="8"/>
  <c r="W23" i="8" s="1"/>
  <c r="Q23" i="8"/>
  <c r="N23" i="8"/>
  <c r="Z22" i="8"/>
  <c r="W22" i="8"/>
  <c r="Q22" i="8"/>
  <c r="N22" i="8"/>
  <c r="Z21" i="8"/>
  <c r="W21" i="8"/>
  <c r="Q21" i="8"/>
  <c r="N21" i="8"/>
  <c r="Z20" i="8"/>
  <c r="W20" i="8"/>
  <c r="Q20" i="8"/>
  <c r="N20" i="8"/>
  <c r="Z19" i="8"/>
  <c r="W19" i="8"/>
  <c r="T19" i="8"/>
  <c r="Q19" i="8"/>
  <c r="N19" i="8"/>
  <c r="Z18" i="8"/>
  <c r="W18" i="8"/>
  <c r="T18" i="8"/>
  <c r="Q18" i="8"/>
  <c r="N18" i="8"/>
  <c r="Z17" i="8"/>
  <c r="W17" i="8"/>
  <c r="T17" i="8"/>
  <c r="Q17" i="8"/>
  <c r="N17" i="8"/>
  <c r="Z16" i="8"/>
  <c r="W16" i="8"/>
  <c r="T16" i="8"/>
  <c r="Q16" i="8"/>
  <c r="N16" i="8"/>
  <c r="Z15" i="8"/>
  <c r="W15" i="8"/>
  <c r="T15" i="8"/>
  <c r="Q15" i="8"/>
  <c r="N15" i="8"/>
  <c r="Z14" i="8"/>
  <c r="W14" i="8"/>
  <c r="T14" i="8"/>
  <c r="Q14" i="8"/>
  <c r="N14" i="8"/>
  <c r="Z13" i="8"/>
  <c r="W13" i="8"/>
  <c r="T13" i="8"/>
  <c r="Q13" i="8"/>
  <c r="N13" i="8"/>
  <c r="Z12" i="8"/>
  <c r="W12" i="8"/>
  <c r="T12" i="8"/>
  <c r="Q12" i="8"/>
  <c r="N12" i="8"/>
  <c r="Z11" i="8"/>
  <c r="W11" i="8"/>
  <c r="T11" i="8"/>
  <c r="Q11" i="8"/>
  <c r="N11" i="8"/>
  <c r="Z10" i="8"/>
  <c r="W10" i="8"/>
  <c r="T10" i="8"/>
  <c r="Q10" i="8"/>
  <c r="N10" i="8"/>
  <c r="Z9" i="8"/>
  <c r="W9" i="8"/>
  <c r="T9" i="8"/>
  <c r="Q9" i="8"/>
  <c r="N9" i="8"/>
  <c r="AW37" i="8" l="1"/>
  <c r="AV37" i="8"/>
  <c r="AV36" i="8"/>
  <c r="AX37" i="8" l="1"/>
  <c r="AW65" i="8"/>
  <c r="AV65" i="8"/>
  <c r="AU65" i="8"/>
  <c r="AR65" i="8"/>
  <c r="AO65" i="8"/>
  <c r="AL65" i="8"/>
  <c r="AI65" i="8"/>
  <c r="AF65" i="8"/>
  <c r="AC65" i="8"/>
  <c r="AW64" i="8"/>
  <c r="AV64" i="8"/>
  <c r="AU64" i="8"/>
  <c r="AR64" i="8"/>
  <c r="AO64" i="8"/>
  <c r="AL64" i="8"/>
  <c r="AI64" i="8"/>
  <c r="AF64" i="8"/>
  <c r="AC64" i="8"/>
  <c r="AW63" i="8"/>
  <c r="AV63" i="8"/>
  <c r="AU63" i="8"/>
  <c r="AR63" i="8"/>
  <c r="AO63" i="8"/>
  <c r="AL63" i="8"/>
  <c r="AI63" i="8"/>
  <c r="AF63" i="8"/>
  <c r="AC63" i="8"/>
  <c r="AW62" i="8"/>
  <c r="AV62" i="8"/>
  <c r="AU62" i="8"/>
  <c r="AR62" i="8"/>
  <c r="AO62" i="8"/>
  <c r="AL62" i="8"/>
  <c r="AI62" i="8"/>
  <c r="AF62" i="8"/>
  <c r="AC62" i="8"/>
  <c r="AW61" i="8"/>
  <c r="AV61" i="8"/>
  <c r="AU61" i="8"/>
  <c r="AR61" i="8"/>
  <c r="AO61" i="8"/>
  <c r="AL61" i="8"/>
  <c r="AI61" i="8"/>
  <c r="AF61" i="8"/>
  <c r="AC61" i="8"/>
  <c r="AW60" i="8"/>
  <c r="AV60" i="8"/>
  <c r="AU60" i="8"/>
  <c r="AR60" i="8"/>
  <c r="AO60" i="8"/>
  <c r="AL60" i="8"/>
  <c r="AI60" i="8"/>
  <c r="AF60" i="8"/>
  <c r="AC60" i="8"/>
  <c r="AW59" i="8"/>
  <c r="AV59" i="8"/>
  <c r="AU59" i="8"/>
  <c r="AR59" i="8"/>
  <c r="AO59" i="8"/>
  <c r="AL59" i="8"/>
  <c r="AI59" i="8"/>
  <c r="AF59" i="8"/>
  <c r="AC59" i="8"/>
  <c r="AW58" i="8"/>
  <c r="AV58" i="8"/>
  <c r="AU58" i="8"/>
  <c r="AR58" i="8"/>
  <c r="AO58" i="8"/>
  <c r="AL58" i="8"/>
  <c r="AI58" i="8"/>
  <c r="AF58" i="8"/>
  <c r="AC58" i="8"/>
  <c r="AW57" i="8"/>
  <c r="AV57" i="8"/>
  <c r="AU57" i="8"/>
  <c r="AR57" i="8"/>
  <c r="AO57" i="8"/>
  <c r="AL57" i="8"/>
  <c r="AI57" i="8"/>
  <c r="AF57" i="8"/>
  <c r="AC57" i="8"/>
  <c r="AW56" i="8"/>
  <c r="AV56" i="8"/>
  <c r="AU56" i="8"/>
  <c r="AR56" i="8"/>
  <c r="AO56" i="8"/>
  <c r="AL56" i="8"/>
  <c r="AI56" i="8"/>
  <c r="AF56" i="8"/>
  <c r="AC56" i="8"/>
  <c r="AW55" i="8"/>
  <c r="AV55" i="8"/>
  <c r="AU55" i="8"/>
  <c r="AR55" i="8"/>
  <c r="AO55" i="8"/>
  <c r="AL55" i="8"/>
  <c r="AI55" i="8"/>
  <c r="AF55" i="8"/>
  <c r="AC55" i="8"/>
  <c r="AW54" i="8"/>
  <c r="AV54" i="8"/>
  <c r="AU54" i="8"/>
  <c r="AR54" i="8"/>
  <c r="AO54" i="8"/>
  <c r="AL54" i="8"/>
  <c r="AI54" i="8"/>
  <c r="AF54" i="8"/>
  <c r="AC54" i="8"/>
  <c r="AW53" i="8"/>
  <c r="AV53" i="8"/>
  <c r="AU53" i="8"/>
  <c r="AR53" i="8"/>
  <c r="AO53" i="8"/>
  <c r="AL53" i="8"/>
  <c r="AI53" i="8"/>
  <c r="AF53" i="8"/>
  <c r="AC53" i="8"/>
  <c r="AW52" i="8"/>
  <c r="AV52" i="8"/>
  <c r="AU52" i="8"/>
  <c r="AR52" i="8"/>
  <c r="AO52" i="8"/>
  <c r="AL52" i="8"/>
  <c r="AI52" i="8"/>
  <c r="AF52" i="8"/>
  <c r="AC52" i="8"/>
  <c r="AW51" i="8"/>
  <c r="AV51" i="8"/>
  <c r="AU51" i="8"/>
  <c r="AR51" i="8"/>
  <c r="AO51" i="8"/>
  <c r="AL51" i="8"/>
  <c r="AI51" i="8"/>
  <c r="AF51" i="8"/>
  <c r="AC51" i="8"/>
  <c r="AW50" i="8"/>
  <c r="AV50" i="8"/>
  <c r="AU50" i="8"/>
  <c r="AR50" i="8"/>
  <c r="AO50" i="8"/>
  <c r="AL50" i="8"/>
  <c r="AI50" i="8"/>
  <c r="AF50" i="8"/>
  <c r="AC50" i="8"/>
  <c r="AW49" i="8"/>
  <c r="AV49" i="8"/>
  <c r="AU49" i="8"/>
  <c r="AR49" i="8"/>
  <c r="AO49" i="8"/>
  <c r="AL49" i="8"/>
  <c r="AI49" i="8"/>
  <c r="AF49" i="8"/>
  <c r="AC49" i="8"/>
  <c r="AW48" i="8"/>
  <c r="AV48" i="8"/>
  <c r="AU48" i="8"/>
  <c r="AR48" i="8"/>
  <c r="AO48" i="8"/>
  <c r="AL48" i="8"/>
  <c r="AI48" i="8"/>
  <c r="AF48" i="8"/>
  <c r="AC48" i="8"/>
  <c r="AW47" i="8"/>
  <c r="AX47" i="8" s="1"/>
  <c r="AV47" i="8"/>
  <c r="AU47" i="8"/>
  <c r="AR47" i="8"/>
  <c r="AO47" i="8"/>
  <c r="AL47" i="8"/>
  <c r="AI47" i="8"/>
  <c r="AF47" i="8"/>
  <c r="AC47" i="8"/>
  <c r="AW46" i="8"/>
  <c r="AV46" i="8"/>
  <c r="AU46" i="8"/>
  <c r="AR46" i="8"/>
  <c r="AO46" i="8"/>
  <c r="AL46" i="8"/>
  <c r="AI46" i="8"/>
  <c r="AF46" i="8"/>
  <c r="AC46" i="8"/>
  <c r="AW45" i="8"/>
  <c r="AV45" i="8"/>
  <c r="AU45" i="8"/>
  <c r="AR45" i="8"/>
  <c r="AO45" i="8"/>
  <c r="AL45" i="8"/>
  <c r="AI45" i="8"/>
  <c r="AF45" i="8"/>
  <c r="AC45" i="8"/>
  <c r="AW44" i="8"/>
  <c r="AV44" i="8"/>
  <c r="AU44" i="8"/>
  <c r="AR44" i="8"/>
  <c r="AO44" i="8"/>
  <c r="AL44" i="8"/>
  <c r="AI44" i="8"/>
  <c r="AF44" i="8"/>
  <c r="AC44" i="8"/>
  <c r="AW43" i="8"/>
  <c r="AV43" i="8"/>
  <c r="AU43" i="8"/>
  <c r="AR43" i="8"/>
  <c r="AO43" i="8"/>
  <c r="AL43" i="8"/>
  <c r="AI43" i="8"/>
  <c r="AF43" i="8"/>
  <c r="AC43" i="8"/>
  <c r="AV42" i="8"/>
  <c r="AU42" i="8"/>
  <c r="AR42" i="8"/>
  <c r="AO42" i="8"/>
  <c r="AL42" i="8"/>
  <c r="AI42" i="8"/>
  <c r="AF42" i="8"/>
  <c r="AC42" i="8"/>
  <c r="AW41" i="8"/>
  <c r="AS41" i="8"/>
  <c r="AU41" i="8" s="1"/>
  <c r="AR41" i="8"/>
  <c r="AO41" i="8"/>
  <c r="AL41" i="8"/>
  <c r="AI41" i="8"/>
  <c r="AF41" i="8"/>
  <c r="AC41" i="8"/>
  <c r="AV40" i="8"/>
  <c r="AU40" i="8"/>
  <c r="AR40" i="8"/>
  <c r="AO40" i="8"/>
  <c r="AL40" i="8"/>
  <c r="AI40" i="8"/>
  <c r="AF40" i="8"/>
  <c r="AC40" i="8"/>
  <c r="AW39" i="8"/>
  <c r="AV39" i="8"/>
  <c r="AU39" i="8"/>
  <c r="AR39" i="8"/>
  <c r="AO39" i="8"/>
  <c r="AL39" i="8"/>
  <c r="AI39" i="8"/>
  <c r="AF39" i="8"/>
  <c r="AC39" i="8"/>
  <c r="AW38" i="8"/>
  <c r="AV38" i="8"/>
  <c r="AU38" i="8"/>
  <c r="AR38" i="8"/>
  <c r="AO38" i="8"/>
  <c r="AL38" i="8"/>
  <c r="AI38" i="8"/>
  <c r="AF38" i="8"/>
  <c r="AC38" i="8"/>
  <c r="AU37" i="8"/>
  <c r="AR37" i="8"/>
  <c r="AO37" i="8"/>
  <c r="AL37" i="8"/>
  <c r="AI37" i="8"/>
  <c r="AF37" i="8"/>
  <c r="AC37" i="8"/>
  <c r="AW36" i="8"/>
  <c r="AX36" i="8" s="1"/>
  <c r="AU36" i="8"/>
  <c r="AR36" i="8"/>
  <c r="AO36" i="8"/>
  <c r="AL36" i="8"/>
  <c r="AI36" i="8"/>
  <c r="AF36" i="8"/>
  <c r="AC36" i="8"/>
  <c r="AW35" i="8"/>
  <c r="AV35" i="8"/>
  <c r="AU35" i="8"/>
  <c r="AR35" i="8"/>
  <c r="AO35" i="8"/>
  <c r="AL35" i="8"/>
  <c r="AI35" i="8"/>
  <c r="AF35" i="8"/>
  <c r="AC35" i="8"/>
  <c r="AW34" i="8"/>
  <c r="AV34" i="8"/>
  <c r="AU34" i="8"/>
  <c r="AR34" i="8"/>
  <c r="AO34" i="8"/>
  <c r="AL34" i="8"/>
  <c r="AI34" i="8"/>
  <c r="AF34" i="8"/>
  <c r="AC34" i="8"/>
  <c r="AW33" i="8"/>
  <c r="AV33" i="8"/>
  <c r="AU33" i="8"/>
  <c r="AR33" i="8"/>
  <c r="AO33" i="8"/>
  <c r="AL33" i="8"/>
  <c r="AI33" i="8"/>
  <c r="AF33" i="8"/>
  <c r="AC33" i="8"/>
  <c r="AW32" i="8"/>
  <c r="AV32" i="8"/>
  <c r="AU32" i="8"/>
  <c r="AR32" i="8"/>
  <c r="AO32" i="8"/>
  <c r="AL32" i="8"/>
  <c r="AI32" i="8"/>
  <c r="AF32" i="8"/>
  <c r="AC32" i="8"/>
  <c r="AW31" i="8"/>
  <c r="AV31" i="8"/>
  <c r="AU31" i="8"/>
  <c r="AR31" i="8"/>
  <c r="AO31" i="8"/>
  <c r="AL31" i="8"/>
  <c r="AI31" i="8"/>
  <c r="AF31" i="8"/>
  <c r="AC31" i="8"/>
  <c r="AW30" i="8"/>
  <c r="AV30" i="8"/>
  <c r="AU30" i="8"/>
  <c r="AR30" i="8"/>
  <c r="AO30" i="8"/>
  <c r="AL30" i="8"/>
  <c r="AI30" i="8"/>
  <c r="AF30" i="8"/>
  <c r="AC30" i="8"/>
  <c r="AW29" i="8"/>
  <c r="AV29" i="8"/>
  <c r="AU29" i="8"/>
  <c r="AR29" i="8"/>
  <c r="AO29" i="8"/>
  <c r="AL29" i="8"/>
  <c r="AI29" i="8"/>
  <c r="AF29" i="8"/>
  <c r="AC29" i="8"/>
  <c r="AW28" i="8"/>
  <c r="AV28" i="8"/>
  <c r="AU28" i="8"/>
  <c r="AR28" i="8"/>
  <c r="AO28" i="8"/>
  <c r="AL28" i="8"/>
  <c r="AI28" i="8"/>
  <c r="AF28" i="8"/>
  <c r="AC28" i="8"/>
  <c r="AW27" i="8"/>
  <c r="AV27" i="8"/>
  <c r="AU27" i="8"/>
  <c r="AR27" i="8"/>
  <c r="AO27" i="8"/>
  <c r="AL27" i="8"/>
  <c r="AI27" i="8"/>
  <c r="AF27" i="8"/>
  <c r="AC27" i="8"/>
  <c r="AW26" i="8"/>
  <c r="AV26" i="8"/>
  <c r="AU26" i="8"/>
  <c r="AR26" i="8"/>
  <c r="AO26" i="8"/>
  <c r="AL26" i="8"/>
  <c r="AI26" i="8"/>
  <c r="AF26" i="8"/>
  <c r="AC26" i="8"/>
  <c r="AW25" i="8"/>
  <c r="AV25" i="8"/>
  <c r="AU25" i="8"/>
  <c r="AR25" i="8"/>
  <c r="AO25" i="8"/>
  <c r="AL25" i="8"/>
  <c r="AI25" i="8"/>
  <c r="AF25" i="8"/>
  <c r="AC25" i="8"/>
  <c r="AW24" i="8"/>
  <c r="AV24" i="8"/>
  <c r="AU24" i="8"/>
  <c r="AR24" i="8"/>
  <c r="AO24" i="8"/>
  <c r="AL24" i="8"/>
  <c r="AI24" i="8"/>
  <c r="AF24" i="8"/>
  <c r="AC24" i="8"/>
  <c r="AW23" i="8"/>
  <c r="AU23" i="8"/>
  <c r="AR23" i="8"/>
  <c r="AO23" i="8"/>
  <c r="AL23" i="8"/>
  <c r="AI23" i="8"/>
  <c r="AF23" i="8"/>
  <c r="AC23" i="8"/>
  <c r="AV23" i="8"/>
  <c r="AW22" i="8"/>
  <c r="AV22" i="8"/>
  <c r="AU22" i="8"/>
  <c r="AR22" i="8"/>
  <c r="AO22" i="8"/>
  <c r="AL22" i="8"/>
  <c r="AI22" i="8"/>
  <c r="AF22" i="8"/>
  <c r="AC22" i="8"/>
  <c r="AW21" i="8"/>
  <c r="AV21" i="8"/>
  <c r="AU21" i="8"/>
  <c r="AR21" i="8"/>
  <c r="AO21" i="8"/>
  <c r="AL21" i="8"/>
  <c r="AI21" i="8"/>
  <c r="AF21" i="8"/>
  <c r="AC21" i="8"/>
  <c r="AW20" i="8"/>
  <c r="AV20" i="8"/>
  <c r="AU20" i="8"/>
  <c r="AR20" i="8"/>
  <c r="AO20" i="8"/>
  <c r="AL20" i="8"/>
  <c r="AI20" i="8"/>
  <c r="AF20" i="8"/>
  <c r="AC20" i="8"/>
  <c r="AW19" i="8"/>
  <c r="AV19" i="8"/>
  <c r="AU19" i="8"/>
  <c r="AR19" i="8"/>
  <c r="AO19" i="8"/>
  <c r="AL19" i="8"/>
  <c r="AI19" i="8"/>
  <c r="AF19" i="8"/>
  <c r="AC19" i="8"/>
  <c r="AW18" i="8"/>
  <c r="AV18" i="8"/>
  <c r="AU18" i="8"/>
  <c r="AR18" i="8"/>
  <c r="AO18" i="8"/>
  <c r="AL18" i="8"/>
  <c r="AI18" i="8"/>
  <c r="AF18" i="8"/>
  <c r="AC18" i="8"/>
  <c r="AW17" i="8"/>
  <c r="AV17" i="8"/>
  <c r="AU17" i="8"/>
  <c r="AR17" i="8"/>
  <c r="AO17" i="8"/>
  <c r="AL17" i="8"/>
  <c r="AI17" i="8"/>
  <c r="AF17" i="8"/>
  <c r="AC17" i="8"/>
  <c r="AW16" i="8"/>
  <c r="AV16" i="8"/>
  <c r="AU16" i="8"/>
  <c r="AR16" i="8"/>
  <c r="AO16" i="8"/>
  <c r="AL16" i="8"/>
  <c r="AI16" i="8"/>
  <c r="AF16" i="8"/>
  <c r="AC16" i="8"/>
  <c r="AW15" i="8"/>
  <c r="AV15" i="8"/>
  <c r="AU15" i="8"/>
  <c r="AR15" i="8"/>
  <c r="AO15" i="8"/>
  <c r="AL15" i="8"/>
  <c r="AI15" i="8"/>
  <c r="AF15" i="8"/>
  <c r="AC15" i="8"/>
  <c r="AW14" i="8"/>
  <c r="AV14" i="8"/>
  <c r="AU14" i="8"/>
  <c r="AR14" i="8"/>
  <c r="AO14" i="8"/>
  <c r="AL14" i="8"/>
  <c r="AI14" i="8"/>
  <c r="AF14" i="8"/>
  <c r="AC14" i="8"/>
  <c r="AW13" i="8"/>
  <c r="AV13" i="8"/>
  <c r="AU13" i="8"/>
  <c r="AR13" i="8"/>
  <c r="AO13" i="8"/>
  <c r="AL13" i="8"/>
  <c r="AI13" i="8"/>
  <c r="AF13" i="8"/>
  <c r="AC13" i="8"/>
  <c r="AW12" i="8"/>
  <c r="AV12" i="8"/>
  <c r="AU12" i="8"/>
  <c r="AR12" i="8"/>
  <c r="AO12" i="8"/>
  <c r="AL12" i="8"/>
  <c r="AI12" i="8"/>
  <c r="AF12" i="8"/>
  <c r="AC12" i="8"/>
  <c r="AW11" i="8"/>
  <c r="AV11" i="8"/>
  <c r="AU11" i="8"/>
  <c r="AR11" i="8"/>
  <c r="AO11" i="8"/>
  <c r="AL11" i="8"/>
  <c r="AI11" i="8"/>
  <c r="AF11" i="8"/>
  <c r="AC11" i="8"/>
  <c r="AW10" i="8"/>
  <c r="AV10" i="8"/>
  <c r="AU10" i="8"/>
  <c r="AR10" i="8"/>
  <c r="AO10" i="8"/>
  <c r="AL10" i="8"/>
  <c r="AI10" i="8"/>
  <c r="AF10" i="8"/>
  <c r="AC10" i="8"/>
  <c r="AW9" i="8"/>
  <c r="AV9" i="8"/>
  <c r="AU9" i="8"/>
  <c r="AR9" i="8"/>
  <c r="AO9" i="8"/>
  <c r="AL9" i="8"/>
  <c r="AI9" i="8"/>
  <c r="AF9" i="8"/>
  <c r="AC9" i="8"/>
  <c r="AW67" i="8"/>
  <c r="AX49" i="8" l="1"/>
  <c r="AX48" i="8"/>
  <c r="AX56" i="8"/>
  <c r="AX50" i="8"/>
  <c r="AX54" i="8"/>
  <c r="AX58" i="8"/>
  <c r="AX65" i="8"/>
  <c r="AX61" i="8"/>
  <c r="AX10" i="8"/>
  <c r="AX14" i="8"/>
  <c r="AX30" i="8"/>
  <c r="AX12" i="8"/>
  <c r="AX15" i="8"/>
  <c r="AX62" i="8"/>
  <c r="AX39" i="8"/>
  <c r="AW40" i="8"/>
  <c r="AX40" i="8" s="1"/>
  <c r="AX19" i="8"/>
  <c r="AX26" i="8"/>
  <c r="AX29" i="8"/>
  <c r="AX35" i="8"/>
  <c r="AX43" i="8"/>
  <c r="AX64" i="8"/>
  <c r="AX22" i="8"/>
  <c r="AX23" i="8"/>
  <c r="AX45" i="8"/>
  <c r="AX51" i="8"/>
  <c r="AX55" i="8"/>
  <c r="AX57" i="8"/>
  <c r="AX11" i="8"/>
  <c r="AX17" i="8"/>
  <c r="AX24" i="8"/>
  <c r="AX34" i="8"/>
  <c r="AX38" i="8"/>
  <c r="AX46" i="8"/>
  <c r="AX21" i="8"/>
  <c r="AW42" i="8"/>
  <c r="AX42" i="8" s="1"/>
  <c r="AX16" i="8"/>
  <c r="AX18" i="8"/>
  <c r="AX20" i="8"/>
  <c r="AX25" i="8"/>
  <c r="AX27" i="8"/>
  <c r="AX31" i="8"/>
  <c r="AX32" i="8"/>
  <c r="AX33" i="8"/>
  <c r="AX44" i="8"/>
  <c r="AX52" i="8"/>
  <c r="AX59" i="8"/>
  <c r="AX63" i="8"/>
  <c r="AX9" i="8"/>
  <c r="AX13" i="8"/>
  <c r="AX28" i="8"/>
  <c r="AX60" i="8"/>
  <c r="AX53" i="8"/>
  <c r="AV41" i="8"/>
  <c r="AX41" i="8" s="1"/>
  <c r="AW77" i="8"/>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V73" i="8"/>
  <c r="AU73" i="8"/>
  <c r="AR73" i="8"/>
  <c r="AO73" i="8"/>
  <c r="AL73" i="8"/>
  <c r="AI73" i="8"/>
  <c r="AF73" i="8"/>
  <c r="AC73" i="8"/>
  <c r="Z73" i="8"/>
  <c r="W73" i="8"/>
  <c r="T73" i="8"/>
  <c r="Q73" i="8"/>
  <c r="N73" i="8"/>
  <c r="AW72" i="8"/>
  <c r="AV72" i="8"/>
  <c r="AU72" i="8"/>
  <c r="AR72" i="8"/>
  <c r="AO72" i="8"/>
  <c r="AL72" i="8"/>
  <c r="AI72" i="8"/>
  <c r="AF72" i="8"/>
  <c r="AC72" i="8"/>
  <c r="Z72" i="8"/>
  <c r="W72" i="8"/>
  <c r="T72" i="8"/>
  <c r="Q72" i="8"/>
  <c r="N72" i="8"/>
  <c r="AW71" i="8"/>
  <c r="AV71" i="8"/>
  <c r="AU71" i="8"/>
  <c r="AR71" i="8"/>
  <c r="AO71" i="8"/>
  <c r="AL71" i="8"/>
  <c r="AI71" i="8"/>
  <c r="AF71" i="8"/>
  <c r="AC71" i="8"/>
  <c r="Z71" i="8"/>
  <c r="W71" i="8"/>
  <c r="T71" i="8"/>
  <c r="Q71" i="8"/>
  <c r="N71" i="8"/>
  <c r="AW70" i="8"/>
  <c r="AV70" i="8"/>
  <c r="AU70" i="8"/>
  <c r="AR70" i="8"/>
  <c r="AO70" i="8"/>
  <c r="AL70" i="8"/>
  <c r="AI70" i="8"/>
  <c r="AF70" i="8"/>
  <c r="AC70" i="8"/>
  <c r="Z70" i="8"/>
  <c r="W70" i="8"/>
  <c r="T70" i="8"/>
  <c r="Q70" i="8"/>
  <c r="N70" i="8"/>
  <c r="AW69" i="8"/>
  <c r="AV69" i="8"/>
  <c r="AU69" i="8"/>
  <c r="AR69" i="8"/>
  <c r="AO69" i="8"/>
  <c r="AL69" i="8"/>
  <c r="AI69" i="8"/>
  <c r="AF69" i="8"/>
  <c r="AC69" i="8"/>
  <c r="Z69" i="8"/>
  <c r="W69" i="8"/>
  <c r="T69" i="8"/>
  <c r="Q69" i="8"/>
  <c r="N69" i="8"/>
  <c r="AW68" i="8"/>
  <c r="AV68" i="8"/>
  <c r="AU68" i="8"/>
  <c r="AR68" i="8"/>
  <c r="AO68" i="8"/>
  <c r="AL68" i="8"/>
  <c r="AI68" i="8"/>
  <c r="AF68" i="8"/>
  <c r="AC68" i="8"/>
  <c r="Z68" i="8"/>
  <c r="W68" i="8"/>
  <c r="T68" i="8"/>
  <c r="Q68" i="8"/>
  <c r="N68" i="8"/>
  <c r="AV67" i="8"/>
  <c r="AX67" i="8" s="1"/>
  <c r="AU67" i="8"/>
  <c r="AR67" i="8"/>
  <c r="AO67" i="8"/>
  <c r="AL67" i="8"/>
  <c r="AI67" i="8"/>
  <c r="AF67" i="8"/>
  <c r="AC67" i="8"/>
  <c r="Z67" i="8"/>
  <c r="W67" i="8"/>
  <c r="T67" i="8"/>
  <c r="Q67" i="8"/>
  <c r="N67" i="8"/>
  <c r="AW66" i="8"/>
  <c r="AV66" i="8"/>
  <c r="AU66" i="8"/>
  <c r="AR66" i="8"/>
  <c r="AO66" i="8"/>
  <c r="AL66" i="8"/>
  <c r="AI66" i="8"/>
  <c r="AF66" i="8"/>
  <c r="AC66" i="8"/>
  <c r="Z66" i="8"/>
  <c r="W66" i="8"/>
  <c r="T66" i="8"/>
  <c r="Q66" i="8"/>
  <c r="N66" i="8"/>
  <c r="N78" i="8"/>
  <c r="Q78" i="8"/>
  <c r="T78" i="8"/>
  <c r="W78" i="8"/>
  <c r="Z78" i="8"/>
  <c r="AC78" i="8"/>
  <c r="AF78" i="8"/>
  <c r="AI78" i="8"/>
  <c r="AL78" i="8"/>
  <c r="AO78" i="8"/>
  <c r="AR78" i="8"/>
  <c r="AU78" i="8"/>
  <c r="AV78" i="8"/>
  <c r="AW78" i="8"/>
  <c r="N79" i="8"/>
  <c r="Q79" i="8"/>
  <c r="T79" i="8"/>
  <c r="W79" i="8"/>
  <c r="Z79" i="8"/>
  <c r="AC79" i="8"/>
  <c r="AF79" i="8"/>
  <c r="AI79" i="8"/>
  <c r="AL79" i="8"/>
  <c r="AO79" i="8"/>
  <c r="AR79" i="8"/>
  <c r="AU79" i="8"/>
  <c r="AV79" i="8"/>
  <c r="AW79" i="8"/>
  <c r="N80" i="8"/>
  <c r="Q80" i="8"/>
  <c r="T80" i="8"/>
  <c r="W80" i="8"/>
  <c r="Z80" i="8"/>
  <c r="AC80" i="8"/>
  <c r="AF80" i="8"/>
  <c r="AI80" i="8"/>
  <c r="AL80" i="8"/>
  <c r="AO80" i="8"/>
  <c r="AR80" i="8"/>
  <c r="AU80" i="8"/>
  <c r="AV80" i="8"/>
  <c r="AW80" i="8"/>
  <c r="AX69" i="8" l="1"/>
  <c r="AX71" i="8"/>
  <c r="AX73" i="8"/>
  <c r="AX75" i="8"/>
  <c r="AX68" i="8"/>
  <c r="AX80" i="8"/>
  <c r="AX78" i="8"/>
  <c r="AX77" i="8"/>
  <c r="AX70" i="8"/>
  <c r="AX72" i="8"/>
  <c r="AX74" i="8"/>
  <c r="AX76" i="8"/>
  <c r="AX66" i="8"/>
  <c r="AX79" i="8"/>
  <c r="Q90" i="8"/>
  <c r="Q89" i="8"/>
  <c r="Q88" i="8"/>
  <c r="Q87" i="8"/>
  <c r="Q86" i="8"/>
  <c r="Q85" i="8"/>
  <c r="Q84" i="8"/>
  <c r="Q83" i="8"/>
  <c r="Q82" i="8"/>
  <c r="Q81" i="8"/>
  <c r="AW98" i="8" l="1"/>
  <c r="AV98" i="8"/>
  <c r="AW100" i="8"/>
  <c r="AV100" i="8"/>
  <c r="AW99" i="8"/>
  <c r="AV99" i="8"/>
  <c r="AV90" i="8"/>
  <c r="AU90" i="8"/>
  <c r="AR90" i="8"/>
  <c r="AO90" i="8"/>
  <c r="AL90" i="8"/>
  <c r="AI90" i="8"/>
  <c r="AF90" i="8"/>
  <c r="AC90" i="8"/>
  <c r="Z90" i="8"/>
  <c r="W90" i="8"/>
  <c r="T90" i="8"/>
  <c r="N90" i="8"/>
  <c r="AV89" i="8"/>
  <c r="AU89" i="8"/>
  <c r="AR89" i="8"/>
  <c r="AO89" i="8"/>
  <c r="AL89" i="8"/>
  <c r="AI89" i="8"/>
  <c r="AF89" i="8"/>
  <c r="AC89" i="8"/>
  <c r="Z89" i="8"/>
  <c r="W89" i="8"/>
  <c r="T89" i="8"/>
  <c r="N89" i="8"/>
  <c r="AV88" i="8"/>
  <c r="AU88" i="8"/>
  <c r="AR88" i="8"/>
  <c r="AO88" i="8"/>
  <c r="AL88" i="8"/>
  <c r="AI88" i="8"/>
  <c r="AF88" i="8"/>
  <c r="AC88" i="8"/>
  <c r="Z88" i="8"/>
  <c r="W88" i="8"/>
  <c r="T88" i="8"/>
  <c r="N88" i="8"/>
  <c r="AT87" i="8"/>
  <c r="AU87" i="8" s="1"/>
  <c r="AQ87" i="8"/>
  <c r="AR87" i="8" s="1"/>
  <c r="AN87" i="8"/>
  <c r="AO87" i="8" s="1"/>
  <c r="AL87" i="8"/>
  <c r="N87" i="8"/>
  <c r="AH87" i="8"/>
  <c r="AI87" i="8" s="1"/>
  <c r="AT86" i="8"/>
  <c r="AU86" i="8" s="1"/>
  <c r="AQ86" i="8"/>
  <c r="AR86" i="8" s="1"/>
  <c r="AN86" i="8"/>
  <c r="AO86" i="8" s="1"/>
  <c r="AL86" i="8"/>
  <c r="AH86" i="8"/>
  <c r="AI86" i="8" s="1"/>
  <c r="T86" i="8"/>
  <c r="N86" i="8"/>
  <c r="AU85" i="8"/>
  <c r="AR85" i="8"/>
  <c r="AO85" i="8"/>
  <c r="AL85" i="8"/>
  <c r="AH85" i="8"/>
  <c r="AI85" i="8" s="1"/>
  <c r="N85" i="8"/>
  <c r="AT84" i="8"/>
  <c r="AU84" i="8" s="1"/>
  <c r="AQ84" i="8"/>
  <c r="AR84" i="8" s="1"/>
  <c r="AN84" i="8"/>
  <c r="AO84" i="8" s="1"/>
  <c r="AL84" i="8"/>
  <c r="N84" i="8"/>
  <c r="AH84" i="8"/>
  <c r="AI84" i="8" s="1"/>
  <c r="AT83" i="8"/>
  <c r="AU83" i="8" s="1"/>
  <c r="AQ83" i="8"/>
  <c r="AR83" i="8" s="1"/>
  <c r="AN83" i="8"/>
  <c r="AO83" i="8" s="1"/>
  <c r="AL83" i="8"/>
  <c r="AH83" i="8"/>
  <c r="AI83" i="8" s="1"/>
  <c r="AT82" i="8"/>
  <c r="AU82" i="8" s="1"/>
  <c r="AQ82" i="8"/>
  <c r="AR82" i="8" s="1"/>
  <c r="AN82" i="8"/>
  <c r="AO82" i="8" s="1"/>
  <c r="AL82" i="8"/>
  <c r="N82" i="8"/>
  <c r="AH82" i="8"/>
  <c r="AI82" i="8" s="1"/>
  <c r="N83" i="8"/>
  <c r="AC86" i="8"/>
  <c r="T85" i="8"/>
  <c r="Z85" i="8"/>
  <c r="AE87" i="8"/>
  <c r="Z87" i="8"/>
  <c r="T87" i="8"/>
  <c r="W85" i="8"/>
  <c r="W87" i="8"/>
  <c r="AW81" i="8"/>
  <c r="AV81" i="8"/>
  <c r="AU81" i="8"/>
  <c r="AR81" i="8"/>
  <c r="AO81" i="8"/>
  <c r="AL81" i="8"/>
  <c r="AI81" i="8"/>
  <c r="AF81" i="8"/>
  <c r="AC81" i="8"/>
  <c r="Z81" i="8"/>
  <c r="W81" i="8"/>
  <c r="T81" i="8"/>
  <c r="N81" i="8"/>
  <c r="E97" i="8"/>
  <c r="E78" i="8"/>
  <c r="E45" i="8"/>
  <c r="AV91" i="8"/>
  <c r="E91" i="8"/>
  <c r="AW91" i="8"/>
  <c r="AV96" i="8"/>
  <c r="AV95" i="8"/>
  <c r="AV94" i="8"/>
  <c r="AV93" i="8"/>
  <c r="AV92" i="8"/>
  <c r="AV87" i="8"/>
  <c r="AV86" i="8"/>
  <c r="AV85" i="8"/>
  <c r="AV84" i="8"/>
  <c r="AV83" i="8"/>
  <c r="AV82" i="8"/>
  <c r="AW92" i="8"/>
  <c r="AW95" i="8"/>
  <c r="AW96" i="8"/>
  <c r="AW93" i="8"/>
  <c r="AW94" i="8"/>
  <c r="E87" i="8"/>
  <c r="E86" i="8"/>
  <c r="E85" i="8"/>
  <c r="E84" i="8"/>
  <c r="E83" i="8"/>
  <c r="E96" i="8"/>
  <c r="E95" i="8"/>
  <c r="E94" i="8"/>
  <c r="E93" i="8"/>
  <c r="E92" i="8"/>
  <c r="E82" i="8"/>
  <c r="E76" i="8"/>
  <c r="E75" i="8"/>
  <c r="E68" i="8"/>
  <c r="E66" i="8"/>
  <c r="E63" i="8"/>
  <c r="E60" i="8"/>
  <c r="E51" i="8"/>
  <c r="E48" i="8"/>
  <c r="E40" i="8"/>
  <c r="E35" i="8"/>
  <c r="E28" i="8"/>
  <c r="E25" i="8"/>
  <c r="E20" i="8"/>
  <c r="E11" i="8"/>
  <c r="E9" i="8"/>
  <c r="J14" i="5"/>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6" i="4"/>
  <c r="F17" i="4"/>
  <c r="F15" i="4"/>
  <c r="H15" i="4" s="1"/>
  <c r="F16" i="4"/>
  <c r="B17" i="4"/>
  <c r="B16" i="4"/>
  <c r="B15" i="4"/>
  <c r="C20" i="5"/>
  <c r="F20" i="5"/>
  <c r="W5" i="5"/>
  <c r="F14" i="5"/>
  <c r="AX100" i="8" l="1"/>
  <c r="AX96" i="8"/>
  <c r="AX93" i="8"/>
  <c r="AC87" i="8"/>
  <c r="AE86" i="8"/>
  <c r="AF86" i="8" s="1"/>
  <c r="AX89" i="8"/>
  <c r="AX90" i="8"/>
  <c r="AX92" i="8"/>
  <c r="AX95" i="8"/>
  <c r="AX94" i="8"/>
  <c r="F18" i="4"/>
  <c r="AX88" i="8"/>
  <c r="AX81" i="8"/>
  <c r="H16" i="4"/>
  <c r="AX99" i="8"/>
  <c r="AX98" i="8"/>
  <c r="AX91" i="8"/>
  <c r="G18" i="4"/>
  <c r="E16" i="4" s="1"/>
  <c r="AE6" i="5"/>
  <c r="AG6" i="5" s="1"/>
  <c r="T84" i="8"/>
  <c r="AC85" i="8"/>
  <c r="AE85" i="8"/>
  <c r="AF87" i="8"/>
  <c r="AW87" i="8"/>
  <c r="AX87" i="8" s="1"/>
  <c r="W83" i="8"/>
  <c r="Z83" i="8"/>
  <c r="T82" i="8"/>
  <c r="T83" i="8"/>
  <c r="E17" i="4" l="1"/>
  <c r="E15" i="4"/>
  <c r="H18" i="4"/>
  <c r="W86" i="8"/>
  <c r="AE82" i="8"/>
  <c r="AC82" i="8"/>
  <c r="W84" i="8"/>
  <c r="Z84" i="8"/>
  <c r="AE83" i="8"/>
  <c r="AC83" i="8"/>
  <c r="W82" i="8"/>
  <c r="Z82" i="8"/>
  <c r="AC84" i="8"/>
  <c r="AE84" i="8"/>
  <c r="AF85" i="8"/>
  <c r="AW85" i="8"/>
  <c r="AX85" i="8" s="1"/>
  <c r="E18" i="4" l="1"/>
  <c r="Z86" i="8"/>
  <c r="AW86" i="8"/>
  <c r="AX86" i="8" s="1"/>
  <c r="AW84" i="8"/>
  <c r="AX84" i="8" s="1"/>
  <c r="AF84" i="8"/>
  <c r="AF83" i="8"/>
  <c r="AW83" i="8"/>
  <c r="AX83" i="8" s="1"/>
  <c r="AW82" i="8"/>
  <c r="AX82" i="8" s="1"/>
  <c r="AF82" i="8"/>
</calcChain>
</file>

<file path=xl/sharedStrings.xml><?xml version="1.0" encoding="utf-8"?>
<sst xmlns="http://schemas.openxmlformats.org/spreadsheetml/2006/main" count="712" uniqueCount="357">
  <si>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</si>
  <si>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</si>
  <si>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</si>
  <si>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</si>
  <si>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</si>
  <si>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</si>
  <si>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</si>
  <si>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</si>
  <si>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</si>
  <si>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</si>
  <si>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</si>
  <si>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</si>
  <si>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</si>
  <si>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</si>
  <si>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</si>
  <si>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</si>
  <si>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</si>
  <si>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</si>
  <si>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</si>
  <si>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</si>
  <si>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</si>
  <si>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</si>
  <si>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</si>
  <si>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</si>
  <si>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</si>
  <si>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</si>
  <si>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</si>
  <si>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</si>
  <si>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</si>
  <si>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</si>
  <si>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</si>
  <si>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</si>
  <si>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</si>
  <si>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</si>
  <si>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</si>
  <si>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</si>
  <si>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</si>
  <si>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</si>
  <si>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</si>
  <si>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</si>
  <si>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</si>
  <si>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</si>
  <si>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</si>
  <si>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</si>
  <si>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</si>
  <si>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</si>
  <si>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</si>
  <si>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</si>
  <si>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</si>
  <si>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</si>
  <si>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</si>
  <si>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</si>
  <si>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</si>
  <si>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</si>
  <si>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</si>
  <si>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</si>
  <si>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</si>
  <si>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</si>
  <si>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</si>
  <si>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</si>
  <si>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</si>
  <si>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</si>
  <si>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</si>
  <si>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</si>
  <si>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</si>
  <si>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</si>
  <si>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</si>
  <si>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</si>
  <si>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</si>
  <si>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</si>
  <si>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</si>
  <si>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</si>
  <si>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</si>
  <si>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</si>
  <si>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</si>
  <si>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</si>
  <si>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</si>
  <si>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</si>
  <si>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</si>
  <si>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</si>
  <si>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</si>
  <si>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</si>
  <si>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</si>
  <si>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</si>
  <si>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</si>
  <si>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</si>
  <si>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</si>
  <si>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</si>
  <si>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</si>
  <si>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</si>
  <si>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</si>
  <si>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</si>
  <si>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</si>
  <si>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</si>
  <si>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</si>
  <si>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</si>
  <si>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</si>
  <si>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</si>
  <si>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</si>
  <si>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</si>
  <si>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</si>
  <si>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</si>
  <si>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</si>
  <si>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</si>
  <si>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</si>
  <si>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</si>
  <si>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</si>
  <si>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</si>
  <si>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</si>
  <si>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</si>
  <si>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</si>
  <si>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</si>
  <si>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</si>
  <si>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</si>
  <si>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</si>
  <si>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</si>
  <si>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</si>
  <si>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</si>
  <si>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</si>
  <si>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</si>
  <si>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</si>
  <si>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</si>
  <si>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</si>
  <si>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</si>
  <si>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</si>
  <si>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</si>
  <si>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</si>
  <si>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</si>
  <si>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</si>
  <si>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</si>
  <si>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</si>
  <si>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</si>
  <si>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</si>
  <si>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</si>
  <si>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</si>
  <si>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</si>
  <si>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</si>
  <si>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</si>
  <si>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</si>
  <si>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</si>
  <si>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</si>
  <si>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</si>
  <si>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</si>
  <si>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</si>
  <si>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</si>
  <si>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</si>
  <si>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</si>
  <si>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</si>
  <si>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</si>
  <si>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</si>
  <si>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</si>
  <si>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</si>
  <si>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</si>
  <si>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</si>
  <si>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</si>
  <si>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</si>
  <si>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</si>
  <si>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</si>
  <si>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</si>
  <si>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</si>
  <si>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</si>
  <si>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</si>
  <si>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</si>
  <si>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</si>
  <si>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</si>
  <si>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</si>
  <si>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</si>
  <si>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</si>
  <si>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</si>
  <si>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</si>
  <si>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</si>
  <si>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</si>
  <si>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</si>
  <si>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</si>
  <si>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</si>
  <si>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</si>
  <si>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</si>
  <si>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</si>
  <si>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</si>
  <si>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</si>
  <si>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</si>
  <si>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</si>
  <si>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</si>
  <si>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</si>
  <si>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</si>
  <si>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</si>
  <si>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</si>
  <si>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</si>
  <si>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</si>
  <si>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</si>
  <si>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</si>
  <si>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Presentación de proyecto de rediseño para aprobación</t>
  </si>
  <si>
    <t>Fortalecer los canales de comunicación</t>
  </si>
  <si>
    <t>Articular una (1)  batería de herramientas de planeación para el instituto distrital de protección y bienestar animal</t>
  </si>
  <si>
    <t xml:space="preserve">Elaborar el 100% del Anteproyecto de Presupuesto 2022 </t>
  </si>
  <si>
    <t>Realizar el 100% de avance en la formulación, desarrollo y seguimiento de Políticas Publicas del Instituto</t>
  </si>
  <si>
    <t>Implementar el Modelo Integrado de Planeación y Gestión- MIPG</t>
  </si>
  <si>
    <t xml:space="preserve">Hacer seguimiento y retroalimentar al 100% Plan Anticorrupción y Atención al Ciudadano-PAAC </t>
  </si>
  <si>
    <t>Hacer seguimiento y retroalimentar al 100% la Administración de Riesgos de Gestión por proceso</t>
  </si>
  <si>
    <t>Articular un plan de seguimiento a la gestión y respuesta oportuna a los requerimientos técnicos, jurídicos, contractuales y disciplinarios</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</si>
  <si>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</si>
  <si>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</si>
  <si>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</si>
  <si>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</si>
  <si>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</si>
  <si>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</si>
  <si>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</si>
  <si>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</si>
  <si>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</si>
  <si>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6.4.</t>
  </si>
  <si>
    <t>Realizar la elaboración e implementación de la política de gestión ambiental, y desarrollar todas las demas actividades propias de esta.</t>
  </si>
  <si>
    <t>Seguimiento Plan de Acción del Plan Institucional de Gestión Ambiental -PIGA 2021</t>
  </si>
  <si>
    <t>Presentación de informes periódicos a Entidades Distritales</t>
  </si>
  <si>
    <t>Capacitación y sensibilización para apropiación.</t>
  </si>
  <si>
    <t>6.5</t>
  </si>
  <si>
    <t>Desarrollar las activdades propias de la gestión y seguimiento a la gestión del área financiera de la entidad</t>
  </si>
  <si>
    <t>Elaborar las operaciones contables que se requieran.</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</si>
  <si>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</si>
  <si>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</si>
  <si>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</si>
  <si>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</si>
  <si>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</si>
  <si>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</si>
  <si>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</si>
  <si>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</si>
  <si>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</si>
  <si>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</si>
  <si>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</si>
  <si>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</si>
  <si>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</si>
  <si>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</si>
  <si>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</si>
  <si>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</si>
  <si>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</si>
  <si>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</si>
  <si>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</si>
  <si>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</si>
  <si>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</si>
  <si>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</si>
  <si>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</si>
  <si>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</si>
  <si>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</si>
  <si>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</si>
  <si>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</si>
  <si>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</si>
  <si>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</si>
  <si>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</si>
  <si>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</si>
  <si>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</si>
  <si>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</si>
  <si>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</si>
  <si>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</si>
  <si>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</si>
  <si>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</si>
  <si>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</si>
  <si>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</si>
  <si>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</si>
  <si>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5.1</t>
  </si>
  <si>
    <t>5.2</t>
  </si>
  <si>
    <t>5.3</t>
  </si>
  <si>
    <t>6.1.1</t>
  </si>
  <si>
    <t>6.1.2</t>
  </si>
  <si>
    <t>6.1.3</t>
  </si>
  <si>
    <t>6.1.4</t>
  </si>
  <si>
    <t>6.1.5</t>
  </si>
  <si>
    <t>6.2.1</t>
  </si>
  <si>
    <t>6.2.2</t>
  </si>
  <si>
    <t>6.2.3</t>
  </si>
  <si>
    <t>6.2.4</t>
  </si>
  <si>
    <t>6.2.5</t>
  </si>
  <si>
    <t>6.3.3</t>
  </si>
  <si>
    <t>6.3.4</t>
  </si>
  <si>
    <t>6.3.5</t>
  </si>
  <si>
    <t>6.4.1</t>
  </si>
  <si>
    <t>6.4.5</t>
  </si>
  <si>
    <t>6.4.6</t>
  </si>
  <si>
    <t>6.5.1</t>
  </si>
  <si>
    <t>6.5.2</t>
  </si>
  <si>
    <t>6.5.3</t>
  </si>
  <si>
    <t>6.5.4</t>
  </si>
  <si>
    <t>6.5.5</t>
  </si>
  <si>
    <t>6.5.6</t>
  </si>
  <si>
    <t>6.5.7</t>
  </si>
  <si>
    <t>6.5.8</t>
  </si>
  <si>
    <t>6.5.9</t>
  </si>
  <si>
    <t>6.6.1</t>
  </si>
  <si>
    <t>6.6.2</t>
  </si>
  <si>
    <t>6.6.4</t>
  </si>
  <si>
    <t xml:space="preserve">Atender 3506 animales por presunto maltrato </t>
  </si>
  <si>
    <t>Atender por urgencias veterinarias a 1782 animales</t>
  </si>
  <si>
    <t>Atender 5881 animales en brigadas médicas</t>
  </si>
  <si>
    <t xml:space="preserve">Entregar 600 animales en adopción </t>
  </si>
  <si>
    <t>Prestar custodia a 264 animales en condición de abandono y  remitidos por otras entidades</t>
  </si>
  <si>
    <t>Implantar 71616 animales a traves de los programas de la Subdireccion de Atencion a al Fauna</t>
  </si>
  <si>
    <t xml:space="preserve">Brindar atención a 1050 palomas </t>
  </si>
  <si>
    <t>Realizar 756 jornadas de esterilización</t>
  </si>
  <si>
    <t>Seguimiento a la realizacion de convenios para el fometo de la investigacion y la gestión del conocimiento.</t>
  </si>
  <si>
    <t>Vincular prestadores de servicios en la implementacion de la estrategia de regulacion</t>
  </si>
  <si>
    <t>Vincular ciudadanos y ciudadanas en la Implementacion la estrategia de sensibilización educación y capacitacion en ámbito comunitario, recreodeportivo e institucional</t>
  </si>
  <si>
    <t xml:space="preserve">implementación del proyecto de resideño institucional una vez aprobado. </t>
  </si>
  <si>
    <t>Tasa de aplauso</t>
  </si>
  <si>
    <t>Boletines de prensa</t>
  </si>
  <si>
    <t>Piezas graficas</t>
  </si>
  <si>
    <t>Tasa de amplificacion</t>
  </si>
  <si>
    <t>Tasa de viralidad</t>
  </si>
  <si>
    <t>Tasa de interacción promedio</t>
  </si>
  <si>
    <t>Tasa de crecimiento</t>
  </si>
  <si>
    <t>Tasa de retencion</t>
  </si>
  <si>
    <t>Boletin interno</t>
  </si>
  <si>
    <t>Avance en la Asistencia Técnica de la Formulación e Implementación en Proyectos de Inversión Local y Causas Ciudadanas en la Temática de Protección y Bienestar Animal</t>
  </si>
  <si>
    <t>Realizar 76 Reportes en los diferentes sistemas del Distrito y la nación</t>
  </si>
  <si>
    <t>Porcentaje de avance en la formulación y seguimiento del Plan de Adecuación y sostenibilidad MIPG-FURAG</t>
  </si>
  <si>
    <t>Realizar todas las gestiones para la debida defensa judicial de la entidad.</t>
  </si>
  <si>
    <t>Gestionar todas las actividades de interpretación, análisis, trámite, y solución de los asuntos de carácter jurídico que surjan del desarrollo de las funciones del IDPYBA.</t>
  </si>
  <si>
    <t>Realizar todos las gestiones para el estudio, análisis e impulso de los presuntos casos de maltrato animal o con hechos dañinos o actos de crueldad para con los animales que conozca el Instituto Distrital de Protección y Bienestar Animal.</t>
  </si>
  <si>
    <t>Asesorar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</si>
  <si>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5.4</t>
  </si>
  <si>
    <t>5.5</t>
  </si>
  <si>
    <t>gestión de respuesta a los requerimientos en materia precontractual, contractual y postcontractual que le sean asignados</t>
  </si>
  <si>
    <t>Medir la gestión de respuesta a los requerimientos que le sean asignados al equipo contractual por parte de la ciudadanía en general, entes de control y otros.</t>
  </si>
  <si>
    <t xml:space="preserve"> PQRSD resueltos en terminos</t>
  </si>
  <si>
    <t>Ciudadanos atendidos</t>
  </si>
  <si>
    <t>Percepción de la satisfacción ciudadana</t>
  </si>
  <si>
    <t>Establecer la estrategia de niveles de atención de acuerdo a la complejidad del requerimiento presentado ante el IDPYBA  por las partes interesadas</t>
  </si>
  <si>
    <t>Actividades pedagogicas para fortalecimiento del servicio al ciudadano</t>
  </si>
  <si>
    <t>Medir el cumplimiento de ejecución del Plan de Inducción y Reinducción (Inducción a demanda, Reinducción programada)</t>
  </si>
  <si>
    <t>Medir el cumplimiento de ejecución del Plan Estrategico de Seguridad Vial</t>
  </si>
  <si>
    <t>Número de informes de proveedores supervisados por la Subdireccion de Gestion Corporativa, radicados y pagados</t>
  </si>
  <si>
    <t>Mantenimientos realizados</t>
  </si>
  <si>
    <t>medir el número de servicios de vehiculos  durante el periodo</t>
  </si>
  <si>
    <t>Medir la gestión realizada por el equipo financiero de la entidad en cuanto a la realización de los Certificados de Disponibilidad Presupuestal, Certificados de Registro Presupuestal y demas documetnos relacionados.</t>
  </si>
  <si>
    <t>Realizar seguimiento a la ejecución presupuestal proyecto 7550</t>
  </si>
  <si>
    <t>Realizar seguimiento a la ejecución de giros proyecto 7550</t>
  </si>
  <si>
    <t>Realizar seguimiento a la ejecución de reservas proyecto 7550</t>
  </si>
  <si>
    <t>Realizar seguimiento a la ejecución presupuestal gastos de funcionamiento</t>
  </si>
  <si>
    <t>Realizar seguimiento a la ejecución de giros gastos de funcionamiento</t>
  </si>
  <si>
    <t>Realizar seguimiento a la ejecución de reservas gastos de funcionamiento</t>
  </si>
  <si>
    <t>Giros IDYBA realizados</t>
  </si>
  <si>
    <t>Realizar seguimiento a la ejecución presupuestal proyecto 7551</t>
  </si>
  <si>
    <t>Realizar seguimiento a la ejecución de giros proyecto 7551</t>
  </si>
  <si>
    <t>Realizar seguimiento a la ejecución de reservas proyecto 7551</t>
  </si>
  <si>
    <t>1-4</t>
  </si>
  <si>
    <t>Indicadores Transversales</t>
  </si>
  <si>
    <t>1-6</t>
  </si>
  <si>
    <t>Realizar seguimiento a la ejecución presupuestal proyecto 7555</t>
  </si>
  <si>
    <t>Realizar seguimiento a la ejecución de giros proyecto 7555</t>
  </si>
  <si>
    <t>Realizar seguimiento a la ejecución de reservas proyecto 7555</t>
  </si>
  <si>
    <t xml:space="preserve"> PQRSD resueltos en terminos Subidirección de Atencion a la Fauna</t>
  </si>
  <si>
    <t>Realizar seguimiento a la ejecución presupuestal proyecto 7560</t>
  </si>
  <si>
    <t>Realizar seguimiento a la ejecución de giros proyecto 7560</t>
  </si>
  <si>
    <t>Realizar seguimiento a la ejecución de reservas proyecto 7560</t>
  </si>
  <si>
    <t>Formular el 100% Instrumentos de planeación 2023</t>
  </si>
  <si>
    <t xml:space="preserve"> PQRSD resueltos en terminos Subdirección de Cultura Ciudadana y Gestión del Conocimiento</t>
  </si>
  <si>
    <t>Vincular ciudadanos y ciudadanas en espacios de participacion ciudadana</t>
  </si>
  <si>
    <t xml:space="preserve">Ejecutar pactos en las instancias y espacios de participación ciudadana  </t>
  </si>
  <si>
    <t>Creciente</t>
  </si>
  <si>
    <t>Realizar 111181 esterilizaciones a perros y gatos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</si>
</sst>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_(&quot;$&quot;\ * #,##0.00_);_(&quot;$&quot;\ * \(#,##0.00\);_(&quot;$&quot;\ * &quot;-&quot;??_);_(@_)"/>
    <numFmt numFmtId="171" formatCode="0.0%"/>
  </numFmts>
  <fonts count="4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sz val="10"/>
      <name val="Arial"/>
      <family val="2"/>
      <charset val="1"/>
    </font>
    <font>
      <sz val="12"/>
      <color theme="5"/>
      <name val="Arial"/>
      <family val="2"/>
    </font>
    <font>
      <sz val="10"/>
      <color theme="1"/>
      <name val="Arial"/>
      <family val="2"/>
    </font>
    <font>
      <sz val="9"/>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
      <patternFill patternType="solid">
        <fgColor rgb="FFEBF1DE"/>
        <bgColor rgb="FFFFFFFF"/>
      </patternFill>
    </fill>
    <fill>
      <patternFill patternType="solid">
        <fgColor rgb="FFFFFF00"/>
        <bgColor rgb="FFFFFFFF"/>
      </patternFill>
    </fill>
    <fill>
      <patternFill patternType="solid">
        <fgColor rgb="FFFFFF00"/>
        <bgColor rgb="FFFFFF00"/>
      </patternFill>
    </fill>
    <fill>
      <patternFill patternType="solid">
        <fgColor rgb="FFFF0000"/>
        <bgColor indexed="64"/>
      </patternFill>
    </fill>
    <fill>
      <patternFill patternType="solid">
        <fgColor theme="9" tint="0.79998168889431442"/>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s>
  <cellStyleXfs count="4831">
    <xf numFmtId="0" fontId="0" fillId="0" borderId="0"/>
    <xf numFmtId="9"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8" fillId="0" borderId="0"/>
    <xf numFmtId="165" fontId="8" fillId="0" borderId="0" applyFill="0" applyBorder="0" applyAlignment="0" applyProtection="0"/>
    <xf numFmtId="9" fontId="8" fillId="0" borderId="0" applyFill="0" applyBorder="0" applyAlignment="0" applyProtection="0"/>
    <xf numFmtId="166" fontId="8" fillId="0" borderId="0" applyFill="0" applyBorder="0" applyAlignment="0" applyProtection="0"/>
    <xf numFmtId="167" fontId="8"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8" fillId="0" borderId="0" applyFont="0" applyFill="0" applyBorder="0" applyAlignment="0" applyProtection="0"/>
    <xf numFmtId="9" fontId="37" fillId="0" borderId="0" applyFont="0" applyFill="0" applyBorder="0" applyAlignment="0" applyProtection="0"/>
    <xf numFmtId="170" fontId="37"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38"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9"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39" fillId="0" borderId="0" applyNumberFormat="0" applyFill="0" applyBorder="0" applyAlignment="0" applyProtection="0">
      <alignment vertical="top"/>
      <protection locked="0"/>
    </xf>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0" fontId="40"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7" fillId="0" borderId="0" applyFont="0" applyFill="0" applyBorder="0" applyAlignment="0" applyProtection="0"/>
  </cellStyleXfs>
  <cellXfs count="325">
    <xf numFmtId="0" fontId="0" fillId="0" borderId="0" xfId="0"/>
    <xf numFmtId="0" fontId="8" fillId="0" borderId="0" xfId="0" applyFont="1" applyAlignment="1">
      <alignment vertical="center" wrapText="1"/>
    </xf>
    <xf numFmtId="0" fontId="8" fillId="0" borderId="0" xfId="0" applyFont="1" applyAlignment="1" applyProtection="1">
      <alignment vertical="center" wrapText="1"/>
    </xf>
    <xf numFmtId="0" fontId="8" fillId="0" borderId="0" xfId="0" applyFont="1" applyAlignment="1" applyProtection="1">
      <alignment vertical="center" wrapText="1"/>
      <protection locked="0"/>
    </xf>
    <xf numFmtId="0" fontId="8" fillId="0" borderId="0" xfId="0" applyFont="1" applyFill="1" applyProtection="1"/>
    <xf numFmtId="49" fontId="8" fillId="0" borderId="0" xfId="0" applyNumberFormat="1" applyFont="1" applyAlignment="1" applyProtection="1">
      <alignment vertical="center" wrapText="1"/>
    </xf>
    <xf numFmtId="0" fontId="8" fillId="0" borderId="0" xfId="0" applyFont="1" applyAlignment="1" applyProtection="1">
      <alignment vertical="center"/>
    </xf>
    <xf numFmtId="0" fontId="12" fillId="0" borderId="0" xfId="0" applyFont="1" applyFill="1" applyProtection="1"/>
    <xf numFmtId="0" fontId="14" fillId="0" borderId="0" xfId="0" applyFont="1" applyAlignment="1" applyProtection="1">
      <alignment vertical="center" wrapText="1"/>
    </xf>
    <xf numFmtId="0" fontId="13" fillId="0" borderId="4" xfId="20" applyFont="1" applyBorder="1" applyAlignment="1">
      <alignment horizontal="center" vertical="center" wrapText="1"/>
    </xf>
    <xf numFmtId="9" fontId="8" fillId="0" borderId="4" xfId="22" applyBorder="1" applyAlignment="1">
      <alignment horizontal="center" vertical="center" wrapText="1"/>
    </xf>
    <xf numFmtId="0" fontId="8" fillId="0" borderId="0" xfId="20"/>
    <xf numFmtId="0" fontId="9" fillId="0" borderId="9" xfId="20" applyFont="1" applyFill="1" applyBorder="1" applyAlignment="1" applyProtection="1">
      <alignment horizontal="center" vertical="center"/>
    </xf>
    <xf numFmtId="0" fontId="9" fillId="0" borderId="0" xfId="20" applyFont="1" applyFill="1" applyBorder="1" applyAlignment="1" applyProtection="1">
      <alignment horizontal="center" vertical="center"/>
    </xf>
    <xf numFmtId="0" fontId="8" fillId="0" borderId="0" xfId="20" applyFill="1"/>
    <xf numFmtId="0" fontId="10" fillId="0" borderId="9" xfId="20" applyFont="1" applyBorder="1" applyAlignment="1" applyProtection="1">
      <alignment vertical="center"/>
    </xf>
    <xf numFmtId="0" fontId="11" fillId="6" borderId="4" xfId="20" applyFont="1" applyFill="1" applyBorder="1" applyAlignment="1" applyProtection="1">
      <alignment horizontal="center" vertical="center" wrapText="1"/>
    </xf>
    <xf numFmtId="0" fontId="9" fillId="0" borderId="4" xfId="20" applyFont="1" applyBorder="1" applyAlignment="1" applyProtection="1">
      <alignment horizontal="center" vertical="center"/>
    </xf>
    <xf numFmtId="0" fontId="20" fillId="0" borderId="4" xfId="20" applyFont="1" applyBorder="1" applyAlignment="1" applyProtection="1">
      <alignment horizontal="justify" vertical="center" wrapText="1"/>
      <protection locked="0"/>
    </xf>
    <xf numFmtId="3" fontId="12" fillId="7" borderId="4" xfId="20" applyNumberFormat="1" applyFont="1" applyFill="1" applyBorder="1" applyAlignment="1" applyProtection="1">
      <alignment horizontal="center" vertical="center"/>
      <protection locked="0"/>
    </xf>
    <xf numFmtId="9" fontId="12" fillId="7" borderId="4" xfId="20" applyNumberFormat="1" applyFont="1" applyFill="1" applyBorder="1" applyAlignment="1" applyProtection="1">
      <alignment horizontal="center" vertical="center"/>
      <protection locked="0"/>
    </xf>
    <xf numFmtId="167" fontId="12" fillId="0" borderId="4" xfId="24" applyFont="1" applyFill="1" applyBorder="1" applyAlignment="1" applyProtection="1">
      <alignment horizontal="center" vertical="center"/>
      <protection locked="0"/>
    </xf>
    <xf numFmtId="9" fontId="12" fillId="0" borderId="4" xfId="22" applyNumberFormat="1" applyFont="1" applyFill="1" applyBorder="1" applyAlignment="1" applyProtection="1">
      <alignment horizontal="center" vertical="center"/>
      <protection locked="0"/>
    </xf>
    <xf numFmtId="4" fontId="12" fillId="0" borderId="4" xfId="20" applyNumberFormat="1" applyFont="1" applyFill="1" applyBorder="1" applyAlignment="1" applyProtection="1">
      <alignment horizontal="center" vertical="center"/>
      <protection locked="0"/>
    </xf>
    <xf numFmtId="10" fontId="12" fillId="0" borderId="4" xfId="22" applyNumberFormat="1" applyFont="1" applyFill="1" applyBorder="1" applyAlignment="1" applyProtection="1">
      <alignment horizontal="center" vertical="center"/>
      <protection locked="0"/>
    </xf>
    <xf numFmtId="10" fontId="12" fillId="7" borderId="6" xfId="20" applyNumberFormat="1" applyFont="1" applyFill="1" applyBorder="1" applyAlignment="1" applyProtection="1">
      <alignment horizontal="center" vertical="center"/>
      <protection locked="0"/>
    </xf>
    <xf numFmtId="0" fontId="8" fillId="0" borderId="0" xfId="20" applyFont="1" applyBorder="1" applyAlignment="1" applyProtection="1">
      <alignment horizontal="justify" vertical="center"/>
    </xf>
    <xf numFmtId="0" fontId="21" fillId="0" borderId="0" xfId="20" applyFont="1" applyBorder="1" applyAlignment="1" applyProtection="1">
      <alignment horizontal="justify" vertical="center" wrapText="1"/>
    </xf>
    <xf numFmtId="3" fontId="11" fillId="4" borderId="4" xfId="20" applyNumberFormat="1" applyFont="1" applyFill="1" applyBorder="1" applyAlignment="1" applyProtection="1">
      <alignment horizontal="center" vertical="center"/>
    </xf>
    <xf numFmtId="9" fontId="11" fillId="4" borderId="4" xfId="20" applyNumberFormat="1" applyFont="1" applyFill="1" applyBorder="1" applyAlignment="1" applyProtection="1">
      <alignment horizontal="center" vertical="center"/>
    </xf>
    <xf numFmtId="167" fontId="11" fillId="4" borderId="4" xfId="24" applyNumberFormat="1" applyFont="1" applyFill="1" applyBorder="1" applyAlignment="1" applyProtection="1">
      <alignment horizontal="center" vertical="center"/>
    </xf>
    <xf numFmtId="167" fontId="11" fillId="4" borderId="4" xfId="24" applyNumberFormat="1" applyFont="1" applyFill="1" applyBorder="1" applyAlignment="1" applyProtection="1">
      <alignment horizontal="center" vertical="center" wrapText="1"/>
    </xf>
    <xf numFmtId="10" fontId="9" fillId="4" borderId="4" xfId="22" applyNumberFormat="1" applyFont="1" applyFill="1" applyBorder="1" applyAlignment="1" applyProtection="1">
      <alignment horizontal="center" vertical="center" wrapText="1"/>
    </xf>
    <xf numFmtId="3" fontId="11" fillId="4" borderId="4" xfId="20" applyNumberFormat="1" applyFont="1" applyFill="1" applyBorder="1" applyAlignment="1" applyProtection="1">
      <alignment horizontal="center" vertical="center" wrapText="1"/>
    </xf>
    <xf numFmtId="0" fontId="8" fillId="0" borderId="0" xfId="20" applyBorder="1"/>
    <xf numFmtId="167" fontId="8" fillId="0" borderId="0" xfId="20" applyNumberFormat="1" applyBorder="1"/>
    <xf numFmtId="167" fontId="8" fillId="0" borderId="0" xfId="20" applyNumberFormat="1"/>
    <xf numFmtId="9" fontId="8" fillId="0" borderId="0" xfId="22"/>
    <xf numFmtId="0" fontId="13" fillId="0" borderId="4" xfId="20" applyFont="1" applyBorder="1" applyAlignment="1">
      <alignment horizontal="justify" vertical="center" wrapText="1"/>
    </xf>
    <xf numFmtId="9" fontId="22" fillId="0" borderId="4" xfId="22" applyFont="1" applyBorder="1" applyAlignment="1">
      <alignment horizontal="center" vertical="center" wrapText="1"/>
    </xf>
    <xf numFmtId="9" fontId="8" fillId="0" borderId="4" xfId="22" applyFont="1" applyFill="1" applyBorder="1" applyAlignment="1">
      <alignment horizontal="center" vertical="center" wrapText="1"/>
    </xf>
    <xf numFmtId="168" fontId="8" fillId="0" borderId="4" xfId="24" applyNumberFormat="1" applyBorder="1" applyAlignment="1">
      <alignment horizontal="center" vertical="center" wrapText="1"/>
    </xf>
    <xf numFmtId="10" fontId="8" fillId="0" borderId="4" xfId="22" applyNumberFormat="1" applyBorder="1" applyAlignment="1">
      <alignment horizontal="center" vertical="center" wrapText="1"/>
    </xf>
    <xf numFmtId="0" fontId="13" fillId="0" borderId="0" xfId="20" applyFont="1" applyBorder="1" applyAlignment="1">
      <alignment horizontal="justify" vertical="center" wrapText="1"/>
    </xf>
    <xf numFmtId="0" fontId="13" fillId="0" borderId="0" xfId="20" applyFont="1" applyBorder="1" applyAlignment="1">
      <alignment horizontal="center" vertical="center" wrapText="1"/>
    </xf>
    <xf numFmtId="9" fontId="8" fillId="0" borderId="0" xfId="22" applyBorder="1" applyAlignment="1">
      <alignment horizontal="center" vertical="center" wrapText="1"/>
    </xf>
    <xf numFmtId="9" fontId="22" fillId="0" borderId="0" xfId="22" applyFont="1" applyBorder="1" applyAlignment="1">
      <alignment horizontal="center" vertical="center" wrapText="1"/>
    </xf>
    <xf numFmtId="9" fontId="22" fillId="0" borderId="0" xfId="22" applyFont="1" applyFill="1" applyBorder="1" applyAlignment="1">
      <alignment horizontal="center" vertical="center" wrapText="1"/>
    </xf>
    <xf numFmtId="0" fontId="11" fillId="0" borderId="0" xfId="20" applyFont="1" applyFill="1" applyBorder="1" applyAlignment="1">
      <alignment vertical="center" wrapText="1"/>
    </xf>
    <xf numFmtId="0" fontId="10" fillId="0" borderId="4" xfId="20" applyFont="1" applyBorder="1" applyAlignment="1">
      <alignment horizontal="justify" vertical="center" wrapText="1"/>
    </xf>
    <xf numFmtId="168" fontId="9" fillId="0" borderId="4" xfId="20" applyNumberFormat="1" applyFont="1" applyBorder="1" applyAlignment="1">
      <alignment horizontal="justify" vertical="center" wrapText="1"/>
    </xf>
    <xf numFmtId="10" fontId="9" fillId="0" borderId="4" xfId="22" applyNumberFormat="1" applyFont="1" applyBorder="1" applyAlignment="1">
      <alignment horizontal="center" vertical="center" wrapText="1"/>
    </xf>
    <xf numFmtId="168" fontId="8" fillId="0" borderId="0" xfId="24" applyNumberFormat="1" applyBorder="1" applyAlignment="1">
      <alignment horizontal="center" vertical="center" wrapText="1"/>
    </xf>
    <xf numFmtId="9" fontId="8" fillId="0" borderId="0" xfId="22" applyFill="1" applyBorder="1" applyAlignment="1">
      <alignment horizontal="center" vertical="center" wrapText="1"/>
    </xf>
    <xf numFmtId="9" fontId="8" fillId="0" borderId="0" xfId="20" applyNumberFormat="1"/>
    <xf numFmtId="9" fontId="8" fillId="0" borderId="4" xfId="22" applyFont="1" applyBorder="1" applyAlignment="1">
      <alignment horizontal="center" vertical="center" wrapText="1"/>
    </xf>
    <xf numFmtId="0" fontId="11" fillId="0" borderId="0" xfId="20" applyFont="1" applyFill="1" applyBorder="1" applyAlignment="1">
      <alignment horizontal="center" vertical="center" wrapText="1"/>
    </xf>
    <xf numFmtId="0" fontId="23" fillId="0" borderId="0" xfId="0" applyFont="1" applyAlignment="1" applyProtection="1">
      <alignment vertical="center" wrapText="1"/>
    </xf>
    <xf numFmtId="0" fontId="23" fillId="0" borderId="0" xfId="0" applyFont="1" applyFill="1" applyBorder="1" applyAlignment="1" applyProtection="1">
      <alignment vertical="center"/>
    </xf>
    <xf numFmtId="9" fontId="26" fillId="0" borderId="4" xfId="0" applyNumberFormat="1" applyFont="1" applyBorder="1" applyAlignment="1" applyProtection="1">
      <alignment horizontal="center" vertical="center" wrapText="1"/>
      <protection hidden="1"/>
    </xf>
    <xf numFmtId="0" fontId="11" fillId="3" borderId="4" xfId="20" applyFont="1" applyFill="1" applyBorder="1" applyAlignment="1">
      <alignment horizontal="center" vertical="center" wrapText="1"/>
    </xf>
    <xf numFmtId="0" fontId="9" fillId="0" borderId="4" xfId="0" applyFont="1" applyBorder="1" applyAlignment="1">
      <alignment vertical="center" wrapText="1"/>
    </xf>
    <xf numFmtId="0" fontId="28" fillId="0" borderId="15" xfId="0" applyFont="1" applyBorder="1" applyAlignment="1" applyProtection="1">
      <alignment horizontal="center" vertical="center" wrapText="1"/>
      <protection hidden="1"/>
    </xf>
    <xf numFmtId="9" fontId="28" fillId="0" borderId="15" xfId="0" applyNumberFormat="1" applyFont="1" applyBorder="1" applyAlignment="1" applyProtection="1">
      <alignment horizontal="center" vertical="center" wrapText="1"/>
      <protection hidden="1"/>
    </xf>
    <xf numFmtId="0" fontId="12" fillId="0" borderId="4" xfId="0" applyFont="1" applyBorder="1" applyAlignment="1">
      <alignment vertical="center" wrapText="1"/>
    </xf>
    <xf numFmtId="9" fontId="27" fillId="0" borderId="4" xfId="1" applyFont="1" applyBorder="1" applyAlignment="1">
      <alignment horizontal="center" vertical="center" wrapText="1"/>
    </xf>
    <xf numFmtId="1" fontId="27" fillId="0" borderId="4" xfId="1" applyNumberFormat="1" applyFont="1" applyFill="1" applyBorder="1" applyAlignment="1">
      <alignment horizontal="center" vertical="center" wrapText="1"/>
    </xf>
    <xf numFmtId="9" fontId="28" fillId="0" borderId="4" xfId="1" applyFont="1" applyFill="1" applyBorder="1" applyAlignment="1" applyProtection="1">
      <alignment horizontal="center" vertical="center" wrapText="1"/>
      <protection hidden="1"/>
    </xf>
    <xf numFmtId="169" fontId="27" fillId="0" borderId="4" xfId="0" applyNumberFormat="1" applyFont="1" applyBorder="1" applyAlignment="1" applyProtection="1">
      <alignment horizontal="center" vertical="center" wrapText="1"/>
      <protection hidden="1"/>
    </xf>
    <xf numFmtId="169" fontId="27" fillId="0" borderId="4" xfId="0" applyNumberFormat="1" applyFont="1" applyBorder="1" applyAlignment="1" applyProtection="1">
      <alignment horizontal="center" vertical="center"/>
      <protection hidden="1"/>
    </xf>
    <xf numFmtId="0" fontId="29" fillId="0" borderId="4" xfId="0" applyFont="1" applyFill="1" applyBorder="1" applyAlignment="1" applyProtection="1">
      <alignment vertical="center"/>
      <protection hidden="1"/>
    </xf>
    <xf numFmtId="10" fontId="28" fillId="0" borderId="16" xfId="0" applyNumberFormat="1" applyFont="1" applyBorder="1" applyAlignment="1" applyProtection="1">
      <alignment horizontal="center" vertical="center" wrapText="1"/>
      <protection hidden="1"/>
    </xf>
    <xf numFmtId="0" fontId="31" fillId="0" borderId="0" xfId="0" applyFont="1" applyAlignment="1" applyProtection="1">
      <alignment vertical="center" wrapText="1"/>
    </xf>
    <xf numFmtId="0" fontId="32" fillId="0" borderId="0" xfId="0" applyFont="1" applyFill="1" applyProtection="1"/>
    <xf numFmtId="0" fontId="31" fillId="0" borderId="0" xfId="0" applyFont="1" applyAlignment="1" applyProtection="1">
      <alignment vertical="center" wrapText="1"/>
      <protection locked="0"/>
    </xf>
    <xf numFmtId="0" fontId="33" fillId="0" borderId="0" xfId="0" applyFont="1" applyFill="1" applyProtection="1"/>
    <xf numFmtId="0" fontId="34" fillId="0" borderId="0" xfId="0" applyFont="1" applyAlignment="1" applyProtection="1">
      <alignment vertical="center"/>
    </xf>
    <xf numFmtId="0" fontId="31" fillId="0" borderId="0" xfId="0" applyFont="1" applyFill="1" applyAlignment="1" applyProtection="1">
      <alignment vertical="center"/>
    </xf>
    <xf numFmtId="0" fontId="31" fillId="0" borderId="0" xfId="0" applyFont="1" applyFill="1" applyProtection="1"/>
    <xf numFmtId="49" fontId="31" fillId="0" borderId="0" xfId="0" applyNumberFormat="1" applyFont="1" applyAlignment="1" applyProtection="1">
      <alignment vertical="center" wrapText="1"/>
    </xf>
    <xf numFmtId="0" fontId="31" fillId="0" borderId="0" xfId="0" applyFont="1" applyAlignment="1" applyProtection="1">
      <alignment vertical="center"/>
    </xf>
    <xf numFmtId="0" fontId="31" fillId="0" borderId="0" xfId="0" applyFont="1" applyAlignment="1" applyProtection="1">
      <alignment vertical="center"/>
      <protection locked="0"/>
    </xf>
    <xf numFmtId="0" fontId="31" fillId="0" borderId="0" xfId="0" applyFont="1" applyAlignment="1">
      <alignment vertical="center"/>
    </xf>
    <xf numFmtId="0" fontId="31" fillId="0" borderId="0" xfId="0" applyFont="1" applyAlignment="1">
      <alignment vertical="center" wrapText="1"/>
    </xf>
    <xf numFmtId="0" fontId="31" fillId="0" borderId="0" xfId="0" applyFont="1" applyFill="1" applyAlignment="1" applyProtection="1">
      <alignment vertical="center" wrapText="1"/>
    </xf>
    <xf numFmtId="49" fontId="31" fillId="0" borderId="0" xfId="0" applyNumberFormat="1" applyFont="1" applyFill="1" applyAlignment="1" applyProtection="1">
      <alignment vertical="center" wrapText="1"/>
    </xf>
    <xf numFmtId="0" fontId="35" fillId="0" borderId="0" xfId="0" applyFont="1" applyFill="1" applyBorder="1" applyAlignment="1" applyProtection="1">
      <alignment horizontal="justify" vertical="center" wrapText="1"/>
    </xf>
    <xf numFmtId="0" fontId="35" fillId="0" borderId="0" xfId="0" applyFont="1" applyBorder="1" applyProtection="1"/>
    <xf numFmtId="0" fontId="35" fillId="0" borderId="0" xfId="0" applyFont="1" applyAlignment="1" applyProtection="1">
      <alignment wrapText="1"/>
    </xf>
    <xf numFmtId="0" fontId="36" fillId="0" borderId="0" xfId="0" applyFont="1" applyFill="1" applyBorder="1" applyProtection="1"/>
    <xf numFmtId="0" fontId="31" fillId="0" borderId="0" xfId="0" applyFont="1" applyProtection="1"/>
    <xf numFmtId="0" fontId="34" fillId="0" borderId="0" xfId="0" applyFont="1" applyFill="1" applyBorder="1" applyProtection="1"/>
    <xf numFmtId="0" fontId="31" fillId="0" borderId="0" xfId="0" applyFont="1" applyFill="1" applyBorder="1" applyAlignment="1" applyProtection="1">
      <alignment vertical="center"/>
    </xf>
    <xf numFmtId="9" fontId="28" fillId="0" borderId="4" xfId="1" applyNumberFormat="1" applyFont="1" applyFill="1" applyBorder="1" applyAlignment="1" applyProtection="1">
      <alignment horizontal="center" vertical="center" wrapText="1"/>
      <protection hidden="1"/>
    </xf>
    <xf numFmtId="10" fontId="27" fillId="0" borderId="4" xfId="1" applyNumberFormat="1" applyFont="1" applyBorder="1" applyAlignment="1">
      <alignment horizontal="center" vertical="center" wrapText="1"/>
    </xf>
    <xf numFmtId="9" fontId="28" fillId="0" borderId="4" xfId="37" applyFont="1" applyFill="1" applyBorder="1" applyAlignment="1" applyProtection="1">
      <alignment horizontal="center" vertical="center" wrapText="1"/>
      <protection hidden="1"/>
    </xf>
    <xf numFmtId="0" fontId="30" fillId="0" borderId="4" xfId="0" applyFont="1" applyBorder="1" applyAlignment="1">
      <alignment horizontal="center" vertical="center" wrapText="1"/>
    </xf>
    <xf numFmtId="10" fontId="26" fillId="0" borderId="4" xfId="1" applyNumberFormat="1" applyFont="1" applyBorder="1" applyAlignment="1">
      <alignment horizontal="center" vertical="center" wrapText="1"/>
    </xf>
    <xf numFmtId="1" fontId="26" fillId="0" borderId="4" xfId="1" applyNumberFormat="1" applyFont="1" applyFill="1" applyBorder="1" applyAlignment="1">
      <alignment horizontal="center" vertical="center" wrapText="1"/>
    </xf>
    <xf numFmtId="0" fontId="9" fillId="0" borderId="4" xfId="0" applyFont="1" applyBorder="1" applyAlignment="1" applyProtection="1">
      <alignment horizontal="center" vertical="center" wrapText="1"/>
      <protection hidden="1"/>
    </xf>
    <xf numFmtId="9" fontId="9" fillId="0" borderId="4" xfId="0" applyNumberFormat="1" applyFont="1" applyBorder="1" applyAlignment="1" applyProtection="1">
      <alignment horizontal="center" vertical="center" wrapText="1"/>
      <protection hidden="1"/>
    </xf>
    <xf numFmtId="9" fontId="9" fillId="0" borderId="4" xfId="37" applyFont="1" applyFill="1" applyBorder="1" applyAlignment="1" applyProtection="1">
      <alignment horizontal="center" vertical="center" wrapText="1"/>
      <protection hidden="1"/>
    </xf>
    <xf numFmtId="1" fontId="9" fillId="0" borderId="4" xfId="0" applyNumberFormat="1"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9" fontId="8" fillId="0" borderId="4" xfId="1" applyFont="1" applyBorder="1" applyAlignment="1" applyProtection="1">
      <alignment horizontal="center" vertical="center" wrapText="1"/>
      <protection hidden="1"/>
    </xf>
    <xf numFmtId="9" fontId="8" fillId="0" borderId="15" xfId="0" applyNumberFormat="1" applyFont="1" applyBorder="1" applyAlignment="1" applyProtection="1">
      <alignment horizontal="center" vertical="center" wrapText="1"/>
      <protection hidden="1"/>
    </xf>
    <xf numFmtId="9" fontId="27" fillId="0" borderId="15" xfId="1" applyFont="1" applyBorder="1" applyAlignment="1" applyProtection="1">
      <alignment horizontal="center" vertical="center" wrapText="1"/>
      <protection hidden="1"/>
    </xf>
    <xf numFmtId="10" fontId="27" fillId="0" borderId="4" xfId="1" applyNumberFormat="1" applyFont="1" applyFill="1" applyBorder="1" applyAlignment="1" applyProtection="1">
      <alignment horizontal="center" vertical="center" wrapText="1"/>
      <protection hidden="1"/>
    </xf>
    <xf numFmtId="0" fontId="8" fillId="0" borderId="4" xfId="0" applyFont="1" applyFill="1" applyBorder="1" applyAlignment="1">
      <alignment horizontal="center" vertical="center" wrapText="1"/>
    </xf>
    <xf numFmtId="10" fontId="8" fillId="0" borderId="4" xfId="0" applyNumberFormat="1" applyFont="1" applyFill="1" applyBorder="1" applyAlignment="1">
      <alignment vertical="center" wrapText="1"/>
    </xf>
    <xf numFmtId="0" fontId="28" fillId="0" borderId="11" xfId="0" applyFont="1" applyBorder="1" applyAlignment="1" applyProtection="1">
      <alignment horizontal="center" vertical="center" wrapText="1"/>
      <protection hidden="1"/>
    </xf>
    <xf numFmtId="9" fontId="28" fillId="0" borderId="11" xfId="0" applyNumberFormat="1"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9" fontId="27" fillId="0" borderId="15" xfId="0" applyNumberFormat="1" applyFont="1" applyBorder="1" applyAlignment="1" applyProtection="1">
      <alignment horizontal="center" vertical="center" wrapText="1"/>
      <protection hidden="1"/>
    </xf>
    <xf numFmtId="9" fontId="27" fillId="0" borderId="15" xfId="1" applyFont="1" applyFill="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10" fontId="28" fillId="0" borderId="12" xfId="0" applyNumberFormat="1" applyFont="1" applyBorder="1" applyAlignment="1" applyProtection="1">
      <alignment horizontal="center" vertical="center" wrapText="1"/>
      <protection hidden="1"/>
    </xf>
    <xf numFmtId="10" fontId="8" fillId="0" borderId="4" xfId="1" applyNumberFormat="1" applyFont="1" applyFill="1" applyBorder="1" applyAlignment="1" applyProtection="1">
      <alignment horizontal="center" vertical="center" wrapText="1"/>
    </xf>
    <xf numFmtId="0" fontId="9" fillId="0" borderId="11" xfId="0" applyFont="1" applyBorder="1" applyAlignment="1">
      <alignment vertical="center" wrapText="1"/>
    </xf>
    <xf numFmtId="0" fontId="12" fillId="0" borderId="11" xfId="0" applyFont="1" applyBorder="1" applyAlignment="1">
      <alignment vertical="center" wrapText="1"/>
    </xf>
    <xf numFmtId="10" fontId="8" fillId="0" borderId="11" xfId="1"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10" fontId="8" fillId="0" borderId="11" xfId="0" applyNumberFormat="1" applyFont="1" applyFill="1" applyBorder="1" applyAlignment="1">
      <alignment vertical="center" wrapText="1"/>
    </xf>
    <xf numFmtId="9" fontId="28" fillId="0" borderId="11" xfId="1" applyNumberFormat="1" applyFont="1" applyFill="1" applyBorder="1" applyAlignment="1" applyProtection="1">
      <alignment horizontal="center" vertical="center" wrapText="1"/>
      <protection hidden="1"/>
    </xf>
    <xf numFmtId="10" fontId="28" fillId="0" borderId="11" xfId="1" applyNumberFormat="1" applyFont="1" applyFill="1" applyBorder="1" applyAlignment="1" applyProtection="1">
      <alignment horizontal="center" vertical="center" wrapText="1"/>
      <protection hidden="1"/>
    </xf>
    <xf numFmtId="1" fontId="28" fillId="0" borderId="11" xfId="1" applyNumberFormat="1" applyFont="1" applyFill="1" applyBorder="1" applyAlignment="1" applyProtection="1">
      <alignment horizontal="center" vertical="center" wrapText="1"/>
      <protection hidden="1"/>
    </xf>
    <xf numFmtId="10" fontId="41" fillId="9" borderId="4" xfId="0" applyNumberFormat="1" applyFont="1" applyFill="1" applyBorder="1" applyAlignment="1">
      <alignment horizontal="center" vertical="center" wrapText="1"/>
    </xf>
    <xf numFmtId="10" fontId="30" fillId="0" borderId="4" xfId="1" applyNumberFormat="1" applyFont="1" applyBorder="1" applyAlignment="1">
      <alignment horizontal="center" vertical="center" wrapText="1"/>
    </xf>
    <xf numFmtId="10" fontId="28"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pplyProtection="1">
      <alignment horizontal="center" vertical="center" wrapText="1"/>
      <protection hidden="1"/>
    </xf>
    <xf numFmtId="1" fontId="27" fillId="0" borderId="4" xfId="1" applyNumberFormat="1" applyFont="1" applyBorder="1" applyAlignment="1" applyProtection="1">
      <alignment horizontal="center" vertical="center" wrapText="1"/>
      <protection hidden="1"/>
    </xf>
    <xf numFmtId="2" fontId="28" fillId="0" borderId="4" xfId="0" applyNumberFormat="1" applyFont="1" applyBorder="1" applyAlignment="1" applyProtection="1">
      <alignment horizontal="center" vertical="center" wrapText="1"/>
      <protection hidden="1"/>
    </xf>
    <xf numFmtId="9" fontId="30" fillId="0" borderId="4" xfId="1" applyFont="1" applyBorder="1" applyAlignment="1">
      <alignment horizontal="center" vertical="center" wrapText="1"/>
    </xf>
    <xf numFmtId="9" fontId="8" fillId="0" borderId="4" xfId="0" applyNumberFormat="1" applyFont="1" applyBorder="1" applyAlignment="1" applyProtection="1">
      <alignment horizontal="center" vertical="center" wrapText="1"/>
      <protection hidden="1"/>
    </xf>
    <xf numFmtId="9" fontId="27" fillId="0" borderId="4" xfId="1" applyFont="1" applyBorder="1" applyAlignment="1" applyProtection="1">
      <alignment horizontal="center" vertical="center" wrapText="1"/>
      <protection hidden="1"/>
    </xf>
    <xf numFmtId="9" fontId="27" fillId="0" borderId="4" xfId="1" applyFont="1" applyFill="1" applyBorder="1" applyAlignment="1" applyProtection="1">
      <alignment horizontal="center" vertical="center" wrapText="1"/>
      <protection hidden="1"/>
    </xf>
    <xf numFmtId="9" fontId="27" fillId="0" borderId="4" xfId="0" applyNumberFormat="1" applyFont="1" applyBorder="1" applyAlignment="1" applyProtection="1">
      <alignment horizontal="center" vertical="center" wrapText="1"/>
      <protection hidden="1"/>
    </xf>
    <xf numFmtId="10" fontId="27" fillId="0" borderId="4" xfId="1" applyNumberFormat="1" applyFont="1" applyBorder="1" applyAlignment="1" applyProtection="1">
      <alignment horizontal="center" vertical="center" wrapText="1"/>
      <protection hidden="1"/>
    </xf>
    <xf numFmtId="1" fontId="27" fillId="0" borderId="4" xfId="1" applyNumberFormat="1" applyFont="1" applyFill="1" applyBorder="1" applyAlignment="1" applyProtection="1">
      <alignment horizontal="center" vertical="center" wrapText="1"/>
      <protection hidden="1"/>
    </xf>
    <xf numFmtId="1" fontId="27" fillId="0" borderId="4" xfId="1" applyNumberFormat="1" applyFont="1" applyBorder="1" applyAlignment="1">
      <alignment horizontal="center" vertical="center" wrapText="1"/>
    </xf>
    <xf numFmtId="1" fontId="28" fillId="0" borderId="4" xfId="1" applyNumberFormat="1" applyFont="1" applyFill="1" applyBorder="1" applyAlignment="1" applyProtection="1">
      <alignment horizontal="center" vertical="center" wrapText="1"/>
      <protection hidden="1"/>
    </xf>
    <xf numFmtId="10" fontId="28" fillId="0" borderId="14" xfId="0" applyNumberFormat="1" applyFont="1" applyBorder="1" applyAlignment="1" applyProtection="1">
      <alignment horizontal="center" vertical="center" wrapText="1"/>
      <protection hidden="1"/>
    </xf>
    <xf numFmtId="9" fontId="28" fillId="0" borderId="4" xfId="0" applyNumberFormat="1" applyFont="1" applyBorder="1" applyAlignment="1" applyProtection="1">
      <alignment horizontal="center" vertical="center" wrapText="1"/>
      <protection hidden="1"/>
    </xf>
    <xf numFmtId="10" fontId="27" fillId="0" borderId="4" xfId="0" applyNumberFormat="1" applyFont="1" applyBorder="1" applyAlignment="1" applyProtection="1">
      <alignment horizontal="center" vertical="center" wrapText="1"/>
      <protection hidden="1"/>
    </xf>
    <xf numFmtId="1" fontId="26" fillId="0" borderId="4" xfId="1" applyNumberFormat="1" applyFont="1" applyBorder="1" applyAlignment="1">
      <alignment horizontal="center" vertical="center" wrapText="1"/>
    </xf>
    <xf numFmtId="10" fontId="26" fillId="0" borderId="4" xfId="1" applyNumberFormat="1" applyFont="1" applyFill="1" applyBorder="1" applyAlignment="1">
      <alignment horizontal="center" vertical="center" wrapText="1"/>
    </xf>
    <xf numFmtId="10" fontId="41" fillId="10" borderId="4" xfId="0" applyNumberFormat="1" applyFont="1" applyFill="1" applyBorder="1" applyAlignment="1">
      <alignment horizontal="center" vertical="center" wrapText="1"/>
    </xf>
    <xf numFmtId="10" fontId="41" fillId="9" borderId="11" xfId="0" applyNumberFormat="1" applyFont="1" applyFill="1" applyBorder="1" applyAlignment="1">
      <alignment horizontal="center" vertical="center" wrapText="1"/>
    </xf>
    <xf numFmtId="10" fontId="41" fillId="10" borderId="11" xfId="0" applyNumberFormat="1" applyFont="1" applyFill="1" applyBorder="1" applyAlignment="1">
      <alignment horizontal="center" vertical="center" wrapText="1"/>
    </xf>
    <xf numFmtId="0" fontId="9" fillId="0" borderId="4" xfId="1" applyNumberFormat="1" applyFont="1" applyFill="1" applyBorder="1" applyAlignment="1" applyProtection="1">
      <alignment horizontal="center" vertical="center" wrapText="1"/>
      <protection hidden="1"/>
    </xf>
    <xf numFmtId="9" fontId="9" fillId="0" borderId="4" xfId="1" applyFont="1" applyFill="1" applyBorder="1" applyAlignment="1" applyProtection="1">
      <alignment horizontal="center" vertical="center" wrapText="1"/>
      <protection hidden="1"/>
    </xf>
    <xf numFmtId="0" fontId="42" fillId="0" borderId="4" xfId="0" applyFont="1" applyBorder="1" applyAlignment="1" applyProtection="1">
      <alignment horizontal="center" vertical="center" wrapText="1"/>
      <protection hidden="1"/>
    </xf>
    <xf numFmtId="9" fontId="8" fillId="0" borderId="11" xfId="0" applyNumberFormat="1" applyFont="1" applyBorder="1" applyAlignment="1" applyProtection="1">
      <alignment horizontal="center" vertical="center" wrapText="1"/>
      <protection hidden="1"/>
    </xf>
    <xf numFmtId="0" fontId="9" fillId="0" borderId="11" xfId="1" applyNumberFormat="1" applyFont="1" applyFill="1" applyBorder="1" applyAlignment="1" applyProtection="1">
      <alignment horizontal="center" vertical="center" wrapText="1"/>
      <protection hidden="1"/>
    </xf>
    <xf numFmtId="10" fontId="8" fillId="0" borderId="12" xfId="0" applyNumberFormat="1" applyFont="1" applyBorder="1" applyAlignment="1" applyProtection="1">
      <alignment horizontal="center" vertical="center" wrapText="1"/>
      <protection hidden="1"/>
    </xf>
    <xf numFmtId="10" fontId="8" fillId="0" borderId="14" xfId="0" applyNumberFormat="1" applyFont="1" applyBorder="1" applyAlignment="1" applyProtection="1">
      <alignment horizontal="center" vertical="center" wrapText="1"/>
      <protection hidden="1"/>
    </xf>
    <xf numFmtId="10" fontId="30" fillId="0" borderId="4" xfId="0" applyNumberFormat="1" applyFont="1" applyBorder="1" applyAlignment="1">
      <alignment horizontal="center" vertical="center" wrapText="1"/>
    </xf>
    <xf numFmtId="10" fontId="41" fillId="11" borderId="4" xfId="0" applyNumberFormat="1" applyFont="1" applyFill="1" applyBorder="1" applyAlignment="1">
      <alignment horizontal="center" vertical="center" wrapText="1"/>
    </xf>
    <xf numFmtId="10" fontId="8" fillId="11" borderId="4" xfId="0" applyNumberFormat="1" applyFont="1" applyFill="1" applyBorder="1" applyAlignment="1">
      <alignment horizontal="center" vertical="center" wrapText="1"/>
    </xf>
    <xf numFmtId="10" fontId="8" fillId="0" borderId="4" xfId="0" applyNumberFormat="1" applyFont="1" applyBorder="1" applyAlignment="1">
      <alignment vertical="center" wrapText="1"/>
    </xf>
    <xf numFmtId="9" fontId="43" fillId="0" borderId="4" xfId="0" applyNumberFormat="1" applyFont="1" applyBorder="1" applyAlignment="1" applyProtection="1">
      <alignment horizontal="center" vertical="center" wrapText="1"/>
      <protection hidden="1"/>
    </xf>
    <xf numFmtId="1" fontId="27" fillId="0" borderId="4" xfId="0" applyNumberFormat="1" applyFont="1" applyBorder="1" applyAlignment="1">
      <alignment horizontal="center" vertical="center" wrapText="1"/>
    </xf>
    <xf numFmtId="10" fontId="27" fillId="0" borderId="14" xfId="0" applyNumberFormat="1" applyFont="1" applyBorder="1" applyAlignment="1" applyProtection="1">
      <alignment horizontal="center" vertical="center" wrapText="1"/>
      <protection hidden="1"/>
    </xf>
    <xf numFmtId="10" fontId="27" fillId="0" borderId="4" xfId="0" applyNumberFormat="1" applyFont="1" applyBorder="1" applyAlignment="1">
      <alignment horizontal="center" vertical="center" wrapText="1"/>
    </xf>
    <xf numFmtId="10" fontId="43" fillId="0" borderId="4" xfId="0" applyNumberFormat="1" applyFont="1" applyBorder="1" applyAlignment="1">
      <alignment horizontal="center" vertical="center" wrapText="1"/>
    </xf>
    <xf numFmtId="10" fontId="27" fillId="0" borderId="4" xfId="1" applyNumberFormat="1" applyFont="1" applyFill="1" applyBorder="1" applyAlignment="1" applyProtection="1">
      <alignment horizontal="center" vertical="center" wrapText="1"/>
    </xf>
    <xf numFmtId="0" fontId="27" fillId="0" borderId="4" xfId="0" applyFont="1" applyBorder="1" applyAlignment="1">
      <alignment horizontal="center" vertical="center" wrapText="1"/>
    </xf>
    <xf numFmtId="0" fontId="43" fillId="0" borderId="4" xfId="0" applyFont="1" applyBorder="1" applyAlignment="1">
      <alignment horizontal="center" vertical="center" wrapText="1"/>
    </xf>
    <xf numFmtId="9" fontId="30" fillId="0" borderId="4" xfId="1" applyFont="1" applyFill="1" applyBorder="1" applyAlignment="1">
      <alignment horizontal="center" vertical="center" wrapText="1"/>
    </xf>
    <xf numFmtId="10" fontId="41" fillId="8" borderId="4" xfId="1" applyNumberFormat="1" applyFont="1" applyFill="1" applyBorder="1" applyAlignment="1" applyProtection="1">
      <alignment horizontal="center" vertical="center" wrapText="1"/>
    </xf>
    <xf numFmtId="9" fontId="28" fillId="0" borderId="14" xfId="1" applyFont="1" applyBorder="1" applyAlignment="1" applyProtection="1">
      <alignment horizontal="center" vertical="center" wrapText="1"/>
      <protection hidden="1"/>
    </xf>
    <xf numFmtId="10" fontId="28" fillId="0" borderId="4" xfId="1" applyNumberFormat="1" applyFont="1" applyBorder="1" applyAlignment="1" applyProtection="1">
      <alignment horizontal="center" vertical="center" wrapText="1"/>
      <protection hidden="1"/>
    </xf>
    <xf numFmtId="9" fontId="27" fillId="0" borderId="4" xfId="1" applyFont="1" applyFill="1" applyBorder="1" applyAlignment="1">
      <alignment horizontal="center" vertical="center" wrapText="1"/>
    </xf>
    <xf numFmtId="9" fontId="28" fillId="0" borderId="4" xfId="1" applyFont="1" applyFill="1" applyBorder="1" applyAlignment="1">
      <alignment horizontal="center" vertical="center" wrapText="1"/>
    </xf>
    <xf numFmtId="10" fontId="27" fillId="0" borderId="4" xfId="1" applyNumberFormat="1" applyFont="1" applyFill="1" applyBorder="1" applyAlignment="1">
      <alignment horizontal="center" vertical="center" wrapText="1"/>
    </xf>
    <xf numFmtId="9" fontId="30" fillId="0" borderId="4" xfId="0" applyNumberFormat="1" applyFont="1" applyBorder="1" applyAlignment="1">
      <alignment horizontal="center" vertical="center" wrapText="1"/>
    </xf>
    <xf numFmtId="171" fontId="30" fillId="0" borderId="4" xfId="1" applyNumberFormat="1" applyFont="1" applyFill="1" applyBorder="1" applyAlignment="1">
      <alignment horizontal="center" vertical="center" wrapText="1"/>
    </xf>
    <xf numFmtId="10" fontId="30" fillId="0" borderId="4" xfId="1"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7" fillId="0" borderId="4" xfId="0" applyFont="1" applyBorder="1" applyAlignment="1" applyProtection="1">
      <alignment horizontal="center" vertical="center" wrapText="1"/>
      <protection hidden="1"/>
    </xf>
    <xf numFmtId="1" fontId="28" fillId="0" borderId="4"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justify" vertical="center" wrapText="1"/>
      <protection hidden="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8" fillId="0" borderId="4"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10" fontId="28" fillId="0" borderId="4" xfId="1" applyNumberFormat="1" applyFont="1" applyFill="1" applyBorder="1" applyAlignment="1">
      <alignment horizontal="center" vertical="center" wrapText="1"/>
    </xf>
    <xf numFmtId="10" fontId="28" fillId="0" borderId="4" xfId="0" applyNumberFormat="1" applyFont="1" applyBorder="1" applyAlignment="1">
      <alignment horizontal="center" vertical="center" wrapText="1"/>
    </xf>
    <xf numFmtId="9" fontId="28" fillId="0" borderId="4" xfId="0" applyNumberFormat="1" applyFont="1" applyBorder="1" applyAlignment="1">
      <alignment horizontal="center" vertical="center" wrapText="1"/>
    </xf>
    <xf numFmtId="41" fontId="27" fillId="0" borderId="4" xfId="2915" applyFont="1" applyFill="1" applyBorder="1" applyAlignment="1" applyProtection="1">
      <alignment horizontal="center" vertical="center" wrapText="1"/>
      <protection hidden="1"/>
    </xf>
    <xf numFmtId="9" fontId="27" fillId="0" borderId="4" xfId="0" applyNumberFormat="1" applyFont="1" applyBorder="1" applyAlignment="1">
      <alignment horizontal="center" vertical="center" wrapText="1"/>
    </xf>
    <xf numFmtId="10" fontId="27" fillId="0" borderId="15" xfId="1" applyNumberFormat="1"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0" fontId="29" fillId="0" borderId="15" xfId="0" applyFont="1" applyFill="1" applyBorder="1" applyAlignment="1" applyProtection="1">
      <alignment vertical="center" wrapText="1"/>
      <protection hidden="1"/>
    </xf>
    <xf numFmtId="169" fontId="27" fillId="0" borderId="15" xfId="0" applyNumberFormat="1" applyFont="1" applyBorder="1" applyAlignment="1" applyProtection="1">
      <alignment horizontal="center" vertical="center"/>
      <protection hidden="1"/>
    </xf>
    <xf numFmtId="10" fontId="27" fillId="0" borderId="15" xfId="1" applyNumberFormat="1" applyFont="1" applyFill="1" applyBorder="1" applyAlignment="1" applyProtection="1">
      <alignment horizontal="center" vertical="center" wrapText="1"/>
      <protection hidden="1"/>
    </xf>
    <xf numFmtId="10" fontId="27" fillId="0" borderId="15" xfId="0" applyNumberFormat="1" applyFont="1" applyBorder="1" applyAlignment="1">
      <alignment horizontal="center" vertical="center" wrapText="1"/>
    </xf>
    <xf numFmtId="9" fontId="27" fillId="0" borderId="15" xfId="0" applyNumberFormat="1" applyFont="1" applyBorder="1" applyAlignment="1">
      <alignment horizontal="center" vertical="center" wrapText="1"/>
    </xf>
    <xf numFmtId="10" fontId="27" fillId="0" borderId="15" xfId="0" applyNumberFormat="1" applyFont="1" applyBorder="1" applyAlignment="1" applyProtection="1">
      <alignment horizontal="center" vertical="center" wrapText="1"/>
      <protection hidden="1"/>
    </xf>
    <xf numFmtId="10" fontId="41" fillId="11" borderId="11" xfId="0" applyNumberFormat="1" applyFont="1" applyFill="1" applyBorder="1" applyAlignment="1">
      <alignment horizontal="center" vertical="center" wrapText="1"/>
    </xf>
    <xf numFmtId="10" fontId="41" fillId="8" borderId="11" xfId="1" applyNumberFormat="1" applyFont="1" applyFill="1" applyBorder="1" applyAlignment="1" applyProtection="1">
      <alignment horizontal="center" vertical="center" wrapText="1"/>
    </xf>
    <xf numFmtId="10" fontId="28" fillId="0" borderId="11" xfId="0" applyNumberFormat="1" applyFont="1" applyFill="1" applyBorder="1" applyAlignment="1">
      <alignment horizontal="center" vertical="center" wrapText="1"/>
    </xf>
    <xf numFmtId="10" fontId="28" fillId="0" borderId="4" xfId="0" applyNumberFormat="1" applyFont="1" applyFill="1" applyBorder="1" applyAlignment="1">
      <alignment horizontal="center" vertical="center" wrapText="1"/>
    </xf>
    <xf numFmtId="10" fontId="28" fillId="0" borderId="15" xfId="0" applyNumberFormat="1" applyFont="1" applyFill="1" applyBorder="1" applyAlignment="1">
      <alignment horizontal="center" vertical="center" wrapText="1"/>
    </xf>
    <xf numFmtId="169" fontId="27" fillId="0" borderId="15"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9" fontId="27" fillId="0" borderId="4" xfId="1" applyFont="1" applyFill="1" applyBorder="1" applyAlignment="1" applyProtection="1">
      <alignment horizontal="center" vertical="center" wrapText="1"/>
      <protection hidden="1"/>
    </xf>
    <xf numFmtId="1" fontId="27" fillId="0" borderId="4" xfId="1" applyNumberFormat="1" applyFont="1" applyFill="1" applyBorder="1" applyAlignment="1">
      <alignment horizontal="center" vertical="center" wrapText="1"/>
    </xf>
    <xf numFmtId="1" fontId="27" fillId="0" borderId="4" xfId="1" applyNumberFormat="1" applyFont="1" applyFill="1" applyBorder="1" applyAlignment="1" applyProtection="1">
      <alignment horizontal="center" vertical="center" wrapText="1"/>
      <protection hidden="1"/>
    </xf>
    <xf numFmtId="10" fontId="28" fillId="0" borderId="4" xfId="1" applyNumberFormat="1" applyFont="1" applyFill="1" applyBorder="1" applyAlignment="1" applyProtection="1">
      <alignment horizontal="center" vertical="center" wrapText="1"/>
      <protection hidden="1"/>
    </xf>
    <xf numFmtId="10" fontId="27" fillId="0" borderId="4" xfId="1" applyNumberFormat="1" applyFont="1" applyFill="1" applyBorder="1" applyAlignment="1" applyProtection="1">
      <alignment horizontal="center" vertical="center" wrapText="1"/>
      <protection hidden="1"/>
    </xf>
    <xf numFmtId="2" fontId="28" fillId="0" borderId="4" xfId="0" applyNumberFormat="1" applyFont="1" applyBorder="1" applyAlignment="1" applyProtection="1">
      <alignment horizontal="center" vertical="center" wrapText="1"/>
      <protection hidden="1"/>
    </xf>
    <xf numFmtId="9" fontId="28" fillId="0" borderId="4" xfId="0" applyNumberFormat="1" applyFont="1" applyBorder="1" applyAlignment="1" applyProtection="1">
      <alignment horizontal="center" vertical="center" wrapText="1"/>
      <protection hidden="1"/>
    </xf>
    <xf numFmtId="9" fontId="28" fillId="0" borderId="4" xfId="1" applyFont="1" applyFill="1" applyBorder="1" applyAlignment="1">
      <alignment horizontal="center" vertical="center" wrapText="1"/>
    </xf>
    <xf numFmtId="9" fontId="27" fillId="0" borderId="4" xfId="1" applyFont="1" applyFill="1" applyBorder="1" applyAlignment="1">
      <alignment horizontal="center" vertical="center" wrapText="1"/>
    </xf>
    <xf numFmtId="10"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10" fontId="30" fillId="0" borderId="4" xfId="1" applyNumberFormat="1" applyFont="1" applyFill="1" applyBorder="1" applyAlignment="1">
      <alignment horizontal="center" vertical="center" wrapText="1"/>
    </xf>
    <xf numFmtId="0" fontId="9" fillId="2" borderId="1" xfId="20" applyFont="1" applyFill="1" applyBorder="1" applyAlignment="1">
      <alignment horizontal="center"/>
    </xf>
    <xf numFmtId="0" fontId="9" fillId="2" borderId="2" xfId="20" applyFont="1" applyFill="1" applyBorder="1" applyAlignment="1">
      <alignment horizontal="center"/>
    </xf>
    <xf numFmtId="0" fontId="9" fillId="2" borderId="3" xfId="20" applyFont="1" applyFill="1" applyBorder="1" applyAlignment="1">
      <alignment horizontal="center"/>
    </xf>
    <xf numFmtId="0" fontId="11" fillId="3" borderId="4" xfId="20" applyFont="1" applyFill="1" applyBorder="1" applyAlignment="1">
      <alignment horizontal="center" vertical="center" wrapText="1"/>
    </xf>
    <xf numFmtId="0" fontId="10" fillId="3" borderId="7" xfId="20" applyFont="1" applyFill="1" applyBorder="1" applyAlignment="1">
      <alignment horizontal="center" vertical="center" wrapText="1"/>
    </xf>
    <xf numFmtId="0" fontId="10" fillId="3" borderId="5" xfId="20" applyFont="1" applyFill="1" applyBorder="1" applyAlignment="1">
      <alignment horizontal="center" vertical="center" wrapText="1"/>
    </xf>
    <xf numFmtId="0" fontId="9" fillId="2" borderId="4" xfId="20" applyFont="1" applyFill="1" applyBorder="1" applyAlignment="1">
      <alignment horizontal="center"/>
    </xf>
    <xf numFmtId="0" fontId="11" fillId="3" borderId="7" xfId="20" applyFont="1" applyFill="1" applyBorder="1" applyAlignment="1">
      <alignment horizontal="center" vertical="center" wrapText="1"/>
    </xf>
    <xf numFmtId="0" fontId="11" fillId="3" borderId="5" xfId="20" applyFont="1" applyFill="1" applyBorder="1" applyAlignment="1">
      <alignment horizontal="center" vertical="center" wrapText="1"/>
    </xf>
    <xf numFmtId="0" fontId="11" fillId="3" borderId="1" xfId="20" applyFont="1" applyFill="1" applyBorder="1" applyAlignment="1">
      <alignment horizontal="center" vertical="center" wrapText="1"/>
    </xf>
    <xf numFmtId="0" fontId="11" fillId="3" borderId="2" xfId="20" applyFont="1" applyFill="1" applyBorder="1" applyAlignment="1">
      <alignment horizontal="center" vertical="center" wrapText="1"/>
    </xf>
    <xf numFmtId="0" fontId="11" fillId="3" borderId="3" xfId="20" applyFont="1" applyFill="1" applyBorder="1" applyAlignment="1">
      <alignment horizontal="center" vertical="center" wrapText="1"/>
    </xf>
    <xf numFmtId="0" fontId="10" fillId="0" borderId="0" xfId="20" applyFont="1" applyBorder="1" applyAlignment="1" applyProtection="1">
      <alignment horizontal="left" vertical="center"/>
    </xf>
    <xf numFmtId="0" fontId="19" fillId="4" borderId="9" xfId="20" applyFont="1" applyFill="1" applyBorder="1" applyAlignment="1" applyProtection="1">
      <alignment horizontal="center" vertical="center" wrapText="1"/>
    </xf>
    <xf numFmtId="0" fontId="19" fillId="4" borderId="0" xfId="20" applyFont="1" applyFill="1" applyBorder="1" applyAlignment="1" applyProtection="1">
      <alignment horizontal="center" vertical="center" wrapText="1"/>
    </xf>
    <xf numFmtId="0" fontId="19" fillId="5" borderId="4" xfId="20" applyFont="1" applyFill="1" applyBorder="1" applyAlignment="1" applyProtection="1">
      <alignment horizontal="center" vertical="center" wrapText="1"/>
      <protection locked="0"/>
    </xf>
    <xf numFmtId="0" fontId="9" fillId="4" borderId="4" xfId="20" applyFont="1" applyFill="1" applyBorder="1" applyAlignment="1" applyProtection="1">
      <alignment horizontal="center" vertical="center" wrapText="1"/>
    </xf>
    <xf numFmtId="0" fontId="18" fillId="0" borderId="8" xfId="20" applyFont="1" applyFill="1" applyBorder="1" applyAlignment="1" applyProtection="1">
      <alignment horizontal="center" vertical="center"/>
    </xf>
    <xf numFmtId="0" fontId="19" fillId="4" borderId="9" xfId="20" applyFont="1" applyFill="1" applyBorder="1" applyAlignment="1" applyProtection="1">
      <alignment horizontal="center" vertical="center"/>
    </xf>
    <xf numFmtId="0" fontId="12" fillId="0" borderId="4" xfId="0" applyFont="1" applyBorder="1" applyAlignment="1">
      <alignment horizontal="center" vertical="center" wrapText="1"/>
    </xf>
    <xf numFmtId="0" fontId="27" fillId="0" borderId="4" xfId="0" applyFont="1" applyBorder="1" applyAlignment="1" applyProtection="1">
      <alignment horizontal="center" vertical="center" wrapText="1"/>
      <protection hidden="1"/>
    </xf>
    <xf numFmtId="0" fontId="9" fillId="0" borderId="4" xfId="0" applyFont="1" applyBorder="1" applyAlignment="1">
      <alignment horizontal="center" vertical="center" wrapText="1"/>
    </xf>
    <xf numFmtId="0" fontId="28" fillId="0" borderId="11" xfId="0" applyFont="1" applyBorder="1" applyAlignment="1" applyProtection="1">
      <alignment horizontal="justify" vertical="center" wrapText="1"/>
      <protection hidden="1"/>
    </xf>
    <xf numFmtId="0" fontId="28" fillId="0" borderId="4" xfId="0" applyFont="1" applyBorder="1" applyAlignment="1" applyProtection="1">
      <alignment horizontal="justify" vertical="center" wrapText="1"/>
      <protection hidden="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1" fontId="28"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7" fillId="0" borderId="13" xfId="0" applyFont="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textRotation="90" wrapText="1"/>
    </xf>
    <xf numFmtId="0" fontId="9" fillId="0" borderId="4" xfId="0" applyFont="1" applyFill="1" applyBorder="1" applyAlignment="1" applyProtection="1">
      <alignment horizontal="center" vertical="center" textRotation="90" wrapText="1"/>
    </xf>
    <xf numFmtId="0" fontId="9" fillId="0" borderId="1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17" fontId="8" fillId="0" borderId="1"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24" fillId="0" borderId="11"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5" fillId="0" borderId="11"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1" fontId="27" fillId="0" borderId="13" xfId="0" applyNumberFormat="1" applyFont="1" applyBorder="1" applyAlignment="1" applyProtection="1">
      <alignment horizontal="center" vertical="center" wrapText="1"/>
      <protection hidden="1"/>
    </xf>
    <xf numFmtId="1" fontId="27" fillId="0" borderId="4" xfId="0" applyNumberFormat="1"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9" fillId="0" borderId="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28" fillId="0" borderId="26"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7" xfId="0" applyFont="1" applyBorder="1" applyAlignment="1" applyProtection="1">
      <alignment horizontal="center" vertical="center" wrapText="1"/>
      <protection hidden="1"/>
    </xf>
    <xf numFmtId="0" fontId="9" fillId="0" borderId="24" xfId="0" applyFont="1" applyBorder="1" applyAlignment="1">
      <alignment horizontal="center" vertical="center" wrapText="1"/>
    </xf>
    <xf numFmtId="0" fontId="12" fillId="0" borderId="24" xfId="0" applyFont="1" applyBorder="1" applyAlignment="1">
      <alignment horizontal="center" vertical="center" wrapText="1"/>
    </xf>
    <xf numFmtId="49" fontId="28" fillId="0" borderId="7" xfId="0" applyNumberFormat="1" applyFont="1" applyBorder="1" applyAlignment="1" applyProtection="1">
      <alignment horizontal="center" vertical="center" wrapText="1"/>
      <protection hidden="1"/>
    </xf>
    <xf numFmtId="49" fontId="28" fillId="0" borderId="22" xfId="0" applyNumberFormat="1" applyFont="1" applyBorder="1" applyAlignment="1" applyProtection="1">
      <alignment horizontal="center" vertical="center" wrapText="1"/>
      <protection hidden="1"/>
    </xf>
    <xf numFmtId="49" fontId="28" fillId="0" borderId="24" xfId="0" applyNumberFormat="1" applyFont="1" applyBorder="1" applyAlignment="1" applyProtection="1">
      <alignment horizontal="center" vertical="center" wrapText="1"/>
      <protection hidden="1"/>
    </xf>
    <xf numFmtId="0" fontId="28" fillId="8" borderId="7" xfId="0" applyFont="1" applyFill="1" applyBorder="1" applyAlignment="1" applyProtection="1">
      <alignment horizontal="center" vertical="center" wrapText="1"/>
      <protection hidden="1"/>
    </xf>
    <xf numFmtId="0" fontId="28" fillId="8" borderId="22" xfId="0" applyFont="1" applyFill="1" applyBorder="1" applyAlignment="1" applyProtection="1">
      <alignment horizontal="center" vertical="center" wrapText="1"/>
      <protection hidden="1"/>
    </xf>
    <xf numFmtId="0" fontId="28" fillId="8" borderId="24" xfId="0" applyFont="1" applyFill="1" applyBorder="1" applyAlignment="1" applyProtection="1">
      <alignment horizontal="center" vertical="center" wrapText="1"/>
      <protection hidden="1"/>
    </xf>
    <xf numFmtId="0" fontId="27" fillId="0" borderId="4" xfId="0" applyFont="1" applyFill="1" applyBorder="1" applyAlignment="1" applyProtection="1">
      <alignment horizontal="center" vertical="center" wrapText="1"/>
      <protection hidden="1"/>
    </xf>
    <xf numFmtId="49" fontId="28" fillId="0" borderId="4" xfId="0" applyNumberFormat="1" applyFont="1" applyBorder="1" applyAlignment="1" applyProtection="1">
      <alignment horizontal="center" vertical="center" wrapText="1"/>
      <protection hidden="1"/>
    </xf>
    <xf numFmtId="49" fontId="28" fillId="0" borderId="15" xfId="0" applyNumberFormat="1"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25" xfId="0" applyFont="1" applyBorder="1" applyAlignment="1" applyProtection="1">
      <alignment horizontal="center" vertical="center" wrapText="1"/>
      <protection hidden="1"/>
    </xf>
    <xf numFmtId="0" fontId="27" fillId="0" borderId="25" xfId="0"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0" fontId="9" fillId="0" borderId="15" xfId="0" applyFont="1" applyBorder="1" applyAlignment="1">
      <alignment horizontal="center" vertical="center" wrapText="1"/>
    </xf>
    <xf numFmtId="0" fontId="12" fillId="0" borderId="15" xfId="0" applyFont="1" applyBorder="1" applyAlignment="1">
      <alignment horizontal="center" vertical="center" wrapText="1"/>
    </xf>
    <xf numFmtId="1" fontId="28" fillId="0" borderId="11" xfId="0" applyNumberFormat="1" applyFont="1" applyBorder="1" applyAlignment="1" applyProtection="1">
      <alignment horizontal="center" vertical="center" wrapText="1"/>
      <protection hidden="1"/>
    </xf>
    <xf numFmtId="0" fontId="8" fillId="13" borderId="4" xfId="0" applyFont="1" applyFill="1" applyBorder="1" applyAlignment="1">
      <alignment horizontal="center" vertical="center" wrapText="1"/>
    </xf>
    <xf numFmtId="0" fontId="8" fillId="0" borderId="7" xfId="0" applyFont="1" applyBorder="1" applyAlignment="1">
      <alignment horizontal="center" vertical="center" wrapText="1"/>
    </xf>
    <xf numFmtId="10" fontId="8" fillId="0" borderId="7" xfId="0" applyNumberFormat="1" applyFont="1" applyBorder="1" applyAlignment="1">
      <alignment vertical="center" wrapText="1"/>
    </xf>
    <xf numFmtId="0" fontId="8" fillId="0" borderId="0" xfId="0" applyFont="1" applyAlignment="1">
      <alignment horizontal="center" vertical="center" wrapText="1"/>
    </xf>
    <xf numFmtId="10" fontId="8" fillId="13" borderId="4" xfId="0" applyNumberFormat="1" applyFont="1" applyFill="1" applyBorder="1" applyAlignment="1">
      <alignment vertical="center" wrapText="1"/>
    </xf>
    <xf numFmtId="9" fontId="44" fillId="0" borderId="4" xfId="1" applyFont="1" applyBorder="1" applyAlignment="1" applyProtection="1">
      <alignment horizontal="center" vertical="center" wrapText="1"/>
      <protection hidden="1"/>
    </xf>
    <xf numFmtId="9" fontId="12" fillId="0" borderId="4" xfId="0" applyNumberFormat="1" applyFont="1" applyBorder="1" applyAlignment="1" applyProtection="1">
      <alignment horizontal="center" vertical="center" wrapText="1"/>
      <protection hidden="1"/>
    </xf>
    <xf numFmtId="9" fontId="12" fillId="12" borderId="4" xfId="0" applyNumberFormat="1" applyFont="1" applyFill="1" applyBorder="1" applyAlignment="1" applyProtection="1">
      <alignment horizontal="center" vertical="center" wrapText="1"/>
      <protection hidden="1"/>
    </xf>
    <xf numFmtId="9" fontId="44" fillId="0" borderId="15" xfId="1" applyFont="1" applyBorder="1" applyAlignment="1" applyProtection="1">
      <alignment horizontal="center" vertical="center" wrapText="1"/>
      <protection hidden="1"/>
    </xf>
    <xf numFmtId="9" fontId="12" fillId="0" borderId="15" xfId="0" applyNumberFormat="1" applyFont="1" applyBorder="1" applyAlignment="1" applyProtection="1">
      <alignment horizontal="center" vertical="center" wrapText="1"/>
      <protection hidden="1"/>
    </xf>
    <xf numFmtId="0" fontId="8" fillId="0" borderId="7" xfId="0" applyFont="1" applyFill="1" applyBorder="1" applyAlignment="1">
      <alignment horizontal="center" vertical="center" wrapText="1"/>
    </xf>
    <xf numFmtId="9" fontId="44" fillId="0" borderId="4" xfId="1" applyFont="1" applyFill="1" applyBorder="1" applyAlignment="1" applyProtection="1">
      <alignment horizontal="center" vertical="center" wrapText="1"/>
      <protection hidden="1"/>
    </xf>
    <xf numFmtId="10" fontId="44" fillId="0" borderId="4" xfId="1" applyNumberFormat="1" applyFont="1" applyFill="1" applyBorder="1" applyAlignment="1" applyProtection="1">
      <alignment horizontal="center" vertical="center" wrapText="1"/>
      <protection hidden="1"/>
    </xf>
    <xf numFmtId="9" fontId="44" fillId="0" borderId="15" xfId="1" applyFont="1" applyFill="1" applyBorder="1" applyAlignment="1" applyProtection="1">
      <alignment horizontal="center" vertical="center" wrapText="1"/>
      <protection hidden="1"/>
    </xf>
    <xf numFmtId="10" fontId="44" fillId="0" borderId="15" xfId="1" applyNumberFormat="1" applyFont="1" applyFill="1" applyBorder="1" applyAlignment="1" applyProtection="1">
      <alignment horizontal="center" vertical="center" wrapText="1"/>
      <protection hidden="1"/>
    </xf>
  </cellXfs>
  <cellStyles count="4831">
    <cellStyle name="Comma 2" xfId="21" xr:uid="{00000000-0005-0000-0000-000000000000}"/>
    <cellStyle name="Comma 2 2" xfId="145" xr:uid="{EF8DBE4E-8926-480D-8660-BDCA437ED13E}"/>
    <cellStyle name="Comma 2 2 2" xfId="383" xr:uid="{5EAC6911-7ACC-4233-8C17-67865BDAC8E2}"/>
    <cellStyle name="Comma 2 2 2 2" xfId="2297" xr:uid="{ED348287-5058-4722-8D92-4A79D0B009C7}"/>
    <cellStyle name="Comma 2 2 2 2 2" xfId="4212" xr:uid="{44F69CD4-BA2D-4B53-8E20-F014F7840D3F}"/>
    <cellStyle name="Comma 2 2 2 3" xfId="1340" xr:uid="{C023D6A3-60C8-4C1D-8779-E985208B6B0A}"/>
    <cellStyle name="Comma 2 2 2 4" xfId="3255" xr:uid="{3B355243-61AD-4F6F-AD26-A0F0F721A037}"/>
    <cellStyle name="Comma 2 2 3" xfId="622" xr:uid="{1E44C515-D6BE-4E5B-B5C1-40945A0F894E}"/>
    <cellStyle name="Comma 2 2 3 2" xfId="2536" xr:uid="{6818A8A7-0E5E-45CF-8489-272AE671581E}"/>
    <cellStyle name="Comma 2 2 3 2 2" xfId="4451" xr:uid="{873D1609-C27F-443B-9E8A-2997E6164DDC}"/>
    <cellStyle name="Comma 2 2 3 3" xfId="1579" xr:uid="{ACA1DE85-B73B-4263-A0E2-86B65DD836B5}"/>
    <cellStyle name="Comma 2 2 3 4" xfId="3494" xr:uid="{6A48A62C-AEF6-476C-BA2A-9D69ED3BE5DD}"/>
    <cellStyle name="Comma 2 2 4" xfId="861" xr:uid="{78860783-3BC1-4490-AAD8-957A1875C76C}"/>
    <cellStyle name="Comma 2 2 4 2" xfId="2775" xr:uid="{8EEF8FC0-3418-4D32-9777-16D05E5534E6}"/>
    <cellStyle name="Comma 2 2 4 2 2" xfId="4690" xr:uid="{27C034D2-FDC3-48EF-9144-B3B0301D4B98}"/>
    <cellStyle name="Comma 2 2 4 3" xfId="1818" xr:uid="{586379A5-1527-4D42-B7E5-963F81D4A68B}"/>
    <cellStyle name="Comma 2 2 4 4" xfId="3733" xr:uid="{8503A359-7CF9-4C93-98F7-25E0EA77D6A1}"/>
    <cellStyle name="Comma 2 2 5" xfId="2059" xr:uid="{0818F912-B26C-4812-9B65-ED5643B2DD65}"/>
    <cellStyle name="Comma 2 2 5 2" xfId="3974" xr:uid="{55D8A997-7303-49E1-A042-78EDBFA16693}"/>
    <cellStyle name="Comma 2 2 6" xfId="1102" xr:uid="{1949427B-5568-4B9F-9ABA-8819B813B1BA}"/>
    <cellStyle name="Comma 2 2 7" xfId="3017" xr:uid="{0A659A66-2CCE-4E7C-9D67-F0E72EE22480}"/>
    <cellStyle name="Comma 2 3" xfId="197" xr:uid="{A6F9E198-42CA-4F77-AAD4-8FE2FC52D3A8}"/>
    <cellStyle name="Comma 2 3 2" xfId="435" xr:uid="{C9A26F3D-9D8B-4C53-92D6-A2B973F90660}"/>
    <cellStyle name="Comma 2 3 2 2" xfId="2349" xr:uid="{A72E7CB2-8248-49D5-8B32-E2700E249686}"/>
    <cellStyle name="Comma 2 3 2 2 2" xfId="4264" xr:uid="{AC7CAB5C-AE96-48CB-B496-121067062408}"/>
    <cellStyle name="Comma 2 3 2 3" xfId="1392" xr:uid="{AC7A40DA-847D-40C5-A5C6-D65E8643775F}"/>
    <cellStyle name="Comma 2 3 2 4" xfId="3307" xr:uid="{E61F65BF-4028-4B9C-8264-082397354F89}"/>
    <cellStyle name="Comma 2 3 3" xfId="674" xr:uid="{5AE976F4-024A-4C3D-81D7-57E70E105D98}"/>
    <cellStyle name="Comma 2 3 3 2" xfId="2588" xr:uid="{A6D8493C-F1D4-4EB1-8429-4C54AC3C309F}"/>
    <cellStyle name="Comma 2 3 3 2 2" xfId="4503" xr:uid="{52416BEE-DD93-4BBF-B228-6CD36F7D7281}"/>
    <cellStyle name="Comma 2 3 3 3" xfId="1631" xr:uid="{51D355CD-CD42-4EB4-88E3-8D57686FE1F1}"/>
    <cellStyle name="Comma 2 3 3 4" xfId="3546" xr:uid="{F9205F70-6024-4F29-92A1-B3BF1F0D79AD}"/>
    <cellStyle name="Comma 2 3 4" xfId="913" xr:uid="{182DF325-6F12-4530-8321-5FF589370002}"/>
    <cellStyle name="Comma 2 3 4 2" xfId="2827" xr:uid="{ADDBD9D2-8575-4916-B38D-373E40E80F54}"/>
    <cellStyle name="Comma 2 3 4 2 2" xfId="4742" xr:uid="{0E6F45BC-F04A-45E8-8E20-55ADC388A80F}"/>
    <cellStyle name="Comma 2 3 4 3" xfId="1870" xr:uid="{3527E13C-84AC-46A9-A481-FEFF67B1072C}"/>
    <cellStyle name="Comma 2 3 4 4" xfId="3785" xr:uid="{A97C3410-3869-4FB0-BBFB-3E02A269E4FA}"/>
    <cellStyle name="Comma 2 3 5" xfId="2111" xr:uid="{0C8E4EFC-8CBB-4E97-8B37-BAE9128D50B2}"/>
    <cellStyle name="Comma 2 3 5 2" xfId="4026" xr:uid="{2E261BF8-32B2-462C-B7CB-0AD74BCE72D2}"/>
    <cellStyle name="Comma 2 3 6" xfId="1154" xr:uid="{28C8554C-9CE5-4AEA-B231-49BA659A74BC}"/>
    <cellStyle name="Comma 2 3 7" xfId="3069" xr:uid="{1D2EEC4F-F823-4000-B446-682B9274578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xfId="2915" builtinId="6"/>
    <cellStyle name="Millares [0] 2" xfId="60" xr:uid="{26E09955-8E76-4303-8BC2-AB94BF6545DD}"/>
    <cellStyle name="Millares [0] 2 10" xfId="1977" xr:uid="{1810D6D3-5DF5-4A3D-9C33-24C1A44CB8D8}"/>
    <cellStyle name="Millares [0] 2 10 2" xfId="3892" xr:uid="{A7D36C28-AB96-43B4-83E9-4028EF0E3781}"/>
    <cellStyle name="Millares [0] 2 11" xfId="1020" xr:uid="{90752100-0868-496A-90E0-8A9171A5D9A1}"/>
    <cellStyle name="Millares [0] 2 12" xfId="2935" xr:uid="{55DFCEAA-7B71-43D3-85D8-FBFBC6401033}"/>
    <cellStyle name="Millares [0] 2 2" xfId="95" xr:uid="{1FE617D6-BFA8-4769-9BE3-233FD50279FB}"/>
    <cellStyle name="Millares [0] 2 2 10" xfId="2969" xr:uid="{66F18739-D4CA-4035-8247-8D9DD75E890E}"/>
    <cellStyle name="Millares [0] 2 2 2" xfId="141" xr:uid="{EBA859AE-9D56-4426-83F8-1A95C8CA8F8B}"/>
    <cellStyle name="Millares [0] 2 2 2 2" xfId="380" xr:uid="{88B18487-6087-4B7A-8902-756D4686F7D7}"/>
    <cellStyle name="Millares [0] 2 2 2 2 2" xfId="2294" xr:uid="{D9F68464-E718-4D52-BA62-C389824CCB2B}"/>
    <cellStyle name="Millares [0] 2 2 2 2 2 2" xfId="4209" xr:uid="{EEFEE0A6-F7CF-4DBD-A918-045A21FF3BA2}"/>
    <cellStyle name="Millares [0] 2 2 2 2 3" xfId="1337" xr:uid="{BF33FB51-ABB8-4136-BE2F-72BA086E4D3E}"/>
    <cellStyle name="Millares [0] 2 2 2 2 4" xfId="3252" xr:uid="{F65948CA-E9EB-44B7-83F4-624D18D7430F}"/>
    <cellStyle name="Millares [0] 2 2 2 3" xfId="619" xr:uid="{4E333440-93F2-4445-94E8-E1192FBEDA1B}"/>
    <cellStyle name="Millares [0] 2 2 2 3 2" xfId="2533" xr:uid="{F85DC4C7-01BC-4DAF-AB1A-EBF0AB4E35DB}"/>
    <cellStyle name="Millares [0] 2 2 2 3 2 2" xfId="4448" xr:uid="{C0BFABA6-7A10-455B-8B37-5EECF5F5DC8A}"/>
    <cellStyle name="Millares [0] 2 2 2 3 3" xfId="1576" xr:uid="{36D05C3A-B38D-44AC-9E81-1C5260715D83}"/>
    <cellStyle name="Millares [0] 2 2 2 3 4" xfId="3491" xr:uid="{E5FA0DA4-0BF3-47FD-A00F-2D01DCF8567B}"/>
    <cellStyle name="Millares [0] 2 2 2 4" xfId="858" xr:uid="{72A08D71-2566-4D72-9197-97F51636B856}"/>
    <cellStyle name="Millares [0] 2 2 2 4 2" xfId="2772" xr:uid="{1BA06CAB-1601-4C0D-94C8-6369040FEF80}"/>
    <cellStyle name="Millares [0] 2 2 2 4 2 2" xfId="4687" xr:uid="{11506EBA-76D9-4FEF-B5F0-10867AF8DD93}"/>
    <cellStyle name="Millares [0] 2 2 2 4 3" xfId="1815" xr:uid="{B3760D86-706D-4947-86D2-F0BE76A3F684}"/>
    <cellStyle name="Millares [0] 2 2 2 4 4" xfId="3730" xr:uid="{35812CA5-E06D-4040-A706-4D5A5CB625A2}"/>
    <cellStyle name="Millares [0] 2 2 2 5" xfId="2056" xr:uid="{9EE95583-A0FE-4F72-9600-5E0176D50DE4}"/>
    <cellStyle name="Millares [0] 2 2 2 5 2" xfId="3971" xr:uid="{3E9309AB-CE90-441B-AF61-989ABC7E1642}"/>
    <cellStyle name="Millares [0] 2 2 2 6" xfId="1099" xr:uid="{CF9C7D20-818D-46C1-8BE3-DC52A2D24BC0}"/>
    <cellStyle name="Millares [0] 2 2 2 7" xfId="3014" xr:uid="{95A6A43A-3029-4D9F-89D7-93B167CBBECC}"/>
    <cellStyle name="Millares [0] 2 2 3" xfId="194" xr:uid="{1339D529-74E3-4EC4-A812-22BB9391BE1A}"/>
    <cellStyle name="Millares [0] 2 2 3 2" xfId="432" xr:uid="{66210F95-3C7F-4DFF-B9C2-32F376EDC075}"/>
    <cellStyle name="Millares [0] 2 2 3 2 2" xfId="2346" xr:uid="{F52D2CA9-542B-4B1F-9819-D72198A575D2}"/>
    <cellStyle name="Millares [0] 2 2 3 2 2 2" xfId="4261" xr:uid="{DB03648F-63E2-414D-BBB1-5B04CB474089}"/>
    <cellStyle name="Millares [0] 2 2 3 2 3" xfId="1389" xr:uid="{FF4CA27E-D9D2-4771-B714-CA12325350BC}"/>
    <cellStyle name="Millares [0] 2 2 3 2 4" xfId="3304" xr:uid="{52997258-4A5B-40FC-AB14-9CF4F7C82476}"/>
    <cellStyle name="Millares [0] 2 2 3 3" xfId="671" xr:uid="{67271B10-8671-4F5C-8DB4-8715F7883757}"/>
    <cellStyle name="Millares [0] 2 2 3 3 2" xfId="2585" xr:uid="{C95E466B-55A0-4A23-937B-57CFBFA43388}"/>
    <cellStyle name="Millares [0] 2 2 3 3 2 2" xfId="4500" xr:uid="{5599716E-3909-42A4-B507-B4DDD54C2809}"/>
    <cellStyle name="Millares [0] 2 2 3 3 3" xfId="1628" xr:uid="{3D23D9F1-5175-4235-9866-91667262B491}"/>
    <cellStyle name="Millares [0] 2 2 3 3 4" xfId="3543" xr:uid="{55D43B0F-B2F6-4F69-9C6D-26195E053400}"/>
    <cellStyle name="Millares [0] 2 2 3 4" xfId="910" xr:uid="{630AD869-796E-4B41-91A4-F257D0866C5E}"/>
    <cellStyle name="Millares [0] 2 2 3 4 2" xfId="2824" xr:uid="{5B8ED097-73E9-4E4D-9897-6CF3E3B9BD08}"/>
    <cellStyle name="Millares [0] 2 2 3 4 2 2" xfId="4739" xr:uid="{64016A6C-1733-40B8-BC88-1F4EEABBA3D4}"/>
    <cellStyle name="Millares [0] 2 2 3 4 3" xfId="1867" xr:uid="{A4E7D793-788D-463C-A144-186F6333FAFA}"/>
    <cellStyle name="Millares [0] 2 2 3 4 4" xfId="3782" xr:uid="{E5B3DA5D-9FB6-4000-BF83-CC7774E5F765}"/>
    <cellStyle name="Millares [0] 2 2 3 5" xfId="2108" xr:uid="{D44B370F-0078-493D-AE24-07D3AFC56B19}"/>
    <cellStyle name="Millares [0] 2 2 3 5 2" xfId="4023" xr:uid="{9D622DDD-5BBE-4304-82B9-81370238D9F8}"/>
    <cellStyle name="Millares [0] 2 2 3 6" xfId="1151" xr:uid="{6CBF6114-12BF-41AC-8F9F-D7C262E6413B}"/>
    <cellStyle name="Millares [0] 2 2 3 7" xfId="3066" xr:uid="{252C6A6A-1411-4005-BED6-F3F1DB9E5024}"/>
    <cellStyle name="Millares [0] 2 2 4" xfId="267" xr:uid="{24775337-022B-4A82-8222-CA7D6E402D0E}"/>
    <cellStyle name="Millares [0] 2 2 4 2" xfId="506" xr:uid="{6B83037B-C8EE-4BAE-B942-B072F04553E7}"/>
    <cellStyle name="Millares [0] 2 2 4 2 2" xfId="2420" xr:uid="{8FB7EFA7-9AB1-4F5E-8DAA-8B82CE5F5B44}"/>
    <cellStyle name="Millares [0] 2 2 4 2 2 2" xfId="4335" xr:uid="{BDC5B8F7-AC39-4CCE-9183-FD3E4B8D0F2A}"/>
    <cellStyle name="Millares [0] 2 2 4 2 3" xfId="1463" xr:uid="{1CA95C19-E144-4E98-9FDC-43FFBED2802C}"/>
    <cellStyle name="Millares [0] 2 2 4 2 4" xfId="3378" xr:uid="{295F2900-EFB6-414F-BD16-227A4B40D7B7}"/>
    <cellStyle name="Millares [0] 2 2 4 3" xfId="745" xr:uid="{2021232D-B5EB-45D8-AC28-8A207B04A05C}"/>
    <cellStyle name="Millares [0] 2 2 4 3 2" xfId="2659" xr:uid="{AD3CC007-2207-4651-87F3-66A83D97EE8A}"/>
    <cellStyle name="Millares [0] 2 2 4 3 2 2" xfId="4574" xr:uid="{43DF3A9D-EE6B-44F5-BB42-9A8D065A21E6}"/>
    <cellStyle name="Millares [0] 2 2 4 3 3" xfId="1702" xr:uid="{5CF030EF-5D70-41D5-864E-604422139FA2}"/>
    <cellStyle name="Millares [0] 2 2 4 3 4" xfId="3617" xr:uid="{38F5D911-15D6-42CC-AE2D-8B298CFD20D9}"/>
    <cellStyle name="Millares [0] 2 2 4 4" xfId="984" xr:uid="{7EC1B762-288D-4295-8F2D-56524DAF69C3}"/>
    <cellStyle name="Millares [0] 2 2 4 4 2" xfId="2898" xr:uid="{76724DAF-7C81-4545-910D-DFF12ED1BD8A}"/>
    <cellStyle name="Millares [0] 2 2 4 4 2 2" xfId="4813" xr:uid="{E5636B80-DC6F-4E28-B9B3-213367F585E8}"/>
    <cellStyle name="Millares [0] 2 2 4 4 3" xfId="1941" xr:uid="{D7C6AE6B-FAD2-4BA6-B526-F56CDD1C76C8}"/>
    <cellStyle name="Millares [0] 2 2 4 4 4" xfId="3856" xr:uid="{FC6192C0-4ECC-48B7-8071-25A152F413C7}"/>
    <cellStyle name="Millares [0] 2 2 4 5" xfId="2181" xr:uid="{87185BC5-DE0D-4B46-BA2E-0EEEE793115D}"/>
    <cellStyle name="Millares [0] 2 2 4 5 2" xfId="4096" xr:uid="{70B852F3-AC3F-49D2-AD9B-14430170DA51}"/>
    <cellStyle name="Millares [0] 2 2 4 6" xfId="1224" xr:uid="{36EE8713-069C-48BF-8137-35A96CAF1190}"/>
    <cellStyle name="Millares [0] 2 2 4 7" xfId="3139" xr:uid="{6F5C82B9-C4CF-4E39-9CBB-9079A5016CCB}"/>
    <cellStyle name="Millares [0] 2 2 5" xfId="335" xr:uid="{195984D5-6389-4960-BF7E-14C924D2F823}"/>
    <cellStyle name="Millares [0] 2 2 5 2" xfId="2249" xr:uid="{6466EBE0-5067-4EAB-8CA6-5B505DC3B8C8}"/>
    <cellStyle name="Millares [0] 2 2 5 2 2" xfId="4164" xr:uid="{2D86D480-240C-46B4-A703-6E596B51807A}"/>
    <cellStyle name="Millares [0] 2 2 5 3" xfId="1292" xr:uid="{04B801ED-796C-420B-AACE-FF5E8AAD8E32}"/>
    <cellStyle name="Millares [0] 2 2 5 4" xfId="3207" xr:uid="{8633CF0C-C735-4A96-9855-21537AB50AB3}"/>
    <cellStyle name="Millares [0] 2 2 6" xfId="574" xr:uid="{FE98B79E-53C2-42F5-80F1-C3E3F41CB338}"/>
    <cellStyle name="Millares [0] 2 2 6 2" xfId="2488" xr:uid="{2877C629-82E2-49A3-8A11-C1CCCF9A3D13}"/>
    <cellStyle name="Millares [0] 2 2 6 2 2" xfId="4403" xr:uid="{5C54C568-F9B0-4F4B-8A2E-3BC99ED3C416}"/>
    <cellStyle name="Millares [0] 2 2 6 3" xfId="1531" xr:uid="{857C62BD-3430-4351-8877-8F27D6F27AC6}"/>
    <cellStyle name="Millares [0] 2 2 6 4" xfId="3446" xr:uid="{78D98CF4-BA8D-45C2-913C-4FC9485185F8}"/>
    <cellStyle name="Millares [0] 2 2 7" xfId="813" xr:uid="{52946B1B-7A16-491B-87D1-53807E6FFA80}"/>
    <cellStyle name="Millares [0] 2 2 7 2" xfId="2727" xr:uid="{A2921319-57B4-4334-BF2C-254A45BCA501}"/>
    <cellStyle name="Millares [0] 2 2 7 2 2" xfId="4642" xr:uid="{E23A62AF-24A5-4536-8E81-BFBFF8B52FA0}"/>
    <cellStyle name="Millares [0] 2 2 7 3" xfId="1770" xr:uid="{A02EBC60-1F17-49BF-988F-FD963D601E2F}"/>
    <cellStyle name="Millares [0] 2 2 7 4" xfId="3685" xr:uid="{C8301F56-0708-43F3-8D6D-4B665B62FB52}"/>
    <cellStyle name="Millares [0] 2 2 8" xfId="2011" xr:uid="{CED750E9-2E6C-421F-85BB-39C97BACDD86}"/>
    <cellStyle name="Millares [0] 2 2 8 2" xfId="3926" xr:uid="{6180ECEE-90BC-45D6-9683-85FEDD5A3577}"/>
    <cellStyle name="Millares [0] 2 2 9" xfId="1054" xr:uid="{3B820E2A-D31A-49D9-8A8A-DB12B72FE10F}"/>
    <cellStyle name="Millares [0] 2 3" xfId="159" xr:uid="{7C839AA6-671F-4E75-907A-2EB335B967D0}"/>
    <cellStyle name="Millares [0] 2 3 2" xfId="211" xr:uid="{12775792-09BA-4881-ADF8-C1423FC8750B}"/>
    <cellStyle name="Millares [0] 2 3 2 2" xfId="449" xr:uid="{B69DAD1A-DDAC-4BFA-9662-2F30B74AE136}"/>
    <cellStyle name="Millares [0] 2 3 2 2 2" xfId="2363" xr:uid="{13C11345-AD98-49A6-A0AD-2D8AFFB8AC39}"/>
    <cellStyle name="Millares [0] 2 3 2 2 2 2" xfId="4278" xr:uid="{2A694CCA-0317-4A9C-9AEC-BF9DECFF44F3}"/>
    <cellStyle name="Millares [0] 2 3 2 2 3" xfId="1406" xr:uid="{E0E0F769-1425-4E65-AD37-0ABF7A5E567B}"/>
    <cellStyle name="Millares [0] 2 3 2 2 4" xfId="3321" xr:uid="{10C431AF-7B27-4839-9124-FA9B85A9AAC4}"/>
    <cellStyle name="Millares [0] 2 3 2 3" xfId="688" xr:uid="{3322EB0F-294B-49C5-BC7E-4754598FFD92}"/>
    <cellStyle name="Millares [0] 2 3 2 3 2" xfId="2602" xr:uid="{01D1AA34-5C0E-4482-880D-E472B12DD082}"/>
    <cellStyle name="Millares [0] 2 3 2 3 2 2" xfId="4517" xr:uid="{0359B388-4EC8-42B2-A84D-6C964415190E}"/>
    <cellStyle name="Millares [0] 2 3 2 3 3" xfId="1645" xr:uid="{BD3BAF1E-8745-4DCB-8C2D-A17011C40E54}"/>
    <cellStyle name="Millares [0] 2 3 2 3 4" xfId="3560" xr:uid="{00DE548A-9F60-46F9-BF02-AEAD477F8531}"/>
    <cellStyle name="Millares [0] 2 3 2 4" xfId="927" xr:uid="{217C918E-AD49-478D-A5A6-038364DE0515}"/>
    <cellStyle name="Millares [0] 2 3 2 4 2" xfId="2841" xr:uid="{A0FC870F-A052-414B-A279-CBE57CC946C9}"/>
    <cellStyle name="Millares [0] 2 3 2 4 2 2" xfId="4756" xr:uid="{9DA970CC-3A58-4072-8B34-DD0433A6EDB0}"/>
    <cellStyle name="Millares [0] 2 3 2 4 3" xfId="1884" xr:uid="{0771F968-D6E6-4F30-9D8D-72726B999DCD}"/>
    <cellStyle name="Millares [0] 2 3 2 4 4" xfId="3799" xr:uid="{D9E5BF54-7B4D-4618-8934-F22DD6B725BF}"/>
    <cellStyle name="Millares [0] 2 3 2 5" xfId="2125" xr:uid="{9BCC6030-3E57-4A39-9AD1-443F97D4773B}"/>
    <cellStyle name="Millares [0] 2 3 2 5 2" xfId="4040" xr:uid="{3E453590-FA23-468F-8E66-50638B1E03A6}"/>
    <cellStyle name="Millares [0] 2 3 2 6" xfId="1168" xr:uid="{135FDC32-1E4D-4D37-9DCD-8D8B011D4FE2}"/>
    <cellStyle name="Millares [0] 2 3 2 7" xfId="3083" xr:uid="{343E685A-E5DE-47BE-943E-D2920569775E}"/>
    <cellStyle name="Millares [0] 2 3 3" xfId="397" xr:uid="{1C4724E1-7112-474E-BB0A-47E76C6F3DF8}"/>
    <cellStyle name="Millares [0] 2 3 3 2" xfId="2311" xr:uid="{CD8E676F-1BCD-47E7-B48A-1EBB743785A8}"/>
    <cellStyle name="Millares [0] 2 3 3 2 2" xfId="4226" xr:uid="{0E00889F-8D24-41E9-B720-99EFEAD1F00B}"/>
    <cellStyle name="Millares [0] 2 3 3 3" xfId="1354" xr:uid="{0107D22F-DCE1-4FB7-BFD9-6E24A18F9CE2}"/>
    <cellStyle name="Millares [0] 2 3 3 4" xfId="3269" xr:uid="{E82B04E1-4640-422A-9767-634FBA9C4068}"/>
    <cellStyle name="Millares [0] 2 3 4" xfId="636" xr:uid="{F829FE95-B4BB-4C31-951D-CFBE3865F834}"/>
    <cellStyle name="Millares [0] 2 3 4 2" xfId="2550" xr:uid="{76D40573-0B9A-4331-8335-4D9499944F64}"/>
    <cellStyle name="Millares [0] 2 3 4 2 2" xfId="4465" xr:uid="{16EF2253-383B-448B-BD8C-0A87AC6D6E87}"/>
    <cellStyle name="Millares [0] 2 3 4 3" xfId="1593" xr:uid="{BF1DEDA6-A405-49F0-9994-CBF0E70F2C4B}"/>
    <cellStyle name="Millares [0] 2 3 4 4" xfId="3508" xr:uid="{50B6418A-7442-4FD3-A33F-DD273248E719}"/>
    <cellStyle name="Millares [0] 2 3 5" xfId="875" xr:uid="{90E90DE2-57F2-40CC-87B4-B2FB8002F1CE}"/>
    <cellStyle name="Millares [0] 2 3 5 2" xfId="2789" xr:uid="{1314C377-D8FF-4337-9DFD-05920A053BE5}"/>
    <cellStyle name="Millares [0] 2 3 5 2 2" xfId="4704" xr:uid="{05B8B8E8-4943-455D-8C1B-445A324E4191}"/>
    <cellStyle name="Millares [0] 2 3 5 3" xfId="1832" xr:uid="{A08E0A38-885D-43C9-99E7-327BECAECE77}"/>
    <cellStyle name="Millares [0] 2 3 5 4" xfId="3747" xr:uid="{66EB7A93-7D24-42A1-9A7F-E5466EC6F60B}"/>
    <cellStyle name="Millares [0] 2 3 6" xfId="2073" xr:uid="{4070ED41-B3F1-4746-ABE8-541873A242D0}"/>
    <cellStyle name="Millares [0] 2 3 6 2" xfId="3988" xr:uid="{07193056-7A83-4B27-9E7C-1635A0942828}"/>
    <cellStyle name="Millares [0] 2 3 7" xfId="1116" xr:uid="{A603A511-B093-4C1F-BDCC-53DBA78A61FA}"/>
    <cellStyle name="Millares [0] 2 3 8" xfId="3031" xr:uid="{2A54A44D-7776-4F62-9E26-FED4773403F8}"/>
    <cellStyle name="Millares [0] 2 4" xfId="129" xr:uid="{61B6CC6C-390A-4999-8A0D-CC309E360111}"/>
    <cellStyle name="Millares [0] 2 4 2" xfId="368" xr:uid="{3F67F600-A674-48F5-9721-A00DF44C7F57}"/>
    <cellStyle name="Millares [0] 2 4 2 2" xfId="2282" xr:uid="{930F4C79-F2AC-474D-9E6E-1D2058D75BCF}"/>
    <cellStyle name="Millares [0] 2 4 2 2 2" xfId="4197" xr:uid="{81A717E0-62B5-497C-A0F9-921810E81176}"/>
    <cellStyle name="Millares [0] 2 4 2 3" xfId="1325" xr:uid="{94E91B02-F61E-4417-A3F3-24B957E90E57}"/>
    <cellStyle name="Millares [0] 2 4 2 4" xfId="3240" xr:uid="{A1727CF3-0B77-4B6D-BB87-61A1BF1F5254}"/>
    <cellStyle name="Millares [0] 2 4 3" xfId="607" xr:uid="{C739DB02-968D-4AC0-BA18-C0712E2B925F}"/>
    <cellStyle name="Millares [0] 2 4 3 2" xfId="2521" xr:uid="{C9FA4C80-0946-4656-BC7E-EE114BF571D0}"/>
    <cellStyle name="Millares [0] 2 4 3 2 2" xfId="4436" xr:uid="{BE68E35A-27A2-4F86-BE34-3783869D383B}"/>
    <cellStyle name="Millares [0] 2 4 3 3" xfId="1564" xr:uid="{AC4A4173-B246-4E01-99A4-F6C7A94F6E0E}"/>
    <cellStyle name="Millares [0] 2 4 3 4" xfId="3479" xr:uid="{C72A35B8-54BC-4AB8-91D3-8DE4ABB8FD25}"/>
    <cellStyle name="Millares [0] 2 4 4" xfId="846" xr:uid="{7328D6BE-4B15-4498-8DBD-12048AD4692C}"/>
    <cellStyle name="Millares [0] 2 4 4 2" xfId="2760" xr:uid="{F2153310-1A16-4F9A-AA49-90DFA894AB41}"/>
    <cellStyle name="Millares [0] 2 4 4 2 2" xfId="4675" xr:uid="{558427E6-C059-436C-A223-3D8F4A7EBB93}"/>
    <cellStyle name="Millares [0] 2 4 4 3" xfId="1803" xr:uid="{1700C4D2-1AF3-4274-85C9-F662BE952586}"/>
    <cellStyle name="Millares [0] 2 4 4 4" xfId="3718" xr:uid="{969CE6F6-92CB-4F26-8E9A-60A7D76EDF87}"/>
    <cellStyle name="Millares [0] 2 4 5" xfId="2044" xr:uid="{7FB7AEFB-38CB-4E2F-9F3F-EA6A1BFE123D}"/>
    <cellStyle name="Millares [0] 2 4 5 2" xfId="3959" xr:uid="{7B20DB60-8D15-4938-8674-1EB6027DFE70}"/>
    <cellStyle name="Millares [0] 2 4 6" xfId="1087" xr:uid="{9897BA41-9F59-4BDC-8DEC-E9DE577AF5A0}"/>
    <cellStyle name="Millares [0] 2 4 7" xfId="3002" xr:uid="{D274585D-3036-4067-B805-58F00A8BBFD7}"/>
    <cellStyle name="Millares [0] 2 5" xfId="182" xr:uid="{17B0E217-BEB8-4766-9BFB-AA89C9A03145}"/>
    <cellStyle name="Millares [0] 2 5 2" xfId="420" xr:uid="{6FC931FB-8D55-4CF2-B044-26278DB0D68B}"/>
    <cellStyle name="Millares [0] 2 5 2 2" xfId="2334" xr:uid="{FC60C505-0A86-4774-94CA-109DC6DFADE0}"/>
    <cellStyle name="Millares [0] 2 5 2 2 2" xfId="4249" xr:uid="{04BAA05A-9A86-4CC3-8CDC-5C67C05F1165}"/>
    <cellStyle name="Millares [0] 2 5 2 3" xfId="1377" xr:uid="{A495C81F-2DBB-4767-B277-C905044AF48D}"/>
    <cellStyle name="Millares [0] 2 5 2 4" xfId="3292" xr:uid="{35C96E5B-17BB-4CC9-A2E8-CC5DCF6A0F76}"/>
    <cellStyle name="Millares [0] 2 5 3" xfId="659" xr:uid="{3F542CF2-CE80-4221-9A0E-62A59F2FD329}"/>
    <cellStyle name="Millares [0] 2 5 3 2" xfId="2573" xr:uid="{481424A4-A34B-4A51-953A-85462E0F55DF}"/>
    <cellStyle name="Millares [0] 2 5 3 2 2" xfId="4488" xr:uid="{965D2838-ACD1-499B-B08A-95A19BD9C5BC}"/>
    <cellStyle name="Millares [0] 2 5 3 3" xfId="1616" xr:uid="{182975D6-E07B-4085-A8F5-921098D11442}"/>
    <cellStyle name="Millares [0] 2 5 3 4" xfId="3531" xr:uid="{6F156447-F776-461C-BFE0-AF58A2D7BD61}"/>
    <cellStyle name="Millares [0] 2 5 4" xfId="898" xr:uid="{6C3D24A5-3242-4684-B374-B5DF5887A8C2}"/>
    <cellStyle name="Millares [0] 2 5 4 2" xfId="2812" xr:uid="{EBA473B1-EC6B-4854-A7C3-B69F40215483}"/>
    <cellStyle name="Millares [0] 2 5 4 2 2" xfId="4727" xr:uid="{35DE4792-A428-4A10-9EAD-FFF0308E68FE}"/>
    <cellStyle name="Millares [0] 2 5 4 3" xfId="1855" xr:uid="{3FFC1F0D-7BDA-4C75-89E2-4037AF9E98B8}"/>
    <cellStyle name="Millares [0] 2 5 4 4" xfId="3770" xr:uid="{7DE2E0B6-EAD4-4BBF-80E8-877FDDE97A1A}"/>
    <cellStyle name="Millares [0] 2 5 5" xfId="2096" xr:uid="{5AEE9057-8B56-4FFC-A62B-2071086293A5}"/>
    <cellStyle name="Millares [0] 2 5 5 2" xfId="4011" xr:uid="{01D17091-00EA-4D8D-94D8-D1727A1B51A4}"/>
    <cellStyle name="Millares [0] 2 5 6" xfId="1139" xr:uid="{E05FFCA5-A1D7-478E-8BF4-E14B472D7C8F}"/>
    <cellStyle name="Millares [0] 2 5 7" xfId="3054" xr:uid="{0244BAEC-FC18-42D8-9DDD-CFDCAC067EE9}"/>
    <cellStyle name="Millares [0] 2 6" xfId="234" xr:uid="{6743BCBB-F571-440B-AA7B-18A9888470C6}"/>
    <cellStyle name="Millares [0] 2 6 2" xfId="472" xr:uid="{0714B71A-99DC-4B18-88D5-4A048B1CBD97}"/>
    <cellStyle name="Millares [0] 2 6 2 2" xfId="2386" xr:uid="{699E693D-61D8-43CE-8300-6FCD56AFA5BE}"/>
    <cellStyle name="Millares [0] 2 6 2 2 2" xfId="4301" xr:uid="{4FC90C19-E242-42DE-A9C5-9CFEDBEBD775}"/>
    <cellStyle name="Millares [0] 2 6 2 3" xfId="1429" xr:uid="{AEA530FF-10BA-4D8E-A3A2-344C0F0F65E5}"/>
    <cellStyle name="Millares [0] 2 6 2 4" xfId="3344" xr:uid="{66A0564B-21FC-4CC1-9FE2-E84AF9F0456E}"/>
    <cellStyle name="Millares [0] 2 6 3" xfId="711" xr:uid="{1BA9B982-ED1B-4E54-B00F-021E3DE815CD}"/>
    <cellStyle name="Millares [0] 2 6 3 2" xfId="2625" xr:uid="{65E7FC98-9FC3-4803-BD54-760E6D174844}"/>
    <cellStyle name="Millares [0] 2 6 3 2 2" xfId="4540" xr:uid="{2597E92E-B8C9-4C35-A50D-1E1AB57E3C0F}"/>
    <cellStyle name="Millares [0] 2 6 3 3" xfId="1668" xr:uid="{78F4CCA8-AA0B-4080-A1C1-82BDAEB013FE}"/>
    <cellStyle name="Millares [0] 2 6 3 4" xfId="3583" xr:uid="{9B981589-8EC2-4C21-821D-A225C96AE394}"/>
    <cellStyle name="Millares [0] 2 6 4" xfId="950" xr:uid="{72D4040D-5040-445E-9C24-B392AB5DF3AD}"/>
    <cellStyle name="Millares [0] 2 6 4 2" xfId="2864" xr:uid="{7DDC31EA-D34A-4A43-9886-F02DB83A7A2B}"/>
    <cellStyle name="Millares [0] 2 6 4 2 2" xfId="4779" xr:uid="{4B60ED17-87AE-4C4E-A3A1-573BD5FC87AF}"/>
    <cellStyle name="Millares [0] 2 6 4 3" xfId="1907" xr:uid="{63B660BF-1548-4FB7-86FF-5764295192D5}"/>
    <cellStyle name="Millares [0] 2 6 4 4" xfId="3822" xr:uid="{66E75C17-7E33-4AA9-9790-37CAD30C5036}"/>
    <cellStyle name="Millares [0] 2 6 5" xfId="2148" xr:uid="{73A72E37-916A-4669-A763-DF278AE634D3}"/>
    <cellStyle name="Millares [0] 2 6 5 2" xfId="4063" xr:uid="{C348646F-FFAF-4ABD-9D4A-3B920468DA82}"/>
    <cellStyle name="Millares [0] 2 6 6" xfId="1191" xr:uid="{FA314BEE-ECD3-44C6-B1B9-DAFACEA26EBF}"/>
    <cellStyle name="Millares [0] 2 6 7" xfId="3106" xr:uid="{092FC30A-CE83-46EB-A63D-DD28B6EF09ED}"/>
    <cellStyle name="Millares [0] 2 7" xfId="301" xr:uid="{F645D959-4B7D-4334-A210-0A1280F69D4D}"/>
    <cellStyle name="Millares [0] 2 7 2" xfId="2215" xr:uid="{CEA254E0-A5DD-4EC5-82E5-CE0BF6A28635}"/>
    <cellStyle name="Millares [0] 2 7 2 2" xfId="4130" xr:uid="{0446CD0F-488A-4132-8EF6-DA06A1C32069}"/>
    <cellStyle name="Millares [0] 2 7 3" xfId="1258" xr:uid="{2AAC2C40-F7D8-4411-B5DE-97D0F07A5765}"/>
    <cellStyle name="Millares [0] 2 7 4" xfId="3173" xr:uid="{370AB124-0D1F-4866-941B-6F5614FB7320}"/>
    <cellStyle name="Millares [0] 2 8" xfId="540" xr:uid="{A402F29B-5C66-4D02-868C-1E59C263E1D5}"/>
    <cellStyle name="Millares [0] 2 8 2" xfId="2454" xr:uid="{05A23318-0A9F-4DDB-83DF-0606B866DCAC}"/>
    <cellStyle name="Millares [0] 2 8 2 2" xfId="4369" xr:uid="{3CAA0888-7BD1-402C-A98B-110E25CE7EB0}"/>
    <cellStyle name="Millares [0] 2 8 3" xfId="1497" xr:uid="{A9D0D6E0-ADAB-4154-845F-998D15B5D7FE}"/>
    <cellStyle name="Millares [0] 2 8 4" xfId="3412" xr:uid="{CDA66263-8038-450E-BCD1-7040AE4C7FF0}"/>
    <cellStyle name="Millares [0] 2 9" xfId="779" xr:uid="{7FEF7B61-4086-49DD-95F7-AF721E27922B}"/>
    <cellStyle name="Millares [0] 2 9 2" xfId="2693" xr:uid="{9E348AA8-6AB3-4030-8279-DF34DB4B948A}"/>
    <cellStyle name="Millares [0] 2 9 2 2" xfId="4608" xr:uid="{5274586A-B7B8-419D-B174-8336A183DDC5}"/>
    <cellStyle name="Millares [0] 2 9 3" xfId="1736" xr:uid="{DE41C5DB-869D-4516-A67E-21294A2928C0}"/>
    <cellStyle name="Millares [0] 2 9 4" xfId="3651" xr:uid="{437E376B-1380-48C1-A1AE-55D2A1F89413}"/>
    <cellStyle name="Millares [0] 3" xfId="54" xr:uid="{E65DC57C-44E9-4594-A5AF-3B63F7B85C38}"/>
    <cellStyle name="Millares [0] 3 10" xfId="1014" xr:uid="{2521B9A8-D8D7-48AD-B561-6DAFABF89A0F}"/>
    <cellStyle name="Millares [0] 3 11" xfId="2929" xr:uid="{03121E84-9A87-4A48-A64E-37D84AA2D6A2}"/>
    <cellStyle name="Millares [0] 3 2" xfId="89" xr:uid="{5FB53955-F72F-422E-AD81-333726F8EC95}"/>
    <cellStyle name="Millares [0] 3 2 2" xfId="261" xr:uid="{1EA90B9C-915F-4E7E-BC80-4CCB8EDAF913}"/>
    <cellStyle name="Millares [0] 3 2 2 2" xfId="500" xr:uid="{8736F283-AF45-4084-BF0D-99A81EF4FC3C}"/>
    <cellStyle name="Millares [0] 3 2 2 2 2" xfId="2414" xr:uid="{5E51A51D-8AC8-488C-AAAD-557D169E842A}"/>
    <cellStyle name="Millares [0] 3 2 2 2 2 2" xfId="4329" xr:uid="{C33C341B-ED5F-4BD5-8C62-66E88A228046}"/>
    <cellStyle name="Millares [0] 3 2 2 2 3" xfId="1457" xr:uid="{896BEF38-05D6-4878-B7BD-5F73B70C351B}"/>
    <cellStyle name="Millares [0] 3 2 2 2 4" xfId="3372" xr:uid="{2C2B528D-CBC9-4970-9385-562792E58C2F}"/>
    <cellStyle name="Millares [0] 3 2 2 3" xfId="739" xr:uid="{01A3D241-4B0D-48BD-AF04-2BF5FCA815EC}"/>
    <cellStyle name="Millares [0] 3 2 2 3 2" xfId="2653" xr:uid="{0C8992DE-C810-4EFD-B30C-1ACB78FFDD32}"/>
    <cellStyle name="Millares [0] 3 2 2 3 2 2" xfId="4568" xr:uid="{1FBC7A64-24A6-4C3E-80EB-A89DDD145B7E}"/>
    <cellStyle name="Millares [0] 3 2 2 3 3" xfId="1696" xr:uid="{4D0C8191-65AE-4B8C-87D9-56E81BAAA34E}"/>
    <cellStyle name="Millares [0] 3 2 2 3 4" xfId="3611" xr:uid="{A62D5FF5-7163-4461-8700-DFEA3517A82D}"/>
    <cellStyle name="Millares [0] 3 2 2 4" xfId="978" xr:uid="{7BC70D33-03FF-46FA-9C44-EF74AA77E50D}"/>
    <cellStyle name="Millares [0] 3 2 2 4 2" xfId="2892" xr:uid="{E6FB03AE-230A-43EE-8A3C-15CF638828A0}"/>
    <cellStyle name="Millares [0] 3 2 2 4 2 2" xfId="4807" xr:uid="{90A6A8EE-42F2-4FF4-999E-BE12CC8763AD}"/>
    <cellStyle name="Millares [0] 3 2 2 4 3" xfId="1935" xr:uid="{5AECEC09-D773-43D1-9A9F-E4920A932B11}"/>
    <cellStyle name="Millares [0] 3 2 2 4 4" xfId="3850" xr:uid="{A5D76342-247E-4793-8F0D-C4885A5E35AF}"/>
    <cellStyle name="Millares [0] 3 2 2 5" xfId="2175" xr:uid="{53E15A31-FAE9-442D-B213-A0C51C3B4FB8}"/>
    <cellStyle name="Millares [0] 3 2 2 5 2" xfId="4090" xr:uid="{1F75EA9A-FA8C-4DE6-9280-5E845BF3ECDA}"/>
    <cellStyle name="Millares [0] 3 2 2 6" xfId="1218" xr:uid="{B8460FB6-1A32-43B4-B9AE-606A7BBF75FD}"/>
    <cellStyle name="Millares [0] 3 2 2 7" xfId="3133" xr:uid="{06623D94-A52A-4C10-99DD-B9B0D7546AE8}"/>
    <cellStyle name="Millares [0] 3 2 3" xfId="329" xr:uid="{E8A9535B-205A-4C11-BFC4-D14283813E44}"/>
    <cellStyle name="Millares [0] 3 2 3 2" xfId="2243" xr:uid="{FC07FB25-B873-4E38-9841-4184C96FE81C}"/>
    <cellStyle name="Millares [0] 3 2 3 2 2" xfId="4158" xr:uid="{6E5589E5-B07C-445A-9325-D9F8BB31EE26}"/>
    <cellStyle name="Millares [0] 3 2 3 3" xfId="1286" xr:uid="{63ABE5CB-E2D6-492F-96AD-4178E1B687C7}"/>
    <cellStyle name="Millares [0] 3 2 3 4" xfId="3201" xr:uid="{82C97BA4-B854-4793-83CE-58811F07FB4A}"/>
    <cellStyle name="Millares [0] 3 2 4" xfId="568" xr:uid="{A3CF5AC3-D878-49DE-8F9B-885670085CCA}"/>
    <cellStyle name="Millares [0] 3 2 4 2" xfId="2482" xr:uid="{02E6E768-FB3A-499C-8C14-3E7B6CFC82BA}"/>
    <cellStyle name="Millares [0] 3 2 4 2 2" xfId="4397" xr:uid="{6F94A6F5-9D3B-4664-9C4C-9D8F0B13ED18}"/>
    <cellStyle name="Millares [0] 3 2 4 3" xfId="1525" xr:uid="{FC229E20-B04F-430D-A9A6-1B3F1BE6FE8E}"/>
    <cellStyle name="Millares [0] 3 2 4 4" xfId="3440" xr:uid="{04A8353B-621A-49A0-8EA3-0CDEB92989BB}"/>
    <cellStyle name="Millares [0] 3 2 5" xfId="807" xr:uid="{78B26AA3-366B-4763-AF3B-714D43944D1F}"/>
    <cellStyle name="Millares [0] 3 2 5 2" xfId="2721" xr:uid="{D017D967-E4E5-4B81-8665-563479435CE4}"/>
    <cellStyle name="Millares [0] 3 2 5 2 2" xfId="4636" xr:uid="{F13EFB96-0C19-4264-B0D1-A7008437014D}"/>
    <cellStyle name="Millares [0] 3 2 5 3" xfId="1764" xr:uid="{1497A11A-8C99-4383-BE3E-F6D9388B7A08}"/>
    <cellStyle name="Millares [0] 3 2 5 4" xfId="3679" xr:uid="{1C8FBD55-64E5-4DAE-B630-B32E0F800BF9}"/>
    <cellStyle name="Millares [0] 3 2 6" xfId="2005" xr:uid="{DBF975DA-FA19-4A67-B150-2C3D8AAA54BC}"/>
    <cellStyle name="Millares [0] 3 2 6 2" xfId="3920" xr:uid="{AD1957D4-3B37-40B2-8781-67C1B9AA2C1D}"/>
    <cellStyle name="Millares [0] 3 2 7" xfId="1048" xr:uid="{3D0A1C0C-D7A7-4B5E-A88F-38AF2D63F22A}"/>
    <cellStyle name="Millares [0] 3 2 8" xfId="2963" xr:uid="{E0776B7C-ED3C-464C-80BB-47414BEBC6CA}"/>
    <cellStyle name="Millares [0] 3 3" xfId="135" xr:uid="{F571EF96-59D5-4D0B-B4DF-493F51E5AEB8}"/>
    <cellStyle name="Millares [0] 3 3 2" xfId="374" xr:uid="{C56CCAE4-C83D-42E2-9488-B4AA89C4E1C5}"/>
    <cellStyle name="Millares [0] 3 3 2 2" xfId="2288" xr:uid="{BF6D97E5-4DFB-4DFD-9F62-6BF6DC157280}"/>
    <cellStyle name="Millares [0] 3 3 2 2 2" xfId="4203" xr:uid="{DE849F5F-B02C-42D9-A5AD-9CBF9645C5A4}"/>
    <cellStyle name="Millares [0] 3 3 2 3" xfId="1331" xr:uid="{4897EBE3-80FB-4346-B273-0C9B98B4BE75}"/>
    <cellStyle name="Millares [0] 3 3 2 4" xfId="3246" xr:uid="{9F78C550-EDEC-42EB-AF9C-650ADB2389D8}"/>
    <cellStyle name="Millares [0] 3 3 3" xfId="613" xr:uid="{C9CD63F3-2D34-445F-A755-FB490FAA869B}"/>
    <cellStyle name="Millares [0] 3 3 3 2" xfId="2527" xr:uid="{51FE347C-F354-4BDD-AE0C-9679FC5B239C}"/>
    <cellStyle name="Millares [0] 3 3 3 2 2" xfId="4442" xr:uid="{AE1A1E59-AFA1-46CD-BEF9-17E88F94B64D}"/>
    <cellStyle name="Millares [0] 3 3 3 3" xfId="1570" xr:uid="{CEC0B2FD-485B-46FB-A8FF-B344D902FE8E}"/>
    <cellStyle name="Millares [0] 3 3 3 4" xfId="3485" xr:uid="{602F237A-3828-4B87-AEC0-787F987E7104}"/>
    <cellStyle name="Millares [0] 3 3 4" xfId="852" xr:uid="{6845D44F-64BD-486B-8021-36AFB980DA69}"/>
    <cellStyle name="Millares [0] 3 3 4 2" xfId="2766" xr:uid="{9CD0ABE4-1139-4F20-9658-F14976FC1BD6}"/>
    <cellStyle name="Millares [0] 3 3 4 2 2" xfId="4681" xr:uid="{474EDB1C-ED32-484A-9F9F-16486565AE15}"/>
    <cellStyle name="Millares [0] 3 3 4 3" xfId="1809" xr:uid="{5505F3BD-90EA-4C24-9605-1DCE44AC23F7}"/>
    <cellStyle name="Millares [0] 3 3 4 4" xfId="3724" xr:uid="{DE3FBED2-1F69-4515-9368-54F1024196B7}"/>
    <cellStyle name="Millares [0] 3 3 5" xfId="2050" xr:uid="{7D72A0F1-E55B-46D9-BFFB-8BBF81001072}"/>
    <cellStyle name="Millares [0] 3 3 5 2" xfId="3965" xr:uid="{878F0012-7080-4263-B5E6-F11319F6ED84}"/>
    <cellStyle name="Millares [0] 3 3 6" xfId="1093" xr:uid="{22AFAD23-9B1C-453D-B671-B424E2FCC9AC}"/>
    <cellStyle name="Millares [0] 3 3 7" xfId="3008" xr:uid="{A0D61663-BE88-46E5-8684-D1BD5397D68D}"/>
    <cellStyle name="Millares [0] 3 4" xfId="188" xr:uid="{33C3617D-22EE-4C34-B3EE-D01B03ED6F4F}"/>
    <cellStyle name="Millares [0] 3 4 2" xfId="426" xr:uid="{3F2A80D2-BF52-43AB-AEF3-7F83A13B3D20}"/>
    <cellStyle name="Millares [0] 3 4 2 2" xfId="2340" xr:uid="{81337A83-A5F1-481D-85AB-DE0F1BA82EE7}"/>
    <cellStyle name="Millares [0] 3 4 2 2 2" xfId="4255" xr:uid="{94FB584B-BDA9-435C-80CB-C365B0F4C685}"/>
    <cellStyle name="Millares [0] 3 4 2 3" xfId="1383" xr:uid="{32C46249-F585-4CC4-9273-F24042F2258B}"/>
    <cellStyle name="Millares [0] 3 4 2 4" xfId="3298" xr:uid="{A0A9C11C-CB80-4176-B148-3D487C88D525}"/>
    <cellStyle name="Millares [0] 3 4 3" xfId="665" xr:uid="{94FA3054-C2C3-47B0-932D-E92A7534C460}"/>
    <cellStyle name="Millares [0] 3 4 3 2" xfId="2579" xr:uid="{45A063AE-B5D6-4C29-8F7E-3AF506C65FFB}"/>
    <cellStyle name="Millares [0] 3 4 3 2 2" xfId="4494" xr:uid="{CBD5A8BE-4C5A-45D6-A397-B290E576C9FD}"/>
    <cellStyle name="Millares [0] 3 4 3 3" xfId="1622" xr:uid="{EBEA48F7-88FE-4F7E-95EB-0ACEA9D900F4}"/>
    <cellStyle name="Millares [0] 3 4 3 4" xfId="3537" xr:uid="{BB1C5782-9E0D-40E4-8EE1-C1762D4B0FBF}"/>
    <cellStyle name="Millares [0] 3 4 4" xfId="904" xr:uid="{BFB5EC14-318B-4298-87EE-0F4FA7F99AD1}"/>
    <cellStyle name="Millares [0] 3 4 4 2" xfId="2818" xr:uid="{1901BE73-5CD8-4C5F-9782-B64BBC1A7E5D}"/>
    <cellStyle name="Millares [0] 3 4 4 2 2" xfId="4733" xr:uid="{591DED66-BEAC-4BE3-BEC5-4C1E678DC165}"/>
    <cellStyle name="Millares [0] 3 4 4 3" xfId="1861" xr:uid="{0B4A5175-09F5-45E9-8C6E-11ED7A4824DB}"/>
    <cellStyle name="Millares [0] 3 4 4 4" xfId="3776" xr:uid="{74127772-CC7F-4714-897E-F75230DDEBC7}"/>
    <cellStyle name="Millares [0] 3 4 5" xfId="2102" xr:uid="{B2F2E5F4-1FCE-492E-B7D8-4F80A2CCDC94}"/>
    <cellStyle name="Millares [0] 3 4 5 2" xfId="4017" xr:uid="{6CA3C3C7-D7A3-4D65-AB26-5FF30A409AB3}"/>
    <cellStyle name="Millares [0] 3 4 6" xfId="1145" xr:uid="{3E55C4FD-68E5-4097-B476-5A234B8E23C2}"/>
    <cellStyle name="Millares [0] 3 4 7" xfId="3060" xr:uid="{74B971E6-4C85-45B8-AD3D-FCEF91EF2A02}"/>
    <cellStyle name="Millares [0] 3 5" xfId="228" xr:uid="{FBD6FA73-6FA1-4E41-A00A-6E4ADA9FC438}"/>
    <cellStyle name="Millares [0] 3 5 2" xfId="466" xr:uid="{06299E7F-0AD2-49AD-897A-9FDEEAB9CE00}"/>
    <cellStyle name="Millares [0] 3 5 2 2" xfId="2380" xr:uid="{FE3B310E-9F52-42C6-B008-AD4BC7376F98}"/>
    <cellStyle name="Millares [0] 3 5 2 2 2" xfId="4295" xr:uid="{88936FEA-7C00-4121-9AA9-4A2A752E9181}"/>
    <cellStyle name="Millares [0] 3 5 2 3" xfId="1423" xr:uid="{E2EDC76E-2816-4485-B7A2-AA66DEF0429C}"/>
    <cellStyle name="Millares [0] 3 5 2 4" xfId="3338" xr:uid="{B3C60394-3417-453E-9403-F9DEE2644706}"/>
    <cellStyle name="Millares [0] 3 5 3" xfId="705" xr:uid="{47471D55-8982-431D-B8BD-77FA41434EDA}"/>
    <cellStyle name="Millares [0] 3 5 3 2" xfId="2619" xr:uid="{8F795C49-8C72-4468-B115-B69C23508530}"/>
    <cellStyle name="Millares [0] 3 5 3 2 2" xfId="4534" xr:uid="{E9F62806-DF63-4F14-9A41-76906476A748}"/>
    <cellStyle name="Millares [0] 3 5 3 3" xfId="1662" xr:uid="{8E171CA7-2675-452F-A43F-F80F61B0A012}"/>
    <cellStyle name="Millares [0] 3 5 3 4" xfId="3577" xr:uid="{C1FFE568-A46F-43D4-B089-1428A350B03D}"/>
    <cellStyle name="Millares [0] 3 5 4" xfId="944" xr:uid="{CEA29143-5B84-4086-AE74-FC821A8B10D9}"/>
    <cellStyle name="Millares [0] 3 5 4 2" xfId="2858" xr:uid="{A2A4652E-0AE6-49B2-AB52-84C042AD3309}"/>
    <cellStyle name="Millares [0] 3 5 4 2 2" xfId="4773" xr:uid="{4C823ADE-8C14-4E40-985D-2722F2D2683E}"/>
    <cellStyle name="Millares [0] 3 5 4 3" xfId="1901" xr:uid="{E64F5CD0-3EDF-4775-9958-68E9022C94A1}"/>
    <cellStyle name="Millares [0] 3 5 4 4" xfId="3816" xr:uid="{B464189E-59A8-4842-83E6-737E28E8F719}"/>
    <cellStyle name="Millares [0] 3 5 5" xfId="2142" xr:uid="{8D20C149-EEAD-4337-B7E8-DEE6CF655BD9}"/>
    <cellStyle name="Millares [0] 3 5 5 2" xfId="4057" xr:uid="{B415FCAF-EAFA-46B4-A362-437F94D843D0}"/>
    <cellStyle name="Millares [0] 3 5 6" xfId="1185" xr:uid="{EDC9EC60-458F-43E4-A268-AEF0FDD5EE1A}"/>
    <cellStyle name="Millares [0] 3 5 7" xfId="3100" xr:uid="{C538048C-1AD5-4816-A747-044FFB8A00DB}"/>
    <cellStyle name="Millares [0] 3 6" xfId="295" xr:uid="{1A2A749D-D6DE-46F5-8DE2-A6B20B8064EF}"/>
    <cellStyle name="Millares [0] 3 6 2" xfId="2209" xr:uid="{3096FB94-12CE-44B8-8D75-FD26DB4865AE}"/>
    <cellStyle name="Millares [0] 3 6 2 2" xfId="4124" xr:uid="{36FE0E41-EDE2-48CC-9D71-BD8C63ED28ED}"/>
    <cellStyle name="Millares [0] 3 6 3" xfId="1252" xr:uid="{664C94A3-055C-4C82-8977-E8D215C66F10}"/>
    <cellStyle name="Millares [0] 3 6 4" xfId="3167" xr:uid="{7FCA1F36-66B5-4390-BA01-D8D5D3EA643D}"/>
    <cellStyle name="Millares [0] 3 7" xfId="534" xr:uid="{18531658-030D-4823-86B3-5DA4E625AC8B}"/>
    <cellStyle name="Millares [0] 3 7 2" xfId="2448" xr:uid="{35F9325D-A078-4573-AB05-5DF4EBC28355}"/>
    <cellStyle name="Millares [0] 3 7 2 2" xfId="4363" xr:uid="{52CE1FD6-2508-4233-B997-E94B274A5B32}"/>
    <cellStyle name="Millares [0] 3 7 3" xfId="1491" xr:uid="{1198E31D-E5C1-432D-B5A5-DB4C098995DD}"/>
    <cellStyle name="Millares [0] 3 7 4" xfId="3406" xr:uid="{A8131EAE-2669-4936-885B-1E72A2C72027}"/>
    <cellStyle name="Millares [0] 3 8" xfId="773" xr:uid="{DAD06BC8-D04D-4FF4-8A6C-1A6BFB075D5E}"/>
    <cellStyle name="Millares [0] 3 8 2" xfId="2687" xr:uid="{F3E0B512-9C0A-42A5-959C-5F7E4810C738}"/>
    <cellStyle name="Millares [0] 3 8 2 2" xfId="4602" xr:uid="{97D6B58A-F845-4380-92F1-406036A05A9D}"/>
    <cellStyle name="Millares [0] 3 8 3" xfId="1730" xr:uid="{141F778D-A585-4248-997C-1EEA29E75BC8}"/>
    <cellStyle name="Millares [0] 3 8 4" xfId="3645" xr:uid="{2D6EEB1F-FD43-4EBE-B387-2F0814EFAFCB}"/>
    <cellStyle name="Millares [0] 3 9" xfId="1971" xr:uid="{871122E5-94D8-4A3C-8A89-7D8A0C499FF0}"/>
    <cellStyle name="Millares [0] 3 9 2" xfId="3886" xr:uid="{31091C8B-3A40-41EA-AEB5-FD953D5FF399}"/>
    <cellStyle name="Millares [0] 4" xfId="153" xr:uid="{249603E2-1149-48C4-BAEB-52D171BD43C8}"/>
    <cellStyle name="Millares [0] 4 2" xfId="205" xr:uid="{FD0833B5-18E0-43A8-BC6E-D2A7CC580462}"/>
    <cellStyle name="Millares [0] 4 2 2" xfId="443" xr:uid="{2F05F15E-55D5-4808-8858-4E3529B75BC4}"/>
    <cellStyle name="Millares [0] 4 2 2 2" xfId="2357" xr:uid="{C2809642-ED9B-4FF9-8199-63DDFEE3FDCF}"/>
    <cellStyle name="Millares [0] 4 2 2 2 2" xfId="4272" xr:uid="{752021E1-384F-436A-B85C-69AB66B5A51A}"/>
    <cellStyle name="Millares [0] 4 2 2 3" xfId="1400" xr:uid="{A1B877E3-72AA-4699-B14F-1F541B6D96CC}"/>
    <cellStyle name="Millares [0] 4 2 2 4" xfId="3315" xr:uid="{00A426E0-0FAF-4DF6-BA4F-996529F42E0C}"/>
    <cellStyle name="Millares [0] 4 2 3" xfId="682" xr:uid="{A604EE2B-6F3D-4DAC-BF54-4C4C7218E8C4}"/>
    <cellStyle name="Millares [0] 4 2 3 2" xfId="2596" xr:uid="{25FD1555-D1D1-4548-B5AE-84417DD0DD92}"/>
    <cellStyle name="Millares [0] 4 2 3 2 2" xfId="4511" xr:uid="{927242C4-78DF-469A-9930-C0212732D260}"/>
    <cellStyle name="Millares [0] 4 2 3 3" xfId="1639" xr:uid="{3A301929-1831-4C76-AEB7-A01CAF56FFF7}"/>
    <cellStyle name="Millares [0] 4 2 3 4" xfId="3554" xr:uid="{F98B650F-7BA1-4597-A73E-E80BA24E548C}"/>
    <cellStyle name="Millares [0] 4 2 4" xfId="921" xr:uid="{931B98B6-1DF7-449F-8E98-77698031A3CE}"/>
    <cellStyle name="Millares [0] 4 2 4 2" xfId="2835" xr:uid="{1088FBFC-A13C-41B5-8354-830CF90702D3}"/>
    <cellStyle name="Millares [0] 4 2 4 2 2" xfId="4750" xr:uid="{E2D11E11-0E74-4FAE-9447-C306ABA31F53}"/>
    <cellStyle name="Millares [0] 4 2 4 3" xfId="1878" xr:uid="{371E583E-C98B-4CF1-90C1-B7150CA61C28}"/>
    <cellStyle name="Millares [0] 4 2 4 4" xfId="3793" xr:uid="{25872570-2246-416F-96B3-193156C9D59E}"/>
    <cellStyle name="Millares [0] 4 2 5" xfId="2119" xr:uid="{524099CC-1691-4B94-AF46-85E70E4BD70E}"/>
    <cellStyle name="Millares [0] 4 2 5 2" xfId="4034" xr:uid="{A711D340-7ABD-493D-B426-0149D111D8A3}"/>
    <cellStyle name="Millares [0] 4 2 6" xfId="1162" xr:uid="{57956FBF-F1AF-4E2F-A59A-DE3C0754B073}"/>
    <cellStyle name="Millares [0] 4 2 7" xfId="3077" xr:uid="{5BD4C1B1-49B1-4836-9265-0CB814D24769}"/>
    <cellStyle name="Millares [0] 4 3" xfId="391" xr:uid="{58373BC3-D6DF-4358-8A6C-7E2A0038B50E}"/>
    <cellStyle name="Millares [0] 4 3 2" xfId="2305" xr:uid="{ABA9DE99-C099-431C-B741-610FEF4C3B01}"/>
    <cellStyle name="Millares [0] 4 3 2 2" xfId="4220" xr:uid="{4A0BC5F6-8A70-47D8-8148-C042FA0B98C9}"/>
    <cellStyle name="Millares [0] 4 3 3" xfId="1348" xr:uid="{E1414E3F-E738-4FE2-B213-8DC05AD4F932}"/>
    <cellStyle name="Millares [0] 4 3 4" xfId="3263" xr:uid="{B040A79F-1B39-4F8F-9048-9C6AC943BC5F}"/>
    <cellStyle name="Millares [0] 4 4" xfId="630" xr:uid="{7EF649F8-07BA-45E6-8E67-84489A4BF051}"/>
    <cellStyle name="Millares [0] 4 4 2" xfId="2544" xr:uid="{87ABF3F7-62E4-4132-BC4F-262937004848}"/>
    <cellStyle name="Millares [0] 4 4 2 2" xfId="4459" xr:uid="{7ED3AF62-EEB1-470E-A551-EB7566DE3E38}"/>
    <cellStyle name="Millares [0] 4 4 3" xfId="1587" xr:uid="{54EAAA37-DF13-46B6-82BC-69F85B6FCF07}"/>
    <cellStyle name="Millares [0] 4 4 4" xfId="3502" xr:uid="{E84DDA4D-4601-4177-8EC9-3409BD6C7989}"/>
    <cellStyle name="Millares [0] 4 5" xfId="869" xr:uid="{620BBE04-7208-4BE8-ADDB-2D7999D943D8}"/>
    <cellStyle name="Millares [0] 4 5 2" xfId="2783" xr:uid="{C0021128-60E9-4C78-B2E2-31FA03BDA4AB}"/>
    <cellStyle name="Millares [0] 4 5 2 2" xfId="4698" xr:uid="{854EC0B6-52E6-4623-935C-55808F977743}"/>
    <cellStyle name="Millares [0] 4 5 3" xfId="1826" xr:uid="{86EC1B3F-2E85-4AE7-9692-EE3ED64FDA5B}"/>
    <cellStyle name="Millares [0] 4 5 4" xfId="3741" xr:uid="{2D249484-9BA5-4431-8169-7643F9BFBF4B}"/>
    <cellStyle name="Millares [0] 4 6" xfId="2067" xr:uid="{F5394C2F-3FD1-4333-AF0E-568154F3CA08}"/>
    <cellStyle name="Millares [0] 4 6 2" xfId="3982" xr:uid="{B76AC4DF-1283-4D6E-BE55-45DEFC2E9B54}"/>
    <cellStyle name="Millares [0] 4 7" xfId="1110" xr:uid="{CAD05C5E-5CF4-404E-9367-D9B377CCE089}"/>
    <cellStyle name="Millares [0] 4 8" xfId="3025" xr:uid="{5B477E46-E9BF-48FE-AC13-E21D0DFDFB38}"/>
    <cellStyle name="Millares [0] 5" xfId="123" xr:uid="{7E524475-AB8A-4F3F-97DB-8AB9E347BF29}"/>
    <cellStyle name="Millares [0] 5 2" xfId="362" xr:uid="{DD4A4D13-95F0-4A71-936A-7D4684EAD62C}"/>
    <cellStyle name="Millares [0] 5 2 2" xfId="2276" xr:uid="{55E3D3AE-341D-4FC4-959F-6F23AE20ED21}"/>
    <cellStyle name="Millares [0] 5 2 2 2" xfId="4191" xr:uid="{DFDE6243-E158-4C4E-8662-9B7B5B5258B2}"/>
    <cellStyle name="Millares [0] 5 2 3" xfId="1319" xr:uid="{B57FC6BA-2D56-4136-A48A-ADCB1ED7E091}"/>
    <cellStyle name="Millares [0] 5 2 4" xfId="3234" xr:uid="{6DCF827F-DACA-4929-8EA6-21B8DFBB6D0A}"/>
    <cellStyle name="Millares [0] 5 3" xfId="601" xr:uid="{8BF51C34-EB39-4DD8-8E3C-CA918E8CF2C4}"/>
    <cellStyle name="Millares [0] 5 3 2" xfId="2515" xr:uid="{124B9833-566D-46C7-93CD-15D325A6BFC7}"/>
    <cellStyle name="Millares [0] 5 3 2 2" xfId="4430" xr:uid="{88EBA315-20A4-4C92-BDCA-C377D70A818F}"/>
    <cellStyle name="Millares [0] 5 3 3" xfId="1558" xr:uid="{14C94AB5-4F31-4EB2-A7D0-8D28CBC54C5C}"/>
    <cellStyle name="Millares [0] 5 3 4" xfId="3473" xr:uid="{FE665C44-C2DD-4F1F-889A-7DD78E27D749}"/>
    <cellStyle name="Millares [0] 5 4" xfId="840" xr:uid="{1DC00AD0-C48C-454B-BF0B-DD869125A78C}"/>
    <cellStyle name="Millares [0] 5 4 2" xfId="2754" xr:uid="{72256535-D387-48DF-A4B3-E24149F2C289}"/>
    <cellStyle name="Millares [0] 5 4 2 2" xfId="4669" xr:uid="{080652A4-48DC-40F0-A01B-2A3C4B784C0C}"/>
    <cellStyle name="Millares [0] 5 4 3" xfId="1797" xr:uid="{AAED1ABF-1E29-4CEF-B5E5-53EAF7DFBA48}"/>
    <cellStyle name="Millares [0] 5 4 4" xfId="3712" xr:uid="{E32C363C-9251-4004-9E0A-2F7FB3661695}"/>
    <cellStyle name="Millares [0] 5 5" xfId="2038" xr:uid="{D782769F-AEA9-482D-AA5C-179ABD2D190D}"/>
    <cellStyle name="Millares [0] 5 5 2" xfId="3953" xr:uid="{6D4C4C30-1562-4D1E-A667-2FF31DA83872}"/>
    <cellStyle name="Millares [0] 5 6" xfId="1081" xr:uid="{4669AEF9-D1AB-4F07-8679-BF0CF79445AC}"/>
    <cellStyle name="Millares [0] 5 7" xfId="2996" xr:uid="{A4CB6EEB-4234-4834-A80D-61109FB88A27}"/>
    <cellStyle name="Millares [0] 6" xfId="176" xr:uid="{5AAC7DCB-96F6-4BA6-A932-E1E33D81D817}"/>
    <cellStyle name="Millares [0] 6 2" xfId="414" xr:uid="{1168F28D-A54D-4406-B56D-F3C2F649C3E0}"/>
    <cellStyle name="Millares [0] 6 2 2" xfId="2328" xr:uid="{EC62BC08-338C-4069-8E98-C167A1D5D2D0}"/>
    <cellStyle name="Millares [0] 6 2 2 2" xfId="4243" xr:uid="{D350E7E1-0320-4529-9326-32BFD794343A}"/>
    <cellStyle name="Millares [0] 6 2 3" xfId="1371" xr:uid="{410E41FD-5A98-4104-B630-AFC67B745EC1}"/>
    <cellStyle name="Millares [0] 6 2 4" xfId="3286" xr:uid="{244B1E38-F312-4752-ACA8-D36EFE954701}"/>
    <cellStyle name="Millares [0] 6 3" xfId="653" xr:uid="{DB7BBDE4-BF85-4FDB-ABAE-9C285989BA2F}"/>
    <cellStyle name="Millares [0] 6 3 2" xfId="2567" xr:uid="{7F9306BB-4105-4F08-97CB-E473ED791438}"/>
    <cellStyle name="Millares [0] 6 3 2 2" xfId="4482" xr:uid="{3AD9C13A-CF3A-4126-B8FD-210C342DE810}"/>
    <cellStyle name="Millares [0] 6 3 3" xfId="1610" xr:uid="{E6643F50-E6D5-4684-AE86-E0476495A73B}"/>
    <cellStyle name="Millares [0] 6 3 4" xfId="3525" xr:uid="{8DFDFFE1-6977-499F-A35D-81989EDC5761}"/>
    <cellStyle name="Millares [0] 6 4" xfId="892" xr:uid="{91BA625C-7339-4DA2-8410-2D8836638A86}"/>
    <cellStyle name="Millares [0] 6 4 2" xfId="2806" xr:uid="{5BFE3D1A-D93C-4D03-BE13-90F2FC905082}"/>
    <cellStyle name="Millares [0] 6 4 2 2" xfId="4721" xr:uid="{D1474113-286E-4F4F-9A86-3F866ED1B1C7}"/>
    <cellStyle name="Millares [0] 6 4 3" xfId="1849" xr:uid="{503E58A4-3344-4C2E-9D01-521B921EBC33}"/>
    <cellStyle name="Millares [0] 6 4 4" xfId="3764" xr:uid="{2466C08A-8251-4D5E-A2B9-359F6CADD7E8}"/>
    <cellStyle name="Millares [0] 6 5" xfId="2090" xr:uid="{EAA1F0DC-61E6-4DDB-94A6-4B20C14181C0}"/>
    <cellStyle name="Millares [0] 6 5 2" xfId="4005" xr:uid="{8E3197E7-A126-4FCB-A6DE-0F86F54681AD}"/>
    <cellStyle name="Millares [0] 6 6" xfId="1133" xr:uid="{0041E009-091C-44E4-8FC4-B9D3544B396C}"/>
    <cellStyle name="Millares [0] 6 7" xfId="3048" xr:uid="{5EBE45E6-DA1F-4101-855F-5E1E28707C5E}"/>
    <cellStyle name="Millares [0] 7" xfId="4830" xr:uid="{B73158A0-6F3F-4453-963F-1D66F59C94FE}"/>
    <cellStyle name="Millares 10" xfId="64" xr:uid="{E68E2035-B20A-43E6-9B9F-376D8354E8D5}"/>
    <cellStyle name="Millares 10 10" xfId="1023" xr:uid="{99270B94-2C36-409C-9942-71EC00A5FFC4}"/>
    <cellStyle name="Millares 10 11" xfId="2938" xr:uid="{1830BCD9-8B45-42FC-942C-BFD25AB7646E}"/>
    <cellStyle name="Millares 10 2" xfId="98" xr:uid="{656EF3EA-326E-40B0-9525-77DBA78447CA}"/>
    <cellStyle name="Millares 10 2 2" xfId="270" xr:uid="{466500BD-F650-4949-B5B2-D2BB879CF96A}"/>
    <cellStyle name="Millares 10 2 2 2" xfId="509" xr:uid="{88B3D96E-76FA-4A75-B353-1EA3993B9E91}"/>
    <cellStyle name="Millares 10 2 2 2 2" xfId="2423" xr:uid="{8AA6F569-368B-474B-93AC-B6223D80B134}"/>
    <cellStyle name="Millares 10 2 2 2 2 2" xfId="4338" xr:uid="{97725382-B460-4D1D-9D39-D9427DB74F74}"/>
    <cellStyle name="Millares 10 2 2 2 3" xfId="1466" xr:uid="{21CE86F2-3EDE-44C8-8234-9C5B42A311A1}"/>
    <cellStyle name="Millares 10 2 2 2 4" xfId="3381" xr:uid="{61CE4EBE-940F-4D91-B8D9-A714B35F7919}"/>
    <cellStyle name="Millares 10 2 2 3" xfId="748" xr:uid="{FD5D4BEC-158A-4585-963A-BB037A0AFD74}"/>
    <cellStyle name="Millares 10 2 2 3 2" xfId="2662" xr:uid="{47042004-E55C-400A-A2BA-674A599C839F}"/>
    <cellStyle name="Millares 10 2 2 3 2 2" xfId="4577" xr:uid="{213C2AAC-6A70-458C-AC2F-FC0F2CC80F17}"/>
    <cellStyle name="Millares 10 2 2 3 3" xfId="1705" xr:uid="{BBA49154-0F79-4905-ADA1-20DECD736774}"/>
    <cellStyle name="Millares 10 2 2 3 4" xfId="3620" xr:uid="{5754D9DF-1C89-4468-AD1F-2DBFA93B7C10}"/>
    <cellStyle name="Millares 10 2 2 4" xfId="987" xr:uid="{B86669B7-0B7B-4AA2-88B0-381B9ED021C4}"/>
    <cellStyle name="Millares 10 2 2 4 2" xfId="2901" xr:uid="{63235067-8493-446C-BEFA-4C6CA3C2200F}"/>
    <cellStyle name="Millares 10 2 2 4 2 2" xfId="4816" xr:uid="{87016705-AFA3-4FC8-AA7F-9087A7D194CE}"/>
    <cellStyle name="Millares 10 2 2 4 3" xfId="1944" xr:uid="{6E22CEE7-BF27-4DC7-85EA-7FB5AF733A5A}"/>
    <cellStyle name="Millares 10 2 2 4 4" xfId="3859" xr:uid="{9B2FCD44-97A2-41F9-BEDC-CB20A1CBB5E6}"/>
    <cellStyle name="Millares 10 2 2 5" xfId="2184" xr:uid="{8E54BB33-328F-4FAA-97D7-3CEDA50CACBE}"/>
    <cellStyle name="Millares 10 2 2 5 2" xfId="4099" xr:uid="{977FADCF-5916-436A-888D-769AA015D3B0}"/>
    <cellStyle name="Millares 10 2 2 6" xfId="1227" xr:uid="{A146EAD9-EB62-4D17-BC8A-76B6D777BBAB}"/>
    <cellStyle name="Millares 10 2 2 7" xfId="3142" xr:uid="{F26977C3-1AE9-4A84-A90B-E1C1DF6CB9ED}"/>
    <cellStyle name="Millares 10 2 3" xfId="338" xr:uid="{42DDC9E0-3ECB-4039-86D8-D84327871919}"/>
    <cellStyle name="Millares 10 2 3 2" xfId="2252" xr:uid="{DDA0188E-7579-4D54-927A-CA522B7B6330}"/>
    <cellStyle name="Millares 10 2 3 2 2" xfId="4167" xr:uid="{EAE60BF9-CDC8-4582-9F9A-967DC7102F82}"/>
    <cellStyle name="Millares 10 2 3 3" xfId="1295" xr:uid="{8BD0242C-36FC-4C51-9493-640838C26E66}"/>
    <cellStyle name="Millares 10 2 3 4" xfId="3210" xr:uid="{A678B984-3836-401F-9E40-D66D31A27566}"/>
    <cellStyle name="Millares 10 2 4" xfId="577" xr:uid="{C6829862-36B6-46CB-A38C-69E2E08E54F5}"/>
    <cellStyle name="Millares 10 2 4 2" xfId="2491" xr:uid="{9A4A7E5F-D6B4-4736-9DEC-547F37747659}"/>
    <cellStyle name="Millares 10 2 4 2 2" xfId="4406" xr:uid="{4C438C49-218E-4158-B57D-E38B36049BB7}"/>
    <cellStyle name="Millares 10 2 4 3" xfId="1534" xr:uid="{2AFF933E-A217-45EB-AA8F-3181C6CCDBC7}"/>
    <cellStyle name="Millares 10 2 4 4" xfId="3449" xr:uid="{FE8AA81F-BACC-4CAA-9104-78CA62CA83CE}"/>
    <cellStyle name="Millares 10 2 5" xfId="816" xr:uid="{05574DA4-2481-4E5C-A20B-E97D2D9AB698}"/>
    <cellStyle name="Millares 10 2 5 2" xfId="2730" xr:uid="{11F17222-EBFB-4EC9-9FF1-95ADCF3E2364}"/>
    <cellStyle name="Millares 10 2 5 2 2" xfId="4645" xr:uid="{F248D799-BC9A-4617-BDCC-EEF33E947F60}"/>
    <cellStyle name="Millares 10 2 5 3" xfId="1773" xr:uid="{FADABF9C-5ECD-4D6E-855E-F854DD9E1F9E}"/>
    <cellStyle name="Millares 10 2 5 4" xfId="3688" xr:uid="{90E0683C-B861-4961-BDD4-2B149B2D2378}"/>
    <cellStyle name="Millares 10 2 6" xfId="2014" xr:uid="{E2F49815-80DE-4D8C-A82C-9FC6C448C117}"/>
    <cellStyle name="Millares 10 2 6 2" xfId="3929" xr:uid="{30C0A093-0D9A-4424-B798-B2DCA51DF360}"/>
    <cellStyle name="Millares 10 2 7" xfId="1057" xr:uid="{408BE29C-321D-47E4-A2D7-D241C1FE567D}"/>
    <cellStyle name="Millares 10 2 8" xfId="2972" xr:uid="{C488DCCA-277D-479B-8DD8-E0F9FF98EE5F}"/>
    <cellStyle name="Millares 10 3" xfId="148" xr:uid="{4D95F490-EBB5-403F-83FF-B5A738306F1B}"/>
    <cellStyle name="Millares 10 3 2" xfId="386" xr:uid="{033DC6FF-9F82-4204-A739-5EA5C67344CF}"/>
    <cellStyle name="Millares 10 3 2 2" xfId="2300" xr:uid="{88F1DA8D-57A9-4C03-9BC4-36EB2ED14F00}"/>
    <cellStyle name="Millares 10 3 2 2 2" xfId="4215" xr:uid="{F2253164-C4C1-4708-910A-82EAD05DD1B2}"/>
    <cellStyle name="Millares 10 3 2 3" xfId="1343" xr:uid="{2CB648F7-15C7-4F84-ADE1-B3D229806C5F}"/>
    <cellStyle name="Millares 10 3 2 4" xfId="3258" xr:uid="{E6D3FEF2-F1DE-4A95-A086-F0C6C5FA9E7A}"/>
    <cellStyle name="Millares 10 3 3" xfId="625" xr:uid="{BDF2A6D0-417C-4DF9-A4D5-1A319495F817}"/>
    <cellStyle name="Millares 10 3 3 2" xfId="2539" xr:uid="{C90206F4-1EBD-445B-8156-CA08AD611336}"/>
    <cellStyle name="Millares 10 3 3 2 2" xfId="4454" xr:uid="{1F773EA5-E029-4C55-8E7E-1EDB105B13E2}"/>
    <cellStyle name="Millares 10 3 3 3" xfId="1582" xr:uid="{F5D2A7E8-592C-445A-95E8-3028FC5BD334}"/>
    <cellStyle name="Millares 10 3 3 4" xfId="3497" xr:uid="{61DD4781-449E-4C52-8D50-619EBFF653A0}"/>
    <cellStyle name="Millares 10 3 4" xfId="864" xr:uid="{B949CFE9-1FFF-4845-841A-BC833BFF7B06}"/>
    <cellStyle name="Millares 10 3 4 2" xfId="2778" xr:uid="{56EB4770-5333-486C-876E-73CEFFE1AFE3}"/>
    <cellStyle name="Millares 10 3 4 2 2" xfId="4693" xr:uid="{CA7CFFA5-C156-45E0-BA89-C28753D8C17D}"/>
    <cellStyle name="Millares 10 3 4 3" xfId="1821" xr:uid="{6CC4AA14-AC41-4A50-B660-C5FCD7324E54}"/>
    <cellStyle name="Millares 10 3 4 4" xfId="3736" xr:uid="{4FD6013E-018E-47E9-B7B9-8824816FE1B2}"/>
    <cellStyle name="Millares 10 3 5" xfId="2062" xr:uid="{54A85332-D72F-4219-870F-C21F029061DD}"/>
    <cellStyle name="Millares 10 3 5 2" xfId="3977" xr:uid="{ACF76374-3B69-4792-BBF2-574692E07403}"/>
    <cellStyle name="Millares 10 3 6" xfId="1105" xr:uid="{6BCF1AAA-3CA3-438D-9DEC-133E0BBDD07D}"/>
    <cellStyle name="Millares 10 3 7" xfId="3020" xr:uid="{9245297B-280A-48D0-A277-3AFB89A9F3D7}"/>
    <cellStyle name="Millares 10 4" xfId="200" xr:uid="{D3A30B30-D2D4-4B49-8331-DE4B0B02A493}"/>
    <cellStyle name="Millares 10 4 2" xfId="438" xr:uid="{7DA0F66F-0236-47A1-ACEF-3E4EEFD9D200}"/>
    <cellStyle name="Millares 10 4 2 2" xfId="2352" xr:uid="{8B9F237E-542B-40FA-975C-AEED8CEEE967}"/>
    <cellStyle name="Millares 10 4 2 2 2" xfId="4267" xr:uid="{65445C0E-96CC-43E1-AB39-2497CBCBB688}"/>
    <cellStyle name="Millares 10 4 2 3" xfId="1395" xr:uid="{CBEA120F-C2AB-40B0-8541-80D8322EF1B1}"/>
    <cellStyle name="Millares 10 4 2 4" xfId="3310" xr:uid="{2BAC4B45-5F71-4584-BE72-5EA05280662C}"/>
    <cellStyle name="Millares 10 4 3" xfId="677" xr:uid="{00953F17-2DFF-4396-BEE2-7F53539BA53F}"/>
    <cellStyle name="Millares 10 4 3 2" xfId="2591" xr:uid="{0017F7D5-865C-4FFF-9076-47DC4CCC2996}"/>
    <cellStyle name="Millares 10 4 3 2 2" xfId="4506" xr:uid="{62A44A19-49A3-49F5-AB40-5EF8C2F9D979}"/>
    <cellStyle name="Millares 10 4 3 3" xfId="1634" xr:uid="{91E90B1F-1309-41B5-8267-5BB5E938E314}"/>
    <cellStyle name="Millares 10 4 3 4" xfId="3549" xr:uid="{9737BA20-B51C-48EC-9982-3C9E6ECC0723}"/>
    <cellStyle name="Millares 10 4 4" xfId="916" xr:uid="{BDA8C444-CDC5-4879-9F6D-A51CEEFDA045}"/>
    <cellStyle name="Millares 10 4 4 2" xfId="2830" xr:uid="{8288FFB7-09C5-4594-BAE0-509B981A4BC3}"/>
    <cellStyle name="Millares 10 4 4 2 2" xfId="4745" xr:uid="{670A84EA-1968-41F6-AD38-BF52CA71230F}"/>
    <cellStyle name="Millares 10 4 4 3" xfId="1873" xr:uid="{489AC8A4-A8EA-40EA-BD65-CFACB42C0E5B}"/>
    <cellStyle name="Millares 10 4 4 4" xfId="3788" xr:uid="{A6AD5488-8EBD-4388-BA36-FFB3A1911810}"/>
    <cellStyle name="Millares 10 4 5" xfId="2114" xr:uid="{B621B39C-8353-472D-ACCB-FEB7B25D3992}"/>
    <cellStyle name="Millares 10 4 5 2" xfId="4029" xr:uid="{1187317C-EFCC-4A2F-8AC4-1BCE71374A14}"/>
    <cellStyle name="Millares 10 4 6" xfId="1157" xr:uid="{4C972B4D-4349-463E-82CB-76C227CC2BF7}"/>
    <cellStyle name="Millares 10 4 7" xfId="3072" xr:uid="{3163FDD4-D1C4-4299-8488-7F52FBBA9A7A}"/>
    <cellStyle name="Millares 10 5" xfId="237" xr:uid="{4422E90C-BC55-4C85-90D3-9AFD5F338D75}"/>
    <cellStyle name="Millares 10 5 2" xfId="475" xr:uid="{AE23CC5E-6CCD-4D08-9544-A555B9E1BEF6}"/>
    <cellStyle name="Millares 10 5 2 2" xfId="2389" xr:uid="{FF91AA20-0814-4F17-953B-E5C5658A3098}"/>
    <cellStyle name="Millares 10 5 2 2 2" xfId="4304" xr:uid="{AB2C47D0-7B61-4C03-9F18-105D1E1F5FEE}"/>
    <cellStyle name="Millares 10 5 2 3" xfId="1432" xr:uid="{4E6CD351-D77B-4F8F-A5EF-04C1C1EEF888}"/>
    <cellStyle name="Millares 10 5 2 4" xfId="3347" xr:uid="{8182A45C-B8F4-433F-A11E-BB6E63AACC1B}"/>
    <cellStyle name="Millares 10 5 3" xfId="714" xr:uid="{F93DCA71-3AB2-480D-80BA-913D30FDA5A6}"/>
    <cellStyle name="Millares 10 5 3 2" xfId="2628" xr:uid="{91C77B53-4121-4465-9813-90AB1710AADC}"/>
    <cellStyle name="Millares 10 5 3 2 2" xfId="4543" xr:uid="{F4BC390A-0780-4673-8F86-3A1BAFD47978}"/>
    <cellStyle name="Millares 10 5 3 3" xfId="1671" xr:uid="{CA1FD35E-5429-48F0-A4AC-D449254C8C5D}"/>
    <cellStyle name="Millares 10 5 3 4" xfId="3586" xr:uid="{157755DE-6181-470A-93C3-C3FC8FEDEBE2}"/>
    <cellStyle name="Millares 10 5 4" xfId="953" xr:uid="{8F5AF0A8-AF69-45E1-9CE6-50E7E78ACFCE}"/>
    <cellStyle name="Millares 10 5 4 2" xfId="2867" xr:uid="{949124F1-5688-47A9-9965-37965EE1906F}"/>
    <cellStyle name="Millares 10 5 4 2 2" xfId="4782" xr:uid="{290B63FD-C364-4BB9-B712-8C52C55737AE}"/>
    <cellStyle name="Millares 10 5 4 3" xfId="1910" xr:uid="{0707DAA3-BDF8-4812-B5EC-FF75CAC2A6BE}"/>
    <cellStyle name="Millares 10 5 4 4" xfId="3825" xr:uid="{ADD9A898-F675-4DA5-BC7D-68C707B46C74}"/>
    <cellStyle name="Millares 10 5 5" xfId="2151" xr:uid="{A0EE7B91-2437-4D99-AAE0-B2AF5E454256}"/>
    <cellStyle name="Millares 10 5 5 2" xfId="4066" xr:uid="{519F2C4C-4CD3-4BC9-9A63-17D5C0BB7D97}"/>
    <cellStyle name="Millares 10 5 6" xfId="1194" xr:uid="{C0BC949D-D7C1-4784-AAF9-2285F34B8C85}"/>
    <cellStyle name="Millares 10 5 7" xfId="3109" xr:uid="{B83173A7-BC8E-4721-98FA-DCB4084FFE67}"/>
    <cellStyle name="Millares 10 6" xfId="304" xr:uid="{87A126D6-D68C-421D-A5D4-3B9078521A79}"/>
    <cellStyle name="Millares 10 6 2" xfId="2218" xr:uid="{E1CE849C-D451-4215-9734-BCDDC587BE22}"/>
    <cellStyle name="Millares 10 6 2 2" xfId="4133" xr:uid="{26CA4E69-F61C-4C88-B483-C61BD487D0A5}"/>
    <cellStyle name="Millares 10 6 3" xfId="1261" xr:uid="{A1D6AFB0-E1EE-4616-842D-EB1BE7A8F04C}"/>
    <cellStyle name="Millares 10 6 4" xfId="3176" xr:uid="{E9AF651A-1C42-4F62-BB01-D92A5130E25C}"/>
    <cellStyle name="Millares 10 7" xfId="543" xr:uid="{39B47F41-B106-4F17-928D-8D38186EC205}"/>
    <cellStyle name="Millares 10 7 2" xfId="2457" xr:uid="{23FB3254-F3C8-40A4-8A80-2138EDA18332}"/>
    <cellStyle name="Millares 10 7 2 2" xfId="4372" xr:uid="{8A8F7420-57ED-425E-9162-32B437A3D13F}"/>
    <cellStyle name="Millares 10 7 3" xfId="1500" xr:uid="{DB926FE5-D0AA-48D1-ACC5-4894DE879676}"/>
    <cellStyle name="Millares 10 7 4" xfId="3415" xr:uid="{7D115292-2CD9-4248-95E4-27F60FB998B6}"/>
    <cellStyle name="Millares 10 8" xfId="782" xr:uid="{D18E8548-45E5-4892-8269-9080E07B186D}"/>
    <cellStyle name="Millares 10 8 2" xfId="2696" xr:uid="{0C25BE31-A7BA-4E2B-81CA-3BB161B4AA7A}"/>
    <cellStyle name="Millares 10 8 2 2" xfId="4611" xr:uid="{5532B27B-5C85-4479-8604-2E6DB26E01F4}"/>
    <cellStyle name="Millares 10 8 3" xfId="1739" xr:uid="{AE3D26FE-145A-4D3D-92E5-849A85C1B31C}"/>
    <cellStyle name="Millares 10 8 4" xfId="3654" xr:uid="{6D8D2CF1-C66D-4A9E-B2D2-2F838E427AA1}"/>
    <cellStyle name="Millares 10 9" xfId="1980" xr:uid="{71ABC6AC-55F4-4193-A4DA-325979021BD2}"/>
    <cellStyle name="Millares 10 9 2" xfId="3895" xr:uid="{9E1B7F03-7ADD-4B25-86EC-71EEDC6D94E9}"/>
    <cellStyle name="Millares 11" xfId="71" xr:uid="{591DB38E-9242-4001-B017-27ED3423D5F7}"/>
    <cellStyle name="Millares 11 10" xfId="1030" xr:uid="{1E5BCE22-A6D5-457E-95D6-6F5186D68FAD}"/>
    <cellStyle name="Millares 11 11" xfId="2945" xr:uid="{F8493A17-C976-4AD8-A4EE-3EB8417D4B1D}"/>
    <cellStyle name="Millares 11 2" xfId="105" xr:uid="{AE39C421-6562-424F-A2C2-1755C6F6ADB7}"/>
    <cellStyle name="Millares 11 2 2" xfId="277" xr:uid="{DA47D8C4-A6B1-4D26-A67F-54B1EB221AAB}"/>
    <cellStyle name="Millares 11 2 2 2" xfId="516" xr:uid="{028C1312-0631-4A4C-9D97-68523080F29A}"/>
    <cellStyle name="Millares 11 2 2 2 2" xfId="2430" xr:uid="{A7124CE5-FF72-47BC-9BF2-4607B28AD05A}"/>
    <cellStyle name="Millares 11 2 2 2 2 2" xfId="4345" xr:uid="{A2B563AE-34E0-4503-99DF-B637C0E8EF45}"/>
    <cellStyle name="Millares 11 2 2 2 3" xfId="1473" xr:uid="{89DBAD85-1A33-4B9C-A7A0-9445525A986A}"/>
    <cellStyle name="Millares 11 2 2 2 4" xfId="3388" xr:uid="{96813C71-A817-44B1-A702-A96D4B4CE546}"/>
    <cellStyle name="Millares 11 2 2 3" xfId="755" xr:uid="{08363C73-D121-46AE-890A-2515BDC82995}"/>
    <cellStyle name="Millares 11 2 2 3 2" xfId="2669" xr:uid="{5EA3EC62-C44E-4579-819C-CD001DD8DF38}"/>
    <cellStyle name="Millares 11 2 2 3 2 2" xfId="4584" xr:uid="{A7446286-D032-447B-8608-737D768AA450}"/>
    <cellStyle name="Millares 11 2 2 3 3" xfId="1712" xr:uid="{88A2CBC2-7500-4486-9510-364079E7836A}"/>
    <cellStyle name="Millares 11 2 2 3 4" xfId="3627" xr:uid="{38046298-C11A-431B-8774-2282B12533F5}"/>
    <cellStyle name="Millares 11 2 2 4" xfId="994" xr:uid="{0FEE4556-B4D0-459A-AB17-14F00AA42737}"/>
    <cellStyle name="Millares 11 2 2 4 2" xfId="2908" xr:uid="{FE4E793E-1914-4C07-ACF6-99DD409C55B1}"/>
    <cellStyle name="Millares 11 2 2 4 2 2" xfId="4823" xr:uid="{CE474C64-4CB1-40F6-A812-720BEB66FBA6}"/>
    <cellStyle name="Millares 11 2 2 4 3" xfId="1951" xr:uid="{B5D1A67F-EE8E-4D39-A381-E89B951951FB}"/>
    <cellStyle name="Millares 11 2 2 4 4" xfId="3866" xr:uid="{05E7E638-F440-4CFF-89DF-BE5562F2EC0F}"/>
    <cellStyle name="Millares 11 2 2 5" xfId="2191" xr:uid="{40FB0D24-9CCD-4F75-873F-1A01E62FDCE2}"/>
    <cellStyle name="Millares 11 2 2 5 2" xfId="4106" xr:uid="{429BB999-C599-4135-808C-56834BA3D09E}"/>
    <cellStyle name="Millares 11 2 2 6" xfId="1234" xr:uid="{5E8B302F-EF9A-49D1-8AD5-ED3E1919D813}"/>
    <cellStyle name="Millares 11 2 2 7" xfId="3149" xr:uid="{2D586A3C-C677-42D7-A48E-DBC4C2668212}"/>
    <cellStyle name="Millares 11 2 3" xfId="345" xr:uid="{C75F76A0-96AB-4A84-9B11-60A76CA77691}"/>
    <cellStyle name="Millares 11 2 3 2" xfId="2259" xr:uid="{E8769757-5B88-4969-A9FB-76EDA90C3573}"/>
    <cellStyle name="Millares 11 2 3 2 2" xfId="4174" xr:uid="{BC75192A-50B6-4876-8E88-615DD96913B2}"/>
    <cellStyle name="Millares 11 2 3 3" xfId="1302" xr:uid="{A633E6E5-EE3F-43CA-BFE2-4D9D811A5EFB}"/>
    <cellStyle name="Millares 11 2 3 4" xfId="3217" xr:uid="{99160526-824B-4ED7-87D1-DC7A21D001D7}"/>
    <cellStyle name="Millares 11 2 4" xfId="584" xr:uid="{927C0824-5F51-43C7-8FB6-8EAA0DE6A40D}"/>
    <cellStyle name="Millares 11 2 4 2" xfId="2498" xr:uid="{007D65C5-DD41-4540-ADEF-D6D9F594DD5C}"/>
    <cellStyle name="Millares 11 2 4 2 2" xfId="4413" xr:uid="{B5245C1E-94F1-4DD1-89B5-232F68891697}"/>
    <cellStyle name="Millares 11 2 4 3" xfId="1541" xr:uid="{2D08F8E1-4BF8-4DDA-A7A2-C33A683DF95C}"/>
    <cellStyle name="Millares 11 2 4 4" xfId="3456" xr:uid="{02300F8F-70A1-45DC-B24C-7277A971087F}"/>
    <cellStyle name="Millares 11 2 5" xfId="823" xr:uid="{D593C44B-24E0-4624-97E3-8EE849758F7A}"/>
    <cellStyle name="Millares 11 2 5 2" xfId="2737" xr:uid="{06DCE480-DAC6-4AB5-BC5B-7747EF2AC94B}"/>
    <cellStyle name="Millares 11 2 5 2 2" xfId="4652" xr:uid="{4AFE0964-0D4C-42E6-813A-97DE5C84C041}"/>
    <cellStyle name="Millares 11 2 5 3" xfId="1780" xr:uid="{D31AC056-74B7-48C9-8C4D-AFC45900033E}"/>
    <cellStyle name="Millares 11 2 5 4" xfId="3695" xr:uid="{76E68B77-D7D4-4D6B-89C8-6442DD5F1D61}"/>
    <cellStyle name="Millares 11 2 6" xfId="2021" xr:uid="{3FE0DE04-6B40-4E6B-A293-7F4374B4BF3F}"/>
    <cellStyle name="Millares 11 2 6 2" xfId="3936" xr:uid="{6485DF9F-E060-4E87-B14A-7E12E66E031E}"/>
    <cellStyle name="Millares 11 2 7" xfId="1064" xr:uid="{91791BEB-7308-4F1B-920A-58B2D816BE33}"/>
    <cellStyle name="Millares 11 2 8" xfId="2979" xr:uid="{041F9BF3-2847-4739-AC10-7E43D75AC3B4}"/>
    <cellStyle name="Millares 11 3" xfId="149" xr:uid="{AC15D50F-0E0F-4CE0-8549-A63A90AF6666}"/>
    <cellStyle name="Millares 11 3 2" xfId="387" xr:uid="{B7A6EC66-E7C9-4B70-B807-71767B02DF9D}"/>
    <cellStyle name="Millares 11 3 2 2" xfId="2301" xr:uid="{D2E10ED0-B861-47D4-84E4-4A0D23B32033}"/>
    <cellStyle name="Millares 11 3 2 2 2" xfId="4216" xr:uid="{9677D3BF-57BC-4380-99DF-74E29E222A8E}"/>
    <cellStyle name="Millares 11 3 2 3" xfId="1344" xr:uid="{857D575C-C6AC-4213-B281-58E129192339}"/>
    <cellStyle name="Millares 11 3 2 4" xfId="3259" xr:uid="{85FD2CCC-F62F-4881-8A40-693DCBB63825}"/>
    <cellStyle name="Millares 11 3 3" xfId="626" xr:uid="{C567D0C0-E540-48FA-8040-4ECA4CF48C0C}"/>
    <cellStyle name="Millares 11 3 3 2" xfId="2540" xr:uid="{612F74A4-0502-4C14-91F1-6F1F7A7E9DBF}"/>
    <cellStyle name="Millares 11 3 3 2 2" xfId="4455" xr:uid="{78FE62BF-D23D-4EEF-8233-A7BDF525B4D8}"/>
    <cellStyle name="Millares 11 3 3 3" xfId="1583" xr:uid="{A6B2FBE9-1CDC-4DA9-88EF-839BDE556A91}"/>
    <cellStyle name="Millares 11 3 3 4" xfId="3498" xr:uid="{E053D7C6-D8BC-4713-BDE4-D3844F0934C0}"/>
    <cellStyle name="Millares 11 3 4" xfId="865" xr:uid="{06D58674-C2F3-452D-B8BE-3C061F14AF7A}"/>
    <cellStyle name="Millares 11 3 4 2" xfId="2779" xr:uid="{8B334B3A-5B43-48E1-8712-65150A561007}"/>
    <cellStyle name="Millares 11 3 4 2 2" xfId="4694" xr:uid="{7BD31A85-2E22-4095-BCE3-4828003D76C8}"/>
    <cellStyle name="Millares 11 3 4 3" xfId="1822" xr:uid="{34543369-BF55-41E5-BA27-B721AF860795}"/>
    <cellStyle name="Millares 11 3 4 4" xfId="3737" xr:uid="{8B98E867-2886-45E8-BE8B-9401D9B60032}"/>
    <cellStyle name="Millares 11 3 5" xfId="2063" xr:uid="{D32CD895-DFA4-430E-9B7E-F83C706A22F0}"/>
    <cellStyle name="Millares 11 3 5 2" xfId="3978" xr:uid="{9CA6A0D5-E911-4183-BAEF-8B23465A1F79}"/>
    <cellStyle name="Millares 11 3 6" xfId="1106" xr:uid="{7FB38B36-7842-48C0-939A-D7BCD7C27BC1}"/>
    <cellStyle name="Millares 11 3 7" xfId="3021" xr:uid="{B0CD6179-C2A0-48F1-ADA6-61C65BA784D3}"/>
    <cellStyle name="Millares 11 4" xfId="201" xr:uid="{1FAA52D6-56D9-409A-8BA9-AF54C4B0D5C6}"/>
    <cellStyle name="Millares 11 4 2" xfId="439" xr:uid="{2BA4E079-0CF5-4D33-B881-D5F45C81C295}"/>
    <cellStyle name="Millares 11 4 2 2" xfId="2353" xr:uid="{A71BF4AE-F78F-4047-ACE1-CD8E4B22C4B6}"/>
    <cellStyle name="Millares 11 4 2 2 2" xfId="4268" xr:uid="{4C815BFB-BC24-40A5-8E13-DEA8822C8C3D}"/>
    <cellStyle name="Millares 11 4 2 3" xfId="1396" xr:uid="{8B092EF7-0B38-4A2E-8C1A-0C527B2E326F}"/>
    <cellStyle name="Millares 11 4 2 4" xfId="3311" xr:uid="{7993385D-240F-43F7-8187-2D524DDEDFF7}"/>
    <cellStyle name="Millares 11 4 3" xfId="678" xr:uid="{65D81D3F-B3BB-49B9-87AC-505BC4F07F08}"/>
    <cellStyle name="Millares 11 4 3 2" xfId="2592" xr:uid="{D4842D89-52D2-471B-A1F2-0C0D35CDBE35}"/>
    <cellStyle name="Millares 11 4 3 2 2" xfId="4507" xr:uid="{5E77D245-572F-4EAE-AFEF-ABE78318A0A1}"/>
    <cellStyle name="Millares 11 4 3 3" xfId="1635" xr:uid="{DC212079-4AB7-48AD-9BFF-7B335BAAB9F2}"/>
    <cellStyle name="Millares 11 4 3 4" xfId="3550" xr:uid="{19EF963D-9F31-4197-917C-2E6EE21116B6}"/>
    <cellStyle name="Millares 11 4 4" xfId="917" xr:uid="{9D92E419-4936-43BA-816F-C0CBF1F3A360}"/>
    <cellStyle name="Millares 11 4 4 2" xfId="2831" xr:uid="{025FE7C3-5086-42BA-9A0A-4BA8DAE8765E}"/>
    <cellStyle name="Millares 11 4 4 2 2" xfId="4746" xr:uid="{645B6104-609C-4F20-A1A3-DC184599D1F1}"/>
    <cellStyle name="Millares 11 4 4 3" xfId="1874" xr:uid="{D3A297E5-7CF2-4AEE-96E2-F6E953DB4EF8}"/>
    <cellStyle name="Millares 11 4 4 4" xfId="3789" xr:uid="{31570925-B5C9-4419-AEE5-52F407EF4C36}"/>
    <cellStyle name="Millares 11 4 5" xfId="2115" xr:uid="{57E51EB7-314F-4C3C-9870-54A224A31EBC}"/>
    <cellStyle name="Millares 11 4 5 2" xfId="4030" xr:uid="{3FD11366-1DE2-4B9D-B4FC-4B34DA10270C}"/>
    <cellStyle name="Millares 11 4 6" xfId="1158" xr:uid="{66B46FF6-C854-4857-951C-8480AE5F7765}"/>
    <cellStyle name="Millares 11 4 7" xfId="3073" xr:uid="{17F71930-1613-4C1D-BC99-43AB2498FD6E}"/>
    <cellStyle name="Millares 11 5" xfId="244" xr:uid="{7E5FE38D-C180-4016-AF39-F1571A427544}"/>
    <cellStyle name="Millares 11 5 2" xfId="482" xr:uid="{B4DF9AE0-96E5-4E57-824C-68441C724DE4}"/>
    <cellStyle name="Millares 11 5 2 2" xfId="2396" xr:uid="{45F77964-3EAB-4179-AE34-F68161C7C7E4}"/>
    <cellStyle name="Millares 11 5 2 2 2" xfId="4311" xr:uid="{F783CB3E-01E3-426D-9CF4-3BCA61A76FFE}"/>
    <cellStyle name="Millares 11 5 2 3" xfId="1439" xr:uid="{08B92C87-BB32-4F55-8548-5B9833B4F747}"/>
    <cellStyle name="Millares 11 5 2 4" xfId="3354" xr:uid="{BE45FBBB-E066-4A89-88D2-47957E17A51F}"/>
    <cellStyle name="Millares 11 5 3" xfId="721" xr:uid="{E27B22D9-56A1-4CDD-9101-306210C102D5}"/>
    <cellStyle name="Millares 11 5 3 2" xfId="2635" xr:uid="{594FEE52-D65A-45BE-BF27-7FEB0521585E}"/>
    <cellStyle name="Millares 11 5 3 2 2" xfId="4550" xr:uid="{86E39873-D3C4-4F48-A80C-5A024521FACA}"/>
    <cellStyle name="Millares 11 5 3 3" xfId="1678" xr:uid="{8F7AFC7A-3E3E-479F-BB82-EA138CB40DFB}"/>
    <cellStyle name="Millares 11 5 3 4" xfId="3593" xr:uid="{87402FB0-910F-409B-A2C2-6536F4DF4BC0}"/>
    <cellStyle name="Millares 11 5 4" xfId="960" xr:uid="{878C3C32-F2C2-4018-B20F-D77E0BE8254A}"/>
    <cellStyle name="Millares 11 5 4 2" xfId="2874" xr:uid="{FD05A830-1584-4F54-AC0D-862E8AFF83BF}"/>
    <cellStyle name="Millares 11 5 4 2 2" xfId="4789" xr:uid="{6970C4DA-697C-4420-87A0-276A90BF92B0}"/>
    <cellStyle name="Millares 11 5 4 3" xfId="1917" xr:uid="{AF7C93AD-AFFA-46AC-A464-EC3937B49EF3}"/>
    <cellStyle name="Millares 11 5 4 4" xfId="3832" xr:uid="{1C5739EE-6FDA-4B62-A516-BA35C1AFB714}"/>
    <cellStyle name="Millares 11 5 5" xfId="2158" xr:uid="{4CCD604F-81F9-4DAB-B2B0-118963217A04}"/>
    <cellStyle name="Millares 11 5 5 2" xfId="4073" xr:uid="{575D3A5F-BC24-404F-804C-A229822BA6D6}"/>
    <cellStyle name="Millares 11 5 6" xfId="1201" xr:uid="{1AE04AE3-8604-48AF-B204-432A1DFA06C0}"/>
    <cellStyle name="Millares 11 5 7" xfId="3116" xr:uid="{0D122C72-34B6-408D-9DF7-CBA5DFDA11E5}"/>
    <cellStyle name="Millares 11 6" xfId="311" xr:uid="{E686A316-454D-4588-A94F-22AA1A43AE79}"/>
    <cellStyle name="Millares 11 6 2" xfId="2225" xr:uid="{44621837-0DD0-447C-80FD-C75B4BE22A93}"/>
    <cellStyle name="Millares 11 6 2 2" xfId="4140" xr:uid="{76445597-A607-490E-9386-D6FF0696A7BB}"/>
    <cellStyle name="Millares 11 6 3" xfId="1268" xr:uid="{9095394F-D2FE-4448-8038-3B7DE3C16AD0}"/>
    <cellStyle name="Millares 11 6 4" xfId="3183" xr:uid="{511CC1D4-EDC2-4D55-9C55-8F6BADD9B781}"/>
    <cellStyle name="Millares 11 7" xfId="550" xr:uid="{F6348912-B4B6-4E0A-A28D-EC565CDC1652}"/>
    <cellStyle name="Millares 11 7 2" xfId="2464" xr:uid="{13DFA675-BBE4-4D34-8628-262154E303DF}"/>
    <cellStyle name="Millares 11 7 2 2" xfId="4379" xr:uid="{5AB465C0-8FF3-48D2-BA09-68DD9E687888}"/>
    <cellStyle name="Millares 11 7 3" xfId="1507" xr:uid="{E2541F67-4338-438C-96CC-83D497FF93BE}"/>
    <cellStyle name="Millares 11 7 4" xfId="3422" xr:uid="{465AC8CA-5D54-4784-B339-CFB20C421CDB}"/>
    <cellStyle name="Millares 11 8" xfId="789" xr:uid="{DCB9E9B7-6332-4D09-86DB-27431E45C0D2}"/>
    <cellStyle name="Millares 11 8 2" xfId="2703" xr:uid="{C5EE0909-2A65-4F30-B69C-CBC5446C979F}"/>
    <cellStyle name="Millares 11 8 2 2" xfId="4618" xr:uid="{B7808249-1CB8-49EB-BAC9-F1A65D028017}"/>
    <cellStyle name="Millares 11 8 3" xfId="1746" xr:uid="{B6F8738C-A12D-4889-B687-001A9AB9335A}"/>
    <cellStyle name="Millares 11 8 4" xfId="3661" xr:uid="{3EE6618B-1981-40A3-A20D-4DE5B95B12BA}"/>
    <cellStyle name="Millares 11 9" xfId="1987" xr:uid="{DAA78803-3214-48A6-AE9F-2A7ACC7A19CB}"/>
    <cellStyle name="Millares 11 9 2" xfId="3902" xr:uid="{E8D72EC5-A67E-4065-84F7-6453A29D4DBF}"/>
    <cellStyle name="Millares 12" xfId="73" xr:uid="{C550ABF6-4723-419A-9B21-B4509FCA45E9}"/>
    <cellStyle name="Millares 12 10" xfId="1032" xr:uid="{296FB1C6-B2CD-4115-9DC8-21B77F3B4F86}"/>
    <cellStyle name="Millares 12 11" xfId="2947" xr:uid="{74AD5079-00DD-4F86-AAC9-EE036A082C8C}"/>
    <cellStyle name="Millares 12 2" xfId="107" xr:uid="{C54AFF42-55E6-46AE-A397-69FE97F74849}"/>
    <cellStyle name="Millares 12 2 2" xfId="279" xr:uid="{BD6BB6DB-BF95-4C64-B9B9-60AD7FD8A08D}"/>
    <cellStyle name="Millares 12 2 2 2" xfId="518" xr:uid="{09107B9A-4671-4FAE-AA57-CEB1AD47C6D2}"/>
    <cellStyle name="Millares 12 2 2 2 2" xfId="2432" xr:uid="{FE25B078-9481-4466-AA4F-3C252BCC4932}"/>
    <cellStyle name="Millares 12 2 2 2 2 2" xfId="4347" xr:uid="{1A0F4D56-35E3-4A4B-A561-F62735DDB4C4}"/>
    <cellStyle name="Millares 12 2 2 2 3" xfId="1475" xr:uid="{1168DD49-17A4-4CEB-A96D-A82D4214E605}"/>
    <cellStyle name="Millares 12 2 2 2 4" xfId="3390" xr:uid="{917A685E-7064-4C9C-92EF-D881DA327372}"/>
    <cellStyle name="Millares 12 2 2 3" xfId="757" xr:uid="{3AF7D077-D303-4DAB-A7E3-7AC0580EDFF1}"/>
    <cellStyle name="Millares 12 2 2 3 2" xfId="2671" xr:uid="{A37E72F8-6A2B-4B13-B084-014E35F88F70}"/>
    <cellStyle name="Millares 12 2 2 3 2 2" xfId="4586" xr:uid="{BFD3F1A1-5E3F-48F4-B38F-114376FB8CFC}"/>
    <cellStyle name="Millares 12 2 2 3 3" xfId="1714" xr:uid="{A4FFCDFE-EA48-4BF5-83BA-A132F85F4DF8}"/>
    <cellStyle name="Millares 12 2 2 3 4" xfId="3629" xr:uid="{AC3CDA99-9F96-4755-ABB0-F74CD9760206}"/>
    <cellStyle name="Millares 12 2 2 4" xfId="996" xr:uid="{CE32B4C8-5072-473C-BE8C-185D5CB21D90}"/>
    <cellStyle name="Millares 12 2 2 4 2" xfId="2910" xr:uid="{A3FEB3ED-60F2-42F0-8FB6-82E5EA447F5A}"/>
    <cellStyle name="Millares 12 2 2 4 2 2" xfId="4825" xr:uid="{C98FE805-FA93-4AE6-B43B-463C0821904D}"/>
    <cellStyle name="Millares 12 2 2 4 3" xfId="1953" xr:uid="{AC6888FF-F66F-4C03-9D55-BF965FC2868E}"/>
    <cellStyle name="Millares 12 2 2 4 4" xfId="3868" xr:uid="{1539C022-71BA-46B7-85E8-1C97D8BF11DF}"/>
    <cellStyle name="Millares 12 2 2 5" xfId="2193" xr:uid="{B2A4CAF5-C033-4D93-9C32-585F6D569D71}"/>
    <cellStyle name="Millares 12 2 2 5 2" xfId="4108" xr:uid="{58461466-42D7-47A1-A174-EE50CAEFF034}"/>
    <cellStyle name="Millares 12 2 2 6" xfId="1236" xr:uid="{7F75035F-D664-477A-BF41-9F870D8BB9A9}"/>
    <cellStyle name="Millares 12 2 2 7" xfId="3151" xr:uid="{FFBA01DC-6690-40EA-8C7F-F2C47EF42680}"/>
    <cellStyle name="Millares 12 2 3" xfId="347" xr:uid="{9037C183-6CC2-4889-AACB-61AA553B3FF5}"/>
    <cellStyle name="Millares 12 2 3 2" xfId="2261" xr:uid="{E4986D73-649A-4150-B674-5D847959A4ED}"/>
    <cellStyle name="Millares 12 2 3 2 2" xfId="4176" xr:uid="{35D25412-0CD1-482B-91B7-D06FF90E06A4}"/>
    <cellStyle name="Millares 12 2 3 3" xfId="1304" xr:uid="{B5B24A0D-AC53-4C64-AE20-E9416D1E7191}"/>
    <cellStyle name="Millares 12 2 3 4" xfId="3219" xr:uid="{345F0AA5-9671-4F97-9A18-1858F69A4D45}"/>
    <cellStyle name="Millares 12 2 4" xfId="586" xr:uid="{B63D1CEC-8B30-456A-9486-145B4EB47675}"/>
    <cellStyle name="Millares 12 2 4 2" xfId="2500" xr:uid="{C689D2F5-3FE4-402D-A6A9-7F76357A4F71}"/>
    <cellStyle name="Millares 12 2 4 2 2" xfId="4415" xr:uid="{0D3E2FC3-6405-43BA-BBD3-0E7B1874145D}"/>
    <cellStyle name="Millares 12 2 4 3" xfId="1543" xr:uid="{51AEF647-B7AA-4E09-AAB1-96DEA1BBCDE3}"/>
    <cellStyle name="Millares 12 2 4 4" xfId="3458" xr:uid="{9447DEC3-DAFA-4F1E-8429-EE7C898545E0}"/>
    <cellStyle name="Millares 12 2 5" xfId="825" xr:uid="{1B13E113-61FC-4C53-9761-F6D2D301AD50}"/>
    <cellStyle name="Millares 12 2 5 2" xfId="2739" xr:uid="{1BA9D5E5-ADE1-471A-AD7F-9EF27321D396}"/>
    <cellStyle name="Millares 12 2 5 2 2" xfId="4654" xr:uid="{32BE7951-1C76-4CE5-8E9A-25452C8F9864}"/>
    <cellStyle name="Millares 12 2 5 3" xfId="1782" xr:uid="{4245BE6C-6437-4321-B3D0-D5FA753E892F}"/>
    <cellStyle name="Millares 12 2 5 4" xfId="3697" xr:uid="{361FDB8C-C2F3-4308-A30A-92858C03CA8F}"/>
    <cellStyle name="Millares 12 2 6" xfId="2023" xr:uid="{34D90B7F-36B7-42AE-95E8-7D977A5BC3AC}"/>
    <cellStyle name="Millares 12 2 6 2" xfId="3938" xr:uid="{2B9D5E8F-6F61-4B54-BE2F-C12B6719597C}"/>
    <cellStyle name="Millares 12 2 7" xfId="1066" xr:uid="{969E441F-0262-4039-B574-B398A1BD5E28}"/>
    <cellStyle name="Millares 12 2 8" xfId="2981" xr:uid="{28A5212B-5645-49D3-8F03-4AD9441742A0}"/>
    <cellStyle name="Millares 12 3" xfId="161" xr:uid="{BBFD2F78-2E90-4A5C-9C33-FF76CE45913E}"/>
    <cellStyle name="Millares 12 3 2" xfId="399" xr:uid="{4F4D5843-10D6-4C46-B124-D180C34AB630}"/>
    <cellStyle name="Millares 12 3 2 2" xfId="2313" xr:uid="{5DD6FFA1-BB86-4E2D-B8AF-41C935D3DE45}"/>
    <cellStyle name="Millares 12 3 2 2 2" xfId="4228" xr:uid="{E5ED923C-AABB-46A9-BF93-09014470354C}"/>
    <cellStyle name="Millares 12 3 2 3" xfId="1356" xr:uid="{BAC281F3-764E-4B64-997D-50AACC3BB141}"/>
    <cellStyle name="Millares 12 3 2 4" xfId="3271" xr:uid="{59F31A06-07B4-4158-8416-E2E47ECEC52B}"/>
    <cellStyle name="Millares 12 3 3" xfId="638" xr:uid="{E4EDFF52-6A5C-4DD7-B058-2B498B4A722A}"/>
    <cellStyle name="Millares 12 3 3 2" xfId="2552" xr:uid="{F0F00040-A2A8-4394-A60F-D2C1B20AF3CB}"/>
    <cellStyle name="Millares 12 3 3 2 2" xfId="4467" xr:uid="{0B3C5B86-07A2-4F3B-84E3-C960ED832030}"/>
    <cellStyle name="Millares 12 3 3 3" xfId="1595" xr:uid="{5B49E46B-FEE8-4960-88D5-9DB4D1A89C98}"/>
    <cellStyle name="Millares 12 3 3 4" xfId="3510" xr:uid="{43466B15-270D-44C1-B609-79B53BAA7E24}"/>
    <cellStyle name="Millares 12 3 4" xfId="877" xr:uid="{CAAA11EA-4D27-4965-9720-7994A98CD6DA}"/>
    <cellStyle name="Millares 12 3 4 2" xfId="2791" xr:uid="{FCCB8F39-502D-4C7C-B60E-A1956B124FDC}"/>
    <cellStyle name="Millares 12 3 4 2 2" xfId="4706" xr:uid="{920B851B-99B8-4F07-B1B3-8C813A7CA252}"/>
    <cellStyle name="Millares 12 3 4 3" xfId="1834" xr:uid="{2838A867-775E-44C4-BD6F-5597BA7F975C}"/>
    <cellStyle name="Millares 12 3 4 4" xfId="3749" xr:uid="{2ED02069-566F-4C99-A4CC-74F784270538}"/>
    <cellStyle name="Millares 12 3 5" xfId="2075" xr:uid="{3A79C038-189A-42A3-A885-1B112A0C0934}"/>
    <cellStyle name="Millares 12 3 5 2" xfId="3990" xr:uid="{CAF7B86A-E374-41A2-9A29-70949ED778AF}"/>
    <cellStyle name="Millares 12 3 6" xfId="1118" xr:uid="{94A9F95D-05BD-4977-B85F-40937E8C92F6}"/>
    <cellStyle name="Millares 12 3 7" xfId="3033" xr:uid="{EED73DA3-A942-46CF-AB92-CCAE4D771E07}"/>
    <cellStyle name="Millares 12 4" xfId="213" xr:uid="{D4206438-B54E-4850-B9D6-042193F6E15D}"/>
    <cellStyle name="Millares 12 4 2" xfId="451" xr:uid="{201A3BE0-A705-4B2C-A7B3-2CCCDD6984D1}"/>
    <cellStyle name="Millares 12 4 2 2" xfId="2365" xr:uid="{D2E94BED-5FE9-41F7-879F-4E4E1990177B}"/>
    <cellStyle name="Millares 12 4 2 2 2" xfId="4280" xr:uid="{14F2BD87-1AD5-4F8E-8DD9-FAED9FD40371}"/>
    <cellStyle name="Millares 12 4 2 3" xfId="1408" xr:uid="{6E0E7D88-185F-45D3-9B1D-881362BF4451}"/>
    <cellStyle name="Millares 12 4 2 4" xfId="3323" xr:uid="{824C19CA-BF43-4689-B65E-4F50C066FEF0}"/>
    <cellStyle name="Millares 12 4 3" xfId="690" xr:uid="{1F9292BC-F5ED-4DF1-BCFD-B5FEFA774369}"/>
    <cellStyle name="Millares 12 4 3 2" xfId="2604" xr:uid="{8ED12DF9-8478-4B3A-92EC-775D74EA26F9}"/>
    <cellStyle name="Millares 12 4 3 2 2" xfId="4519" xr:uid="{3EAA7261-6F88-4B2E-8CD2-330040503924}"/>
    <cellStyle name="Millares 12 4 3 3" xfId="1647" xr:uid="{C4A747D3-521A-46FD-9EFD-EF7731B97727}"/>
    <cellStyle name="Millares 12 4 3 4" xfId="3562" xr:uid="{6D6A27C8-1B46-45AB-8EF0-25B5B097D82A}"/>
    <cellStyle name="Millares 12 4 4" xfId="929" xr:uid="{73709A58-0C2F-49A5-9F37-079A6E4E49A2}"/>
    <cellStyle name="Millares 12 4 4 2" xfId="2843" xr:uid="{BD3C57FB-1898-4E54-BAF8-2D00AB65F87B}"/>
    <cellStyle name="Millares 12 4 4 2 2" xfId="4758" xr:uid="{DABF766F-89F6-40E9-A900-FC0C6C602F8A}"/>
    <cellStyle name="Millares 12 4 4 3" xfId="1886" xr:uid="{A3136584-83D9-45D3-AB8D-68BE836A3B84}"/>
    <cellStyle name="Millares 12 4 4 4" xfId="3801" xr:uid="{567C8339-0377-4415-B30D-EF2206A1C478}"/>
    <cellStyle name="Millares 12 4 5" xfId="2127" xr:uid="{835F6B00-030E-454F-A98A-1F90A5FBF308}"/>
    <cellStyle name="Millares 12 4 5 2" xfId="4042" xr:uid="{02B7DF4F-FAB6-4327-97A2-A73F0316A865}"/>
    <cellStyle name="Millares 12 4 6" xfId="1170" xr:uid="{A78E56A9-B671-48A6-A09F-DE1BD81D8216}"/>
    <cellStyle name="Millares 12 4 7" xfId="3085" xr:uid="{9D20A6AB-8FC6-4E17-9940-462DCC314F13}"/>
    <cellStyle name="Millares 12 5" xfId="246" xr:uid="{56B5D6EA-D4BC-4D03-BB48-6CD9822C32B1}"/>
    <cellStyle name="Millares 12 5 2" xfId="484" xr:uid="{4A7EA974-F782-45C2-92D7-2CF8852B526C}"/>
    <cellStyle name="Millares 12 5 2 2" xfId="2398" xr:uid="{4A096AFC-DA54-4A2D-B98E-1E92A9452221}"/>
    <cellStyle name="Millares 12 5 2 2 2" xfId="4313" xr:uid="{BAA30BBF-A76A-458B-866F-DD19D8E4A12C}"/>
    <cellStyle name="Millares 12 5 2 3" xfId="1441" xr:uid="{337EAA1D-B7E8-4532-BE29-9B714AE4D4C0}"/>
    <cellStyle name="Millares 12 5 2 4" xfId="3356" xr:uid="{36C48825-9BF8-450C-B469-E3534053609B}"/>
    <cellStyle name="Millares 12 5 3" xfId="723" xr:uid="{FFE9A899-0185-45F7-9286-2DE2344025D0}"/>
    <cellStyle name="Millares 12 5 3 2" xfId="2637" xr:uid="{E475F93B-5DCC-4D10-A5B0-2C319536C7F4}"/>
    <cellStyle name="Millares 12 5 3 2 2" xfId="4552" xr:uid="{FDA40110-5A72-4072-A710-27643A07E21C}"/>
    <cellStyle name="Millares 12 5 3 3" xfId="1680" xr:uid="{2A78D3D7-D67D-4B16-BE19-410777C67A1C}"/>
    <cellStyle name="Millares 12 5 3 4" xfId="3595" xr:uid="{35438DF7-40A8-4253-BF30-676CC229C7F8}"/>
    <cellStyle name="Millares 12 5 4" xfId="962" xr:uid="{B42FAB6A-35DF-4977-9074-553E661D7054}"/>
    <cellStyle name="Millares 12 5 4 2" xfId="2876" xr:uid="{05914B04-958B-4CD7-94A2-F883531D38C7}"/>
    <cellStyle name="Millares 12 5 4 2 2" xfId="4791" xr:uid="{1D1E9196-5ECC-4037-9248-00ABB6C0949D}"/>
    <cellStyle name="Millares 12 5 4 3" xfId="1919" xr:uid="{2113C385-4B60-4864-A695-FF67A0E6C236}"/>
    <cellStyle name="Millares 12 5 4 4" xfId="3834" xr:uid="{C115FBF2-9211-49D4-B8E0-24AB56C9B663}"/>
    <cellStyle name="Millares 12 5 5" xfId="2160" xr:uid="{FECA5513-A9EE-45F9-84DC-13FF768AE900}"/>
    <cellStyle name="Millares 12 5 5 2" xfId="4075" xr:uid="{F70D4114-D9A3-4F8E-A8B6-4FCAC7A29748}"/>
    <cellStyle name="Millares 12 5 6" xfId="1203" xr:uid="{023990F0-0249-4B26-B881-CBE20A3EFBC3}"/>
    <cellStyle name="Millares 12 5 7" xfId="3118" xr:uid="{8AD937BE-BB9F-4331-8131-26A3F2024E43}"/>
    <cellStyle name="Millares 12 6" xfId="313" xr:uid="{14ED80AB-809E-4A19-8F8F-8655DB314105}"/>
    <cellStyle name="Millares 12 6 2" xfId="2227" xr:uid="{965474B3-1A24-4287-982A-54CF89C9D886}"/>
    <cellStyle name="Millares 12 6 2 2" xfId="4142" xr:uid="{14071FC7-1C92-4655-9D7D-8E2EC49EDE8D}"/>
    <cellStyle name="Millares 12 6 3" xfId="1270" xr:uid="{A26B3102-9526-4B6B-A925-2559B04E9C64}"/>
    <cellStyle name="Millares 12 6 4" xfId="3185" xr:uid="{71E299FA-6F27-465A-9596-DD5A7A3CD117}"/>
    <cellStyle name="Millares 12 7" xfId="552" xr:uid="{FDD19A75-D2FE-402C-B637-F129D7CBEC76}"/>
    <cellStyle name="Millares 12 7 2" xfId="2466" xr:uid="{10B7255A-38C1-469B-B00F-B20E14D8AA64}"/>
    <cellStyle name="Millares 12 7 2 2" xfId="4381" xr:uid="{0F9D011F-ACF4-4828-B16C-01090DD86B2F}"/>
    <cellStyle name="Millares 12 7 3" xfId="1509" xr:uid="{72F8357A-6A48-45BD-8FEC-96D3336C99EA}"/>
    <cellStyle name="Millares 12 7 4" xfId="3424" xr:uid="{1331B8CC-AF4C-488E-AC93-1F77315C65E8}"/>
    <cellStyle name="Millares 12 8" xfId="791" xr:uid="{8A0DCCA1-0339-4AE9-8421-796D995B604F}"/>
    <cellStyle name="Millares 12 8 2" xfId="2705" xr:uid="{D4F75152-D283-4874-A1C8-16A8B838E10F}"/>
    <cellStyle name="Millares 12 8 2 2" xfId="4620" xr:uid="{E9859A54-A6E2-44F5-A921-7E8EACD9BA37}"/>
    <cellStyle name="Millares 12 8 3" xfId="1748" xr:uid="{A4D8EBDC-2DDD-4A11-BECC-4BBD19F6C72A}"/>
    <cellStyle name="Millares 12 8 4" xfId="3663" xr:uid="{AC06A351-8D5C-4551-8737-6715A838DBE3}"/>
    <cellStyle name="Millares 12 9" xfId="1989" xr:uid="{34352F6D-2BC1-4DAF-8995-860E7CD5872E}"/>
    <cellStyle name="Millares 12 9 2" xfId="3904" xr:uid="{775C461B-46A1-4F37-B177-C20534F8303A}"/>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2 2" xfId="2436" xr:uid="{B78C2AE7-482B-4E8B-BA56-456AF83447FA}"/>
    <cellStyle name="Millares 13 2 2 2 2 2" xfId="4351" xr:uid="{8A83BE9B-AE71-433D-ABCC-D23BEAAB5E97}"/>
    <cellStyle name="Millares 13 2 2 2 3" xfId="1479" xr:uid="{00D9660D-D6A2-4EAD-B6B3-EEF499F4E160}"/>
    <cellStyle name="Millares 13 2 2 2 4" xfId="3394" xr:uid="{A58AC73F-8EBA-4FDC-9403-F867F693554F}"/>
    <cellStyle name="Millares 13 2 2 3" xfId="761" xr:uid="{18BB3E05-33F4-40C3-891E-9A411E68E0C4}"/>
    <cellStyle name="Millares 13 2 2 3 2" xfId="2675" xr:uid="{DDBBC82E-96EA-4E79-98F2-47887389EAC7}"/>
    <cellStyle name="Millares 13 2 2 3 2 2" xfId="4590" xr:uid="{873D90AE-8EF6-431F-941D-5E801DD855BD}"/>
    <cellStyle name="Millares 13 2 2 3 3" xfId="1718" xr:uid="{F3D85923-5B76-476F-96BE-BF9B4730F60F}"/>
    <cellStyle name="Millares 13 2 2 3 4" xfId="3633" xr:uid="{AAB674D3-DFA4-4FB0-8CFE-4A24AEA94CED}"/>
    <cellStyle name="Millares 13 2 2 4" xfId="1000" xr:uid="{B156DD58-C0E2-40C7-9F66-A88CC55858DD}"/>
    <cellStyle name="Millares 13 2 2 4 2" xfId="2914" xr:uid="{20176938-F4D3-480B-B4BC-1802C35AFB33}"/>
    <cellStyle name="Millares 13 2 2 4 2 2" xfId="4829" xr:uid="{1FC28DF7-C24B-4FAF-80AC-4D8438A6F9FC}"/>
    <cellStyle name="Millares 13 2 2 4 3" xfId="1957" xr:uid="{9EA011A0-0DBA-41E7-9458-B4C50BC0EA9D}"/>
    <cellStyle name="Millares 13 2 2 4 4" xfId="3872" xr:uid="{71821C8F-FBC9-4817-A91D-805121BB6360}"/>
    <cellStyle name="Millares 13 2 2 5" xfId="2197" xr:uid="{0FF53F84-051E-4314-B3C1-CFB0407F706F}"/>
    <cellStyle name="Millares 13 2 2 5 2" xfId="4112" xr:uid="{6F64919A-7D8E-4103-B23B-D8057BFAEEFD}"/>
    <cellStyle name="Millares 13 2 2 6" xfId="1240" xr:uid="{962D9207-D17C-41BD-9EB8-8947A656AB57}"/>
    <cellStyle name="Millares 13 2 2 7" xfId="3155" xr:uid="{E943AD5B-A988-484E-B437-AD9A42DBF6EE}"/>
    <cellStyle name="Millares 13 2 3" xfId="351" xr:uid="{2D07BACD-DB5A-400C-A36B-7FC75A37F0EA}"/>
    <cellStyle name="Millares 13 2 3 2" xfId="2265" xr:uid="{23C76742-399B-46F9-8442-9989319CC8B6}"/>
    <cellStyle name="Millares 13 2 3 2 2" xfId="4180" xr:uid="{8FD9FBED-BD49-40CF-9AF5-BB171FB92DF8}"/>
    <cellStyle name="Millares 13 2 3 3" xfId="1308" xr:uid="{379A12B3-7FEA-4590-90F8-941EC3AF2AC8}"/>
    <cellStyle name="Millares 13 2 3 4" xfId="3223" xr:uid="{4F5223A6-0367-459D-9FF9-67D4E6F38620}"/>
    <cellStyle name="Millares 13 2 4" xfId="590" xr:uid="{68BAA035-385D-4CF1-856A-4BF987DFC215}"/>
    <cellStyle name="Millares 13 2 4 2" xfId="2504" xr:uid="{838BA543-8CB3-4730-A9F3-AE3D2C1C5C94}"/>
    <cellStyle name="Millares 13 2 4 2 2" xfId="4419" xr:uid="{FDE0FB32-CF7B-41AC-8F56-A8373ABBD559}"/>
    <cellStyle name="Millares 13 2 4 3" xfId="1547" xr:uid="{39889176-6DBF-45F6-AB6A-B4DB7AD83C7B}"/>
    <cellStyle name="Millares 13 2 4 4" xfId="3462" xr:uid="{FFFA77BB-7D15-4712-B68D-A30576D55CE6}"/>
    <cellStyle name="Millares 13 2 5" xfId="829" xr:uid="{EF1A2020-1124-4547-8C43-DEA5B8AF3665}"/>
    <cellStyle name="Millares 13 2 5 2" xfId="2743" xr:uid="{F191A1AB-E67A-447D-9D4B-0FD9EEF62639}"/>
    <cellStyle name="Millares 13 2 5 2 2" xfId="4658" xr:uid="{88798408-559B-4742-A30B-5D8AD6753E8B}"/>
    <cellStyle name="Millares 13 2 5 3" xfId="1786" xr:uid="{1E6A401B-2512-4569-A9AC-22995336AF2A}"/>
    <cellStyle name="Millares 13 2 5 4" xfId="3701" xr:uid="{86D8210B-6444-4071-99FD-C003FD43F50E}"/>
    <cellStyle name="Millares 13 2 6" xfId="2027" xr:uid="{3CCDEEBE-F811-4BFA-B51F-57C9860990CF}"/>
    <cellStyle name="Millares 13 2 6 2" xfId="3942" xr:uid="{65A4EA19-5013-42A0-8EDB-861D4D16613E}"/>
    <cellStyle name="Millares 13 2 7" xfId="1070" xr:uid="{A3954B98-E48A-4656-A13A-AF0E95B7E687}"/>
    <cellStyle name="Millares 13 2 8" xfId="2985" xr:uid="{59058DDD-2A56-4691-BD5C-381D4C4326CD}"/>
    <cellStyle name="Millares 13 3" xfId="250" xr:uid="{89FFE91C-81D2-45AC-885B-514E7B4C9BB7}"/>
    <cellStyle name="Millares 13 3 2" xfId="488" xr:uid="{7ADF25BE-4238-46A6-9A8E-5C9C142C1DFF}"/>
    <cellStyle name="Millares 13 3 2 2" xfId="2402" xr:uid="{5A6839E1-4C9B-4D4B-BEE4-93614FBD4732}"/>
    <cellStyle name="Millares 13 3 2 2 2" xfId="4317" xr:uid="{F39AF0E2-0883-4050-95CA-FC6334056029}"/>
    <cellStyle name="Millares 13 3 2 3" xfId="1445" xr:uid="{FD5C8650-C359-46C2-898C-9D6473676263}"/>
    <cellStyle name="Millares 13 3 2 4" xfId="3360" xr:uid="{6EBFC1CA-9A65-4E09-8BB1-1D8524FAC16B}"/>
    <cellStyle name="Millares 13 3 3" xfId="727" xr:uid="{E94A047A-66F8-4E1D-B3FB-E5EE2BF6E662}"/>
    <cellStyle name="Millares 13 3 3 2" xfId="2641" xr:uid="{E2BB4626-1665-4027-9B24-A5AA530E9351}"/>
    <cellStyle name="Millares 13 3 3 2 2" xfId="4556" xr:uid="{C97B8218-E8A5-4254-AC3A-CC5656E5F975}"/>
    <cellStyle name="Millares 13 3 3 3" xfId="1684" xr:uid="{F4D196C8-AAE6-4483-8128-B8FADE918EB1}"/>
    <cellStyle name="Millares 13 3 3 4" xfId="3599" xr:uid="{FC21C30B-A06C-4CD7-9218-14E69F96FB8C}"/>
    <cellStyle name="Millares 13 3 4" xfId="966" xr:uid="{B61889DA-67DE-422B-AED6-48BD74920564}"/>
    <cellStyle name="Millares 13 3 4 2" xfId="2880" xr:uid="{42B3639D-7D6C-4191-A999-A8C6299B89F6}"/>
    <cellStyle name="Millares 13 3 4 2 2" xfId="4795" xr:uid="{645C6043-E613-497F-B199-05D03F9C7050}"/>
    <cellStyle name="Millares 13 3 4 3" xfId="1923" xr:uid="{76C1FCC7-F783-4B75-BA23-93C8311B89AB}"/>
    <cellStyle name="Millares 13 3 4 4" xfId="3838" xr:uid="{6E243003-07E4-46BB-BA1A-8DF7C682F50F}"/>
    <cellStyle name="Millares 13 3 5" xfId="2164" xr:uid="{24C1E476-F471-4606-BF41-E2C23EBA2D9F}"/>
    <cellStyle name="Millares 13 3 5 2" xfId="4079" xr:uid="{D8483CB5-2199-42FC-9F9A-292D39F7FB3D}"/>
    <cellStyle name="Millares 13 3 6" xfId="1207" xr:uid="{CFF5838D-A180-4349-B36E-4451A8906C00}"/>
    <cellStyle name="Millares 13 3 7" xfId="3122" xr:uid="{07AFF0AC-6D87-4DB8-82D3-9B30254DD9BA}"/>
    <cellStyle name="Millares 13 4" xfId="317" xr:uid="{75191F19-E350-4981-BFBA-8902CFB82003}"/>
    <cellStyle name="Millares 13 4 2" xfId="2231" xr:uid="{00648CE7-C81F-4D8D-BC7B-5A3AED99602E}"/>
    <cellStyle name="Millares 13 4 2 2" xfId="4146" xr:uid="{3D6CC2C3-0452-44E2-B339-5017E3D1CD98}"/>
    <cellStyle name="Millares 13 4 3" xfId="1274" xr:uid="{49A4B264-378E-420E-99B6-59F50400615D}"/>
    <cellStyle name="Millares 13 4 4" xfId="3189" xr:uid="{257C47A2-C00D-4158-A471-078BEE9E4280}"/>
    <cellStyle name="Millares 13 5" xfId="556" xr:uid="{2ACFDDB3-D022-4E22-A315-68113E1A41C6}"/>
    <cellStyle name="Millares 13 5 2" xfId="2470" xr:uid="{900E1BBC-B64C-4FDE-BEDB-29AA96996580}"/>
    <cellStyle name="Millares 13 5 2 2" xfId="4385" xr:uid="{B83D5194-23D8-4E09-9237-99910DDC3973}"/>
    <cellStyle name="Millares 13 5 3" xfId="1513" xr:uid="{22B5843D-85C0-48A5-AA5A-5593FBA44EE2}"/>
    <cellStyle name="Millares 13 5 4" xfId="3428" xr:uid="{733DE41A-D033-4B14-80D2-052870A0FB92}"/>
    <cellStyle name="Millares 13 6" xfId="795" xr:uid="{7807A73E-6A09-4ECD-8BDF-9BF97DB37455}"/>
    <cellStyle name="Millares 13 6 2" xfId="2709" xr:uid="{4880F1E7-9A2F-4065-96AD-8FFEFB678055}"/>
    <cellStyle name="Millares 13 6 2 2" xfId="4624" xr:uid="{9F7CE0A5-4E99-49DD-AD8A-D5F6D946067D}"/>
    <cellStyle name="Millares 13 6 3" xfId="1752" xr:uid="{C3A94439-7EBA-4164-AC10-037EDFFAC7E2}"/>
    <cellStyle name="Millares 13 6 4" xfId="3667" xr:uid="{3C4906D6-8FAE-41A0-A4BF-E08587096D0F}"/>
    <cellStyle name="Millares 13 7" xfId="1993" xr:uid="{C61AE16A-620E-469F-8C9F-0720ED505DEE}"/>
    <cellStyle name="Millares 13 7 2" xfId="3908" xr:uid="{93876AEC-7CAB-47D3-8EFB-9800EDDF0F8C}"/>
    <cellStyle name="Millares 13 8" xfId="1036" xr:uid="{F2AC80F0-272E-4551-A784-861512A105E0}"/>
    <cellStyle name="Millares 13 9" xfId="2951" xr:uid="{39A7952F-7033-4325-824B-6BDF5A0F80F1}"/>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2 2" xfId="2426" xr:uid="{AAEF04A2-BA64-4E09-905B-A219608F33BC}"/>
    <cellStyle name="Millares 14 2 2 2 2 2" xfId="4341" xr:uid="{516E8070-AC25-4A9E-87C7-8A94FA7CA531}"/>
    <cellStyle name="Millares 14 2 2 2 3" xfId="1469" xr:uid="{0B8CF984-E847-4561-B407-85DA7F994D82}"/>
    <cellStyle name="Millares 14 2 2 2 4" xfId="3384" xr:uid="{E07D62B0-E106-4E4C-BEEF-2A3302434CB0}"/>
    <cellStyle name="Millares 14 2 2 3" xfId="751" xr:uid="{66883E2B-DF04-47B8-BCAE-14E786CC5863}"/>
    <cellStyle name="Millares 14 2 2 3 2" xfId="2665" xr:uid="{F2F52D38-35F8-4E78-B73C-9F2ADA7C3631}"/>
    <cellStyle name="Millares 14 2 2 3 2 2" xfId="4580" xr:uid="{40528B63-21E8-4596-872B-0A2AA4D88A54}"/>
    <cellStyle name="Millares 14 2 2 3 3" xfId="1708" xr:uid="{72CFA374-E27E-419A-8BFA-F3FC61176867}"/>
    <cellStyle name="Millares 14 2 2 3 4" xfId="3623" xr:uid="{554A0154-98C1-4DCB-8308-486AB25B5E00}"/>
    <cellStyle name="Millares 14 2 2 4" xfId="990" xr:uid="{2C301754-9F06-4066-87C2-7F8FB8DD1055}"/>
    <cellStyle name="Millares 14 2 2 4 2" xfId="2904" xr:uid="{C404A2B6-11B8-468D-AF5B-A4631F9EF099}"/>
    <cellStyle name="Millares 14 2 2 4 2 2" xfId="4819" xr:uid="{3BAEFE0F-C757-4197-B60D-74E046DC4F36}"/>
    <cellStyle name="Millares 14 2 2 4 3" xfId="1947" xr:uid="{699F5C8E-13D5-44AF-B93C-A2BE1882D67D}"/>
    <cellStyle name="Millares 14 2 2 4 4" xfId="3862" xr:uid="{D808B5ED-17B2-4BFD-88CE-6AC95AF7F664}"/>
    <cellStyle name="Millares 14 2 2 5" xfId="2187" xr:uid="{17D1B10C-405D-4B0E-9320-F4B79C476D78}"/>
    <cellStyle name="Millares 14 2 2 5 2" xfId="4102" xr:uid="{0E311B7B-AF26-4760-BC1E-675740598587}"/>
    <cellStyle name="Millares 14 2 2 6" xfId="1230" xr:uid="{E0E37322-3BAA-4DCF-B91C-93C162141A30}"/>
    <cellStyle name="Millares 14 2 2 7" xfId="3145" xr:uid="{53E06EE7-46C8-488A-B0F8-BED1FABF9D3F}"/>
    <cellStyle name="Millares 14 2 3" xfId="341" xr:uid="{BC1D0CD7-6B21-45DD-AAC3-C2305F111685}"/>
    <cellStyle name="Millares 14 2 3 2" xfId="2255" xr:uid="{88AF6792-EE5E-4F40-B63A-D902C12672F5}"/>
    <cellStyle name="Millares 14 2 3 2 2" xfId="4170" xr:uid="{117D99D2-F4D6-4CA3-BBF5-5F07C80437C7}"/>
    <cellStyle name="Millares 14 2 3 3" xfId="1298" xr:uid="{B11D182C-D3A8-4FCC-B53F-348FFE491C19}"/>
    <cellStyle name="Millares 14 2 3 4" xfId="3213" xr:uid="{4869C94B-3253-4BF6-9347-2146ED7E5DAA}"/>
    <cellStyle name="Millares 14 2 4" xfId="580" xr:uid="{D02AD5B9-3D72-4173-93A0-6D99C4CFEE9E}"/>
    <cellStyle name="Millares 14 2 4 2" xfId="2494" xr:uid="{17F339CF-5C5F-42A9-AC51-CC91E7D40BE8}"/>
    <cellStyle name="Millares 14 2 4 2 2" xfId="4409" xr:uid="{92FD96F8-F3C8-4E6A-92A2-08A372BE6E94}"/>
    <cellStyle name="Millares 14 2 4 3" xfId="1537" xr:uid="{AE790F72-1A09-47E0-9551-F3A0AB89BE58}"/>
    <cellStyle name="Millares 14 2 4 4" xfId="3452" xr:uid="{C26C2B25-FA8B-4C86-BA0E-67EECE42C8E9}"/>
    <cellStyle name="Millares 14 2 5" xfId="819" xr:uid="{6BB50CE6-9A82-4367-B7E5-D6EA662D5CA1}"/>
    <cellStyle name="Millares 14 2 5 2" xfId="2733" xr:uid="{49CD28D6-3B2F-4D8F-8A2F-5C27DBE38940}"/>
    <cellStyle name="Millares 14 2 5 2 2" xfId="4648" xr:uid="{7171033A-8E38-4ADB-88CC-7624C5C6F71D}"/>
    <cellStyle name="Millares 14 2 5 3" xfId="1776" xr:uid="{1F552559-F885-402F-AEC6-009E1D06FBD5}"/>
    <cellStyle name="Millares 14 2 5 4" xfId="3691" xr:uid="{D2B677E2-195C-4248-903A-1E3288D01680}"/>
    <cellStyle name="Millares 14 2 6" xfId="2017" xr:uid="{C89FA35A-48FA-4F45-A605-21E11B4FA212}"/>
    <cellStyle name="Millares 14 2 6 2" xfId="3932" xr:uid="{0215C536-62E6-47B7-9CDB-FC04CED11DF6}"/>
    <cellStyle name="Millares 14 2 7" xfId="1060" xr:uid="{93BE1544-F64F-4DB6-8AC5-DAF1C3A4A635}"/>
    <cellStyle name="Millares 14 2 8" xfId="2975" xr:uid="{02454A13-D4D2-46F2-A253-92FE911125AE}"/>
    <cellStyle name="Millares 14 3" xfId="240" xr:uid="{F1F4FC1C-C5E3-489F-9BA0-59C2C0F188C4}"/>
    <cellStyle name="Millares 14 3 2" xfId="478" xr:uid="{9CD85680-05A8-4185-ABCF-C05982A39C84}"/>
    <cellStyle name="Millares 14 3 2 2" xfId="2392" xr:uid="{A597411F-D28B-418C-8661-FE1B3FC3AA7E}"/>
    <cellStyle name="Millares 14 3 2 2 2" xfId="4307" xr:uid="{1DA32F74-EBA1-4BBF-BACA-98E9284D1CFD}"/>
    <cellStyle name="Millares 14 3 2 3" xfId="1435" xr:uid="{34C76CCC-DECD-461A-A034-9FE534718089}"/>
    <cellStyle name="Millares 14 3 2 4" xfId="3350" xr:uid="{E056483B-DF85-47E5-9314-949ABC023D7E}"/>
    <cellStyle name="Millares 14 3 3" xfId="717" xr:uid="{22601164-90FE-42B5-A107-C661CE011D6A}"/>
    <cellStyle name="Millares 14 3 3 2" xfId="2631" xr:uid="{7961F5BC-5A08-4CA5-941B-8F314C657EFB}"/>
    <cellStyle name="Millares 14 3 3 2 2" xfId="4546" xr:uid="{ACA66A47-105B-4BF8-9062-4E03346A1488}"/>
    <cellStyle name="Millares 14 3 3 3" xfId="1674" xr:uid="{CCB7121D-EFDA-4804-98B0-F8A19839A89D}"/>
    <cellStyle name="Millares 14 3 3 4" xfId="3589" xr:uid="{1F782C1B-5E40-43C4-B4D5-298F92CEF7D5}"/>
    <cellStyle name="Millares 14 3 4" xfId="956" xr:uid="{41A149D2-1FC7-440F-A5F6-C8E2B6ABA569}"/>
    <cellStyle name="Millares 14 3 4 2" xfId="2870" xr:uid="{92BEA863-2F0B-4021-B8EA-CBDBAB57F0A8}"/>
    <cellStyle name="Millares 14 3 4 2 2" xfId="4785" xr:uid="{C01548F8-DA81-4236-8051-3AC97B9BA336}"/>
    <cellStyle name="Millares 14 3 4 3" xfId="1913" xr:uid="{0563A5DC-4ABE-4107-B30A-4BE7C55F9EE3}"/>
    <cellStyle name="Millares 14 3 4 4" xfId="3828" xr:uid="{73625CDE-29BD-4DCF-A38C-71CB57115365}"/>
    <cellStyle name="Millares 14 3 5" xfId="2154" xr:uid="{FA1A361F-A258-427C-843E-D8F6E80D442D}"/>
    <cellStyle name="Millares 14 3 5 2" xfId="4069" xr:uid="{8F013587-8994-4286-A522-CDD63C13B527}"/>
    <cellStyle name="Millares 14 3 6" xfId="1197" xr:uid="{DC5D5ACE-6264-447C-B740-B725E459B307}"/>
    <cellStyle name="Millares 14 3 7" xfId="3112" xr:uid="{E3B247C3-968C-475D-B910-3B40C8EF20A6}"/>
    <cellStyle name="Millares 14 4" xfId="307" xr:uid="{4F0E0298-5060-4E14-A359-827571E28B21}"/>
    <cellStyle name="Millares 14 4 2" xfId="2221" xr:uid="{0159864E-BFA0-42D4-AAD5-D5D8C6EC5C0B}"/>
    <cellStyle name="Millares 14 4 2 2" xfId="4136" xr:uid="{8D374628-2140-46E1-B95A-14353DEA2483}"/>
    <cellStyle name="Millares 14 4 3" xfId="1264" xr:uid="{A871F1BE-3C32-4695-9228-00575558730C}"/>
    <cellStyle name="Millares 14 4 4" xfId="3179" xr:uid="{4BF73534-23FE-4094-8405-BCA5608173CC}"/>
    <cellStyle name="Millares 14 5" xfId="546" xr:uid="{52D8B562-DD39-4B70-B23F-7FA534299736}"/>
    <cellStyle name="Millares 14 5 2" xfId="2460" xr:uid="{F9A513B9-A61D-4820-98BA-18E97DCEBB3E}"/>
    <cellStyle name="Millares 14 5 2 2" xfId="4375" xr:uid="{1731B0B5-1C58-4739-B604-0267B4422AD7}"/>
    <cellStyle name="Millares 14 5 3" xfId="1503" xr:uid="{B49E470E-376D-4B7F-B36E-73D7CBC01C29}"/>
    <cellStyle name="Millares 14 5 4" xfId="3418" xr:uid="{B185215F-C8AF-41C9-A86F-0C9153D2D04A}"/>
    <cellStyle name="Millares 14 6" xfId="785" xr:uid="{FA170FF1-216A-48B1-856A-D4605B6FD353}"/>
    <cellStyle name="Millares 14 6 2" xfId="2699" xr:uid="{26CBDE8B-FC57-45C8-8BB8-D60A06EC6E0D}"/>
    <cellStyle name="Millares 14 6 2 2" xfId="4614" xr:uid="{B8226970-11DB-4F51-9D0E-E0C61A32479F}"/>
    <cellStyle name="Millares 14 6 3" xfId="1742" xr:uid="{8D0C8D2F-D581-4248-9567-45C5B065866C}"/>
    <cellStyle name="Millares 14 6 4" xfId="3657" xr:uid="{E99BCB27-FBA1-481F-88F5-445B5A79166B}"/>
    <cellStyle name="Millares 14 7" xfId="1983" xr:uid="{BAAA32DC-819A-4455-8D17-B9B13C9C752D}"/>
    <cellStyle name="Millares 14 7 2" xfId="3898" xr:uid="{558C8055-18D9-43B4-BD2A-334C671CBA54}"/>
    <cellStyle name="Millares 14 8" xfId="1026" xr:uid="{30E943A1-E75E-461D-A027-94D1833EE972}"/>
    <cellStyle name="Millares 14 9" xfId="2941" xr:uid="{D2C81EB0-5956-40F9-A0F7-B98B5236460D}"/>
    <cellStyle name="Millares 15" xfId="115" xr:uid="{00FF8DB8-663C-40CC-A0EF-2927D7439C37}"/>
    <cellStyle name="Millares 15 2" xfId="355" xr:uid="{0A9B6233-9769-466F-96D9-F1B5254C6849}"/>
    <cellStyle name="Millares 15 2 2" xfId="2269" xr:uid="{DA17F110-8A1D-4A15-AC35-B8433FE4CE83}"/>
    <cellStyle name="Millares 15 2 2 2" xfId="4184" xr:uid="{98C4549B-A877-4DF7-B91E-C4F8B0E4D432}"/>
    <cellStyle name="Millares 15 2 3" xfId="1312" xr:uid="{EF4686C5-441E-4D3C-81B6-96BD667046FA}"/>
    <cellStyle name="Millares 15 2 4" xfId="3227" xr:uid="{6935A0E7-CC4C-476D-9D77-8FC9AC7AE921}"/>
    <cellStyle name="Millares 15 3" xfId="594" xr:uid="{AB7F5A82-6B50-4FDD-BABE-36123A68C7B2}"/>
    <cellStyle name="Millares 15 3 2" xfId="2508" xr:uid="{EED4BDA4-2646-4EC1-8DB0-D1DDF4004D05}"/>
    <cellStyle name="Millares 15 3 2 2" xfId="4423" xr:uid="{072DEF08-888A-417D-808E-0D465295AD18}"/>
    <cellStyle name="Millares 15 3 3" xfId="1551" xr:uid="{D7A5906A-A87C-4603-9D90-04998F65F278}"/>
    <cellStyle name="Millares 15 3 4" xfId="3466" xr:uid="{14B76048-F5EC-4D93-AEDD-FA95F5914268}"/>
    <cellStyle name="Millares 15 4" xfId="833" xr:uid="{EF398F28-2ADF-4D6E-B0FF-DB0A9EC6E97E}"/>
    <cellStyle name="Millares 15 4 2" xfId="2747" xr:uid="{F9846A09-2219-4089-BD55-970213FF3BFF}"/>
    <cellStyle name="Millares 15 4 2 2" xfId="4662" xr:uid="{6A3B932D-1B45-46B6-B4AF-694B3A107F68}"/>
    <cellStyle name="Millares 15 4 3" xfId="1790" xr:uid="{CD98939E-FC5C-4E06-97D1-5C1F16157BEC}"/>
    <cellStyle name="Millares 15 4 4" xfId="3705" xr:uid="{403BA452-F87D-46FB-91BA-2DDD0B871909}"/>
    <cellStyle name="Millares 15 5" xfId="2031" xr:uid="{95F0CE37-C23D-4CFA-9E14-AEFA8A64E316}"/>
    <cellStyle name="Millares 15 5 2" xfId="3946" xr:uid="{3A5C28F9-5BD3-4D06-AED6-82EC9DD4FF05}"/>
    <cellStyle name="Millares 15 6" xfId="1074" xr:uid="{6A36E3FD-3AD5-4AB0-9023-FC121B8667F2}"/>
    <cellStyle name="Millares 15 7" xfId="2989" xr:uid="{9CDC85B4-4F85-4E57-8766-A6F5CEA4C49D}"/>
    <cellStyle name="Millares 16" xfId="163" xr:uid="{E66900DD-6BA8-4EA6-86EE-3583317ABCCB}"/>
    <cellStyle name="Millares 16 2" xfId="401" xr:uid="{C363C5E8-C184-450C-9323-DA319DA6649E}"/>
    <cellStyle name="Millares 16 2 2" xfId="2315" xr:uid="{42EA4265-8266-4B98-A66A-CF4F60FB9C94}"/>
    <cellStyle name="Millares 16 2 2 2" xfId="4230" xr:uid="{C7E74767-0022-449A-AB20-3703ABD9F04F}"/>
    <cellStyle name="Millares 16 2 3" xfId="1358" xr:uid="{690E4A38-4BCA-4AEC-B1B5-994CA7FC0D9C}"/>
    <cellStyle name="Millares 16 2 4" xfId="3273" xr:uid="{2C10E859-A9C5-4E32-850C-D4BA78D7622B}"/>
    <cellStyle name="Millares 16 3" xfId="640" xr:uid="{12B4978C-8D24-4767-BA01-D9AEF33EEA5E}"/>
    <cellStyle name="Millares 16 3 2" xfId="2554" xr:uid="{231FB547-C47E-4FD8-8641-64FD0BDE641D}"/>
    <cellStyle name="Millares 16 3 2 2" xfId="4469" xr:uid="{DDAC3C51-3D87-41BF-83E3-DC0A8D3E8031}"/>
    <cellStyle name="Millares 16 3 3" xfId="1597" xr:uid="{07FD53E8-576B-4B5E-B636-6B796E07CD89}"/>
    <cellStyle name="Millares 16 3 4" xfId="3512" xr:uid="{9D32DB45-9DDA-481A-BB85-655760B9BD05}"/>
    <cellStyle name="Millares 16 4" xfId="879" xr:uid="{EE50C788-72E4-404A-8D19-1B366EAD9531}"/>
    <cellStyle name="Millares 16 4 2" xfId="2793" xr:uid="{44BDAED3-8A83-4A5D-B400-58B2A4DFA55D}"/>
    <cellStyle name="Millares 16 4 2 2" xfId="4708" xr:uid="{94065E3F-A54B-49D6-8F86-E6EDFF92BF5F}"/>
    <cellStyle name="Millares 16 4 3" xfId="1836" xr:uid="{2D9A1E9C-B627-407E-92D8-B61E4505638D}"/>
    <cellStyle name="Millares 16 4 4" xfId="3751" xr:uid="{F5BB539E-4FE9-4244-9E13-9DAFDE73221F}"/>
    <cellStyle name="Millares 16 5" xfId="2077" xr:uid="{E30CFB9C-123E-475C-8B1A-D2434D813A42}"/>
    <cellStyle name="Millares 16 5 2" xfId="3992" xr:uid="{6CD7A9F0-0CAF-4813-9322-DB1B65FE2509}"/>
    <cellStyle name="Millares 16 6" xfId="1120" xr:uid="{218C7776-7AEE-49EE-8229-5503BE579432}"/>
    <cellStyle name="Millares 16 7" xfId="3035" xr:uid="{BAB2062B-15FD-44AF-9BE0-F2E0FD37BBED}"/>
    <cellStyle name="Millares 17" xfId="165" xr:uid="{F4ACD1EA-86B2-486A-91E6-6EADF0A9B6F0}"/>
    <cellStyle name="Millares 17 2" xfId="403" xr:uid="{4157D55C-5EC0-452A-A906-D5BB6A967C90}"/>
    <cellStyle name="Millares 17 2 2" xfId="2317" xr:uid="{4F949913-FB9C-4B2A-B829-6CA28FF6C71B}"/>
    <cellStyle name="Millares 17 2 2 2" xfId="4232" xr:uid="{D18C8409-75C7-4BD4-84CF-530287844D54}"/>
    <cellStyle name="Millares 17 2 3" xfId="1360" xr:uid="{9898D649-2AAB-4ECA-9795-7EA480108BF4}"/>
    <cellStyle name="Millares 17 2 4" xfId="3275" xr:uid="{18AC402A-6417-43DE-9D02-254273CE6FCE}"/>
    <cellStyle name="Millares 17 3" xfId="642" xr:uid="{D566DCFF-A31C-4E14-A6CB-38C9D024850A}"/>
    <cellStyle name="Millares 17 3 2" xfId="2556" xr:uid="{E7406D70-F658-4BCB-849A-517971846087}"/>
    <cellStyle name="Millares 17 3 2 2" xfId="4471" xr:uid="{BB282CD2-5105-4DC2-A8FE-7E3A2BDF65FE}"/>
    <cellStyle name="Millares 17 3 3" xfId="1599" xr:uid="{FDE4E53B-46B9-447E-A6A2-61011B40317E}"/>
    <cellStyle name="Millares 17 3 4" xfId="3514" xr:uid="{8B89393C-552B-4402-A50C-CF0D127307CD}"/>
    <cellStyle name="Millares 17 4" xfId="881" xr:uid="{6929CCE0-492D-4C1F-B66F-8DBFDFC587B7}"/>
    <cellStyle name="Millares 17 4 2" xfId="2795" xr:uid="{91342930-B045-4701-BE25-A698FADDA77F}"/>
    <cellStyle name="Millares 17 4 2 2" xfId="4710" xr:uid="{BDA7AA11-43CB-4802-AE2C-43D55FF164CA}"/>
    <cellStyle name="Millares 17 4 3" xfId="1838" xr:uid="{8946ACF0-06E8-4114-819C-FFDCC74F4E69}"/>
    <cellStyle name="Millares 17 4 4" xfId="3753" xr:uid="{9AE20F81-F8BF-4339-B376-16A32FFBA2E8}"/>
    <cellStyle name="Millares 17 5" xfId="2079" xr:uid="{78850B03-8463-4DD5-9984-F352E5573BCE}"/>
    <cellStyle name="Millares 17 5 2" xfId="3994" xr:uid="{C1AD0C84-7207-41A7-8A46-58EADC3A7CA9}"/>
    <cellStyle name="Millares 17 6" xfId="1122" xr:uid="{677F51A8-8127-410E-BB7E-6EE839E4A74A}"/>
    <cellStyle name="Millares 17 7" xfId="3037" xr:uid="{A99A8417-A5DC-4FEA-9738-50CF39BD9C10}"/>
    <cellStyle name="Millares 18" xfId="169" xr:uid="{B45C935E-7DCA-49EA-A77D-C22E62F09AE2}"/>
    <cellStyle name="Millares 18 2" xfId="407" xr:uid="{E81398EA-E0AF-4BF2-BC44-2858698DB3E4}"/>
    <cellStyle name="Millares 18 2 2" xfId="2321" xr:uid="{3B687FE4-FC40-4AFE-AEF4-3AA9F8552F05}"/>
    <cellStyle name="Millares 18 2 2 2" xfId="4236" xr:uid="{1273B9D3-88A3-4547-ACC3-928DC6E82F2F}"/>
    <cellStyle name="Millares 18 2 3" xfId="1364" xr:uid="{0FB0CD56-73AB-4A48-9576-F19FE2F8D297}"/>
    <cellStyle name="Millares 18 2 4" xfId="3279" xr:uid="{5FBF0D19-5767-455F-BAB6-B455F0F03656}"/>
    <cellStyle name="Millares 18 3" xfId="646" xr:uid="{E5A528E4-05E8-4BD9-86E4-20FB0276EAC2}"/>
    <cellStyle name="Millares 18 3 2" xfId="2560" xr:uid="{8DC80BD8-F16A-48B7-A2DB-CD32BAB4E150}"/>
    <cellStyle name="Millares 18 3 2 2" xfId="4475" xr:uid="{56538137-2738-4520-919A-335341725CCD}"/>
    <cellStyle name="Millares 18 3 3" xfId="1603" xr:uid="{2109FD6A-B989-4FDF-95F4-41B1C5C73E04}"/>
    <cellStyle name="Millares 18 3 4" xfId="3518" xr:uid="{2F483692-2952-4A4C-905C-A92E6704C850}"/>
    <cellStyle name="Millares 18 4" xfId="885" xr:uid="{BD4F02B6-B785-4EC2-B6F1-9407889AE5B1}"/>
    <cellStyle name="Millares 18 4 2" xfId="2799" xr:uid="{D5B99F17-1F96-4E44-BCBB-7689842A4553}"/>
    <cellStyle name="Millares 18 4 2 2" xfId="4714" xr:uid="{50B7783E-93E0-4758-B4F4-A0224D2EB8A1}"/>
    <cellStyle name="Millares 18 4 3" xfId="1842" xr:uid="{E52FC240-B767-4E95-92EE-0DEF732D08B8}"/>
    <cellStyle name="Millares 18 4 4" xfId="3757" xr:uid="{6C40F095-F978-4EDA-9B0A-73D8B51F8A0E}"/>
    <cellStyle name="Millares 18 5" xfId="2083" xr:uid="{60616D4D-02AE-434A-BB0C-E72722CD0239}"/>
    <cellStyle name="Millares 18 5 2" xfId="3998" xr:uid="{62D16B1A-A7FE-4E09-BEDA-2ED8C1787320}"/>
    <cellStyle name="Millares 18 6" xfId="1126" xr:uid="{494891F9-B5FA-4EF3-93A5-BBAC225F71B9}"/>
    <cellStyle name="Millares 18 7" xfId="3041" xr:uid="{EA776034-E5BE-4683-A293-82B4C2F63C66}"/>
    <cellStyle name="Millares 19" xfId="216" xr:uid="{FE0494AB-E29B-46AF-A43D-F105AFD33475}"/>
    <cellStyle name="Millares 19 2" xfId="454" xr:uid="{E5885E28-84CB-41BD-8B54-6FAB29D340AF}"/>
    <cellStyle name="Millares 19 2 2" xfId="2368" xr:uid="{24801780-2D4C-4A22-A6AF-06C64B29E199}"/>
    <cellStyle name="Millares 19 2 2 2" xfId="4283" xr:uid="{CA971EEE-5FC7-4092-8B2B-5716117D0B88}"/>
    <cellStyle name="Millares 19 2 3" xfId="1411" xr:uid="{B18F5980-2DB8-4967-8C5A-ECDF9ADBABE2}"/>
    <cellStyle name="Millares 19 2 4" xfId="3326" xr:uid="{2DDE4CC1-8E21-4051-A615-779918258B4F}"/>
    <cellStyle name="Millares 19 3" xfId="693" xr:uid="{40021629-66ED-451D-B10B-3BD55C83D233}"/>
    <cellStyle name="Millares 19 3 2" xfId="2607" xr:uid="{49193B9C-A22A-4076-BB34-86E6288F7B4D}"/>
    <cellStyle name="Millares 19 3 2 2" xfId="4522" xr:uid="{4EAE0441-6CD0-4A94-A40E-01CF6F2B1A61}"/>
    <cellStyle name="Millares 19 3 3" xfId="1650" xr:uid="{44979642-939F-47F0-9487-E0A0BC932286}"/>
    <cellStyle name="Millares 19 3 4" xfId="3565" xr:uid="{A8BCA7E9-39A1-4433-A3EC-1E1F93A572D8}"/>
    <cellStyle name="Millares 19 4" xfId="932" xr:uid="{898A1112-E500-4549-92FC-545A10DD7634}"/>
    <cellStyle name="Millares 19 4 2" xfId="2846" xr:uid="{25BE444D-9C5A-4E72-B344-69CE42FBE8A0}"/>
    <cellStyle name="Millares 19 4 2 2" xfId="4761" xr:uid="{8D842D67-EE4B-41EE-8C32-DCACDA1ACD39}"/>
    <cellStyle name="Millares 19 4 3" xfId="1889" xr:uid="{A2364C5A-B361-4AF4-8995-EDF25DD6015E}"/>
    <cellStyle name="Millares 19 4 4" xfId="3804" xr:uid="{6E2056D0-A98C-470A-815F-63FC5579685F}"/>
    <cellStyle name="Millares 19 5" xfId="2130" xr:uid="{8A219363-D0EA-46BE-896F-B6CE9A8759FF}"/>
    <cellStyle name="Millares 19 5 2" xfId="4045" xr:uid="{FC1C2629-5263-4180-9973-00DB7F0D56FC}"/>
    <cellStyle name="Millares 19 6" xfId="1173" xr:uid="{6718F818-9EF7-4B07-B713-A91E5601B522}"/>
    <cellStyle name="Millares 19 7" xfId="3088" xr:uid="{8280AA8E-2453-4788-809F-23DE506F3F3F}"/>
    <cellStyle name="Millares 2" xfId="43" xr:uid="{01F3B918-B4C9-4689-A6E5-F935CB5DDF04}"/>
    <cellStyle name="Millares 2 10" xfId="2922" xr:uid="{36D75A9F-D88B-4D2D-A3C1-582454573AF1}"/>
    <cellStyle name="Millares 2 2" xfId="50" xr:uid="{3A88D871-5AB5-4816-94D9-A3ADD1998BA2}"/>
    <cellStyle name="Millares 2 2 10" xfId="770" xr:uid="{A083554F-7BC8-48D6-BEEA-B4C7A1DD821E}"/>
    <cellStyle name="Millares 2 2 10 2" xfId="2684" xr:uid="{2D767879-0BA1-48AA-87CC-F53356439B5D}"/>
    <cellStyle name="Millares 2 2 10 2 2" xfId="4599" xr:uid="{ACF733E7-5BD3-4C6B-84D5-06408AB2A09D}"/>
    <cellStyle name="Millares 2 2 10 3" xfId="1727" xr:uid="{3EFEBBC1-0ACA-4FAE-9EC4-959235A3B8C9}"/>
    <cellStyle name="Millares 2 2 10 4" xfId="3642" xr:uid="{F2283764-BC35-452B-85DB-0E49069A38FC}"/>
    <cellStyle name="Millares 2 2 11" xfId="1968" xr:uid="{91669756-19FF-4970-BCA8-BFD3656CF733}"/>
    <cellStyle name="Millares 2 2 11 2" xfId="3883" xr:uid="{51E9CAEB-E95C-4609-9E13-61D74D63F8D8}"/>
    <cellStyle name="Millares 2 2 12" xfId="1011" xr:uid="{60AA1175-2DA9-483C-BD91-4D5AC3FE56F9}"/>
    <cellStyle name="Millares 2 2 13" xfId="2926" xr:uid="{EDD6B713-35E4-453F-ABAA-C4F4E619197E}"/>
    <cellStyle name="Millares 2 2 2" xfId="58" xr:uid="{10807688-F121-4307-917D-8291B89819E4}"/>
    <cellStyle name="Millares 2 2 2 10" xfId="1975" xr:uid="{976DBF44-D1DC-46EC-9751-C5CEA750CA6B}"/>
    <cellStyle name="Millares 2 2 2 10 2" xfId="3890" xr:uid="{986BB54F-CB07-4849-96BA-6A49B4745B91}"/>
    <cellStyle name="Millares 2 2 2 11" xfId="1018" xr:uid="{5D100A55-7C76-4580-8932-4124C3AED64D}"/>
    <cellStyle name="Millares 2 2 2 12" xfId="2933" xr:uid="{5A1BED3A-F3C1-4C17-9394-7F4213C90F40}"/>
    <cellStyle name="Millares 2 2 2 2" xfId="93" xr:uid="{5177D9D8-5C9D-43E3-89B3-7E19F229349A}"/>
    <cellStyle name="Millares 2 2 2 2 10" xfId="2967" xr:uid="{2C9AB273-C89B-42A2-BB21-2264FA311FC7}"/>
    <cellStyle name="Millares 2 2 2 2 2" xfId="139" xr:uid="{5A751EB1-C90D-4CA2-AD90-C9B84899EE6B}"/>
    <cellStyle name="Millares 2 2 2 2 2 2" xfId="378" xr:uid="{4F19FADE-7F58-4715-8827-DBFFA7452066}"/>
    <cellStyle name="Millares 2 2 2 2 2 2 2" xfId="2292" xr:uid="{6BD50C67-357D-4434-8A27-58B365E5DBA3}"/>
    <cellStyle name="Millares 2 2 2 2 2 2 2 2" xfId="4207" xr:uid="{6C59DAC1-45FE-40C7-AE41-85216A206CBE}"/>
    <cellStyle name="Millares 2 2 2 2 2 2 3" xfId="1335" xr:uid="{00FF4DD3-F2C9-44B9-BDBB-C38F4CBAEF3C}"/>
    <cellStyle name="Millares 2 2 2 2 2 2 4" xfId="3250" xr:uid="{EC44A335-6AA8-4BCA-BA84-6BCC863B4B01}"/>
    <cellStyle name="Millares 2 2 2 2 2 3" xfId="617" xr:uid="{ECF34011-595D-4E00-8CCE-F6118E67D2DC}"/>
    <cellStyle name="Millares 2 2 2 2 2 3 2" xfId="2531" xr:uid="{8AC1498B-8694-4AAE-B078-3023C44BA8DE}"/>
    <cellStyle name="Millares 2 2 2 2 2 3 2 2" xfId="4446" xr:uid="{0CCCA13C-38DB-43F9-883B-7FDCE54ABCB4}"/>
    <cellStyle name="Millares 2 2 2 2 2 3 3" xfId="1574" xr:uid="{6F6B0841-208A-4F44-BEF3-0E602D81A729}"/>
    <cellStyle name="Millares 2 2 2 2 2 3 4" xfId="3489" xr:uid="{19C874AC-B958-4CBF-839A-9FFA800FD891}"/>
    <cellStyle name="Millares 2 2 2 2 2 4" xfId="856" xr:uid="{3BCDEB90-134C-4D90-BE65-C5F6070AC801}"/>
    <cellStyle name="Millares 2 2 2 2 2 4 2" xfId="2770" xr:uid="{5A56CE5E-812F-4FA4-8D80-3DCC68557788}"/>
    <cellStyle name="Millares 2 2 2 2 2 4 2 2" xfId="4685" xr:uid="{B005D1E8-F3F5-4BD2-B03C-837A809FF85E}"/>
    <cellStyle name="Millares 2 2 2 2 2 4 3" xfId="1813" xr:uid="{91FBD2D2-39FF-4FDE-992D-F5155B260E40}"/>
    <cellStyle name="Millares 2 2 2 2 2 4 4" xfId="3728" xr:uid="{43B029D0-EDA6-4A3B-BC24-2C620750110C}"/>
    <cellStyle name="Millares 2 2 2 2 2 5" xfId="2054" xr:uid="{7E730D68-99D2-4744-868B-EA5D5691266F}"/>
    <cellStyle name="Millares 2 2 2 2 2 5 2" xfId="3969" xr:uid="{4A97E58E-DC68-4AB0-A9C0-E3F2C34B11F8}"/>
    <cellStyle name="Millares 2 2 2 2 2 6" xfId="1097" xr:uid="{274E659C-EDE4-4C90-BE01-11E54EA6372B}"/>
    <cellStyle name="Millares 2 2 2 2 2 7" xfId="3012" xr:uid="{2AC49C02-56A6-447F-B490-E2B024456291}"/>
    <cellStyle name="Millares 2 2 2 2 3" xfId="192" xr:uid="{299E9217-6F5A-4721-B881-0208D087AFA9}"/>
    <cellStyle name="Millares 2 2 2 2 3 2" xfId="430" xr:uid="{F3482000-C370-49EA-8EB3-0EEA8F7E5A9E}"/>
    <cellStyle name="Millares 2 2 2 2 3 2 2" xfId="2344" xr:uid="{249A4DC7-93D4-42C2-8240-D60F49CBBF88}"/>
    <cellStyle name="Millares 2 2 2 2 3 2 2 2" xfId="4259" xr:uid="{49CB6BE7-FE62-4E85-A14C-27810E9B5BE0}"/>
    <cellStyle name="Millares 2 2 2 2 3 2 3" xfId="1387" xr:uid="{038F1D50-F29A-4F7B-B7B9-B5B691841A9B}"/>
    <cellStyle name="Millares 2 2 2 2 3 2 4" xfId="3302" xr:uid="{8023997D-E493-479D-883F-3A135BAC766C}"/>
    <cellStyle name="Millares 2 2 2 2 3 3" xfId="669" xr:uid="{03A147C3-0E88-498B-BB46-A7EE511541A6}"/>
    <cellStyle name="Millares 2 2 2 2 3 3 2" xfId="2583" xr:uid="{3D8D6806-42D2-4DFB-B9DF-F6455FE15853}"/>
    <cellStyle name="Millares 2 2 2 2 3 3 2 2" xfId="4498" xr:uid="{7FF4C6D8-CCE1-4FA3-847C-599CABB3FD2A}"/>
    <cellStyle name="Millares 2 2 2 2 3 3 3" xfId="1626" xr:uid="{73E4458C-D535-47BB-890D-3ADF857B5982}"/>
    <cellStyle name="Millares 2 2 2 2 3 3 4" xfId="3541" xr:uid="{0239EEF8-D24F-4C15-8D89-D3B4EAF043F2}"/>
    <cellStyle name="Millares 2 2 2 2 3 4" xfId="908" xr:uid="{1A29C682-0F17-4372-AD1F-93FAF2054AC2}"/>
    <cellStyle name="Millares 2 2 2 2 3 4 2" xfId="2822" xr:uid="{87009C76-E9A3-4B15-9AEB-47C4EB16D501}"/>
    <cellStyle name="Millares 2 2 2 2 3 4 2 2" xfId="4737" xr:uid="{E2503B7A-BCC8-4392-943E-00B0A44DD031}"/>
    <cellStyle name="Millares 2 2 2 2 3 4 3" xfId="1865" xr:uid="{EEC5205E-F6BA-49C0-8F13-E9927CED100A}"/>
    <cellStyle name="Millares 2 2 2 2 3 4 4" xfId="3780" xr:uid="{7F279282-405E-4FBE-BE7B-F9426067BE05}"/>
    <cellStyle name="Millares 2 2 2 2 3 5" xfId="2106" xr:uid="{CDEBD9D3-23B7-4355-96A5-A1BFEB5D5FA0}"/>
    <cellStyle name="Millares 2 2 2 2 3 5 2" xfId="4021" xr:uid="{B9C6CFFE-DE16-437D-831F-B8BC70BAA377}"/>
    <cellStyle name="Millares 2 2 2 2 3 6" xfId="1149" xr:uid="{C26C980E-47C5-48E9-A6D6-06F4E795EB4F}"/>
    <cellStyle name="Millares 2 2 2 2 3 7" xfId="3064" xr:uid="{079B2260-5E4E-4BC7-AAE6-109F7C704693}"/>
    <cellStyle name="Millares 2 2 2 2 4" xfId="265" xr:uid="{D5D16489-ACB0-416F-BB88-BBBFCF96BAC2}"/>
    <cellStyle name="Millares 2 2 2 2 4 2" xfId="504" xr:uid="{0F7F7489-2745-4A4D-A65A-35D5F7CFE58A}"/>
    <cellStyle name="Millares 2 2 2 2 4 2 2" xfId="2418" xr:uid="{E91143B2-A994-4EB8-AE0F-E9DF365816D8}"/>
    <cellStyle name="Millares 2 2 2 2 4 2 2 2" xfId="4333" xr:uid="{F6D94C95-CB48-4CF8-A7A1-930E894D1800}"/>
    <cellStyle name="Millares 2 2 2 2 4 2 3" xfId="1461" xr:uid="{83363815-AEAC-49C7-B21E-F6AE5DC643CC}"/>
    <cellStyle name="Millares 2 2 2 2 4 2 4" xfId="3376" xr:uid="{05B85784-8686-4203-A94A-EDC088C32999}"/>
    <cellStyle name="Millares 2 2 2 2 4 3" xfId="743" xr:uid="{024A2A2A-297B-4846-A754-B4795D2DE96A}"/>
    <cellStyle name="Millares 2 2 2 2 4 3 2" xfId="2657" xr:uid="{71C7F565-16DD-4600-8D37-E1E06E912EBF}"/>
    <cellStyle name="Millares 2 2 2 2 4 3 2 2" xfId="4572" xr:uid="{A912437A-E643-42F6-B84B-E279E529FE48}"/>
    <cellStyle name="Millares 2 2 2 2 4 3 3" xfId="1700" xr:uid="{1E67F6A0-480A-4882-ACB1-448FF7555644}"/>
    <cellStyle name="Millares 2 2 2 2 4 3 4" xfId="3615" xr:uid="{188CEC0C-D3D8-4AD1-84D7-D9CE302ABF49}"/>
    <cellStyle name="Millares 2 2 2 2 4 4" xfId="982" xr:uid="{9E456B22-9559-4E8B-B637-1FF3B0E75C48}"/>
    <cellStyle name="Millares 2 2 2 2 4 4 2" xfId="2896" xr:uid="{1B9E98DD-C7EE-4C77-B1F1-65885028638F}"/>
    <cellStyle name="Millares 2 2 2 2 4 4 2 2" xfId="4811" xr:uid="{0A6A9687-B097-475E-88DA-85EEDCC1A613}"/>
    <cellStyle name="Millares 2 2 2 2 4 4 3" xfId="1939" xr:uid="{F747C4CD-452F-45BB-91A2-2E4FAB065040}"/>
    <cellStyle name="Millares 2 2 2 2 4 4 4" xfId="3854" xr:uid="{909C809F-BA27-468B-9924-349CD2979929}"/>
    <cellStyle name="Millares 2 2 2 2 4 5" xfId="2179" xr:uid="{0184D1B0-724D-44BD-9DD3-ACC084BD5C64}"/>
    <cellStyle name="Millares 2 2 2 2 4 5 2" xfId="4094" xr:uid="{4D20F702-5EFD-41B5-A706-6D6CA0757B84}"/>
    <cellStyle name="Millares 2 2 2 2 4 6" xfId="1222" xr:uid="{3FF42FFB-305E-46DE-A988-27ED6945C881}"/>
    <cellStyle name="Millares 2 2 2 2 4 7" xfId="3137" xr:uid="{EB441D01-3953-44C0-A0A1-91BD3978E204}"/>
    <cellStyle name="Millares 2 2 2 2 5" xfId="333" xr:uid="{C158C765-1DEE-4682-9811-A90302E668ED}"/>
    <cellStyle name="Millares 2 2 2 2 5 2" xfId="2247" xr:uid="{4B566AC9-5E1E-4316-9573-EB5295D21511}"/>
    <cellStyle name="Millares 2 2 2 2 5 2 2" xfId="4162" xr:uid="{70E604BD-9AFE-4350-B1B6-F637F2A5EDC4}"/>
    <cellStyle name="Millares 2 2 2 2 5 3" xfId="1290" xr:uid="{AEF948B7-7E3C-497A-B0E3-5187942613EE}"/>
    <cellStyle name="Millares 2 2 2 2 5 4" xfId="3205" xr:uid="{720C9693-7507-4657-86AC-CC5133EC690C}"/>
    <cellStyle name="Millares 2 2 2 2 6" xfId="572" xr:uid="{78DEBA39-C689-4B24-9C9E-63C02D777F41}"/>
    <cellStyle name="Millares 2 2 2 2 6 2" xfId="2486" xr:uid="{9CA0A1D2-1949-426C-9C83-9E0564FCA305}"/>
    <cellStyle name="Millares 2 2 2 2 6 2 2" xfId="4401" xr:uid="{108C0F85-75F8-4DC2-912B-D2BF2BEF2B3B}"/>
    <cellStyle name="Millares 2 2 2 2 6 3" xfId="1529" xr:uid="{662FE4A7-A9A4-40C7-89EC-98FBA3CE87CE}"/>
    <cellStyle name="Millares 2 2 2 2 6 4" xfId="3444" xr:uid="{FBFFCBB0-350A-4A22-87B9-A96EAB458DEF}"/>
    <cellStyle name="Millares 2 2 2 2 7" xfId="811" xr:uid="{204669BC-4796-47AE-973F-14CF361522C7}"/>
    <cellStyle name="Millares 2 2 2 2 7 2" xfId="2725" xr:uid="{C3FD7452-7DF7-4132-B466-C0E6C74470F7}"/>
    <cellStyle name="Millares 2 2 2 2 7 2 2" xfId="4640" xr:uid="{77ABE4E8-4C79-478C-9226-9376A7AA0D95}"/>
    <cellStyle name="Millares 2 2 2 2 7 3" xfId="1768" xr:uid="{7E7C9A64-26F2-4A6C-AC31-58702EC172E0}"/>
    <cellStyle name="Millares 2 2 2 2 7 4" xfId="3683" xr:uid="{EA6FB1BD-22D9-46B1-B16E-C2026CE75205}"/>
    <cellStyle name="Millares 2 2 2 2 8" xfId="2009" xr:uid="{993E4A63-2FAB-407C-A12B-01F6A79DE563}"/>
    <cellStyle name="Millares 2 2 2 2 8 2" xfId="3924" xr:uid="{F2EF03CA-80A7-4853-84E3-C592AE6756DD}"/>
    <cellStyle name="Millares 2 2 2 2 9" xfId="1052" xr:uid="{116E0DB1-8A59-4C77-AF9C-76A8A885693F}"/>
    <cellStyle name="Millares 2 2 2 3" xfId="157" xr:uid="{9B1FA6BC-CF00-4658-9C97-79C36479065D}"/>
    <cellStyle name="Millares 2 2 2 3 2" xfId="209" xr:uid="{491068C9-0A90-41A0-A68A-F5A86A35028E}"/>
    <cellStyle name="Millares 2 2 2 3 2 2" xfId="447" xr:uid="{06DB820D-836A-4BF2-A4FA-C93432793DB2}"/>
    <cellStyle name="Millares 2 2 2 3 2 2 2" xfId="2361" xr:uid="{27AFB9B2-D55A-4678-9607-2CD0A47FC983}"/>
    <cellStyle name="Millares 2 2 2 3 2 2 2 2" xfId="4276" xr:uid="{B80E254E-1AA7-4E66-B0AC-14006CEDEC04}"/>
    <cellStyle name="Millares 2 2 2 3 2 2 3" xfId="1404" xr:uid="{EC78A53C-7B0E-4320-9526-108371027C40}"/>
    <cellStyle name="Millares 2 2 2 3 2 2 4" xfId="3319" xr:uid="{264F139E-DEFA-4AD2-BFEF-F9C83AD12F97}"/>
    <cellStyle name="Millares 2 2 2 3 2 3" xfId="686" xr:uid="{7DB7ACF4-A8FB-41E1-90D0-1684713F4167}"/>
    <cellStyle name="Millares 2 2 2 3 2 3 2" xfId="2600" xr:uid="{7C5D0021-37BA-4098-A17C-0697925FA496}"/>
    <cellStyle name="Millares 2 2 2 3 2 3 2 2" xfId="4515" xr:uid="{E205369C-B03A-4D4B-8C45-DB2E6617E235}"/>
    <cellStyle name="Millares 2 2 2 3 2 3 3" xfId="1643" xr:uid="{6DFC18B5-291D-4A03-B2AE-AA04012BC2AB}"/>
    <cellStyle name="Millares 2 2 2 3 2 3 4" xfId="3558" xr:uid="{A01E154B-5BFC-45E7-8294-46838E1315EA}"/>
    <cellStyle name="Millares 2 2 2 3 2 4" xfId="925" xr:uid="{DE9747BC-B72C-442B-8013-170B26DF7040}"/>
    <cellStyle name="Millares 2 2 2 3 2 4 2" xfId="2839" xr:uid="{B386C449-A62E-409F-935B-4E3F99D87097}"/>
    <cellStyle name="Millares 2 2 2 3 2 4 2 2" xfId="4754" xr:uid="{AD577364-A282-49EA-9752-FEDB60DB9712}"/>
    <cellStyle name="Millares 2 2 2 3 2 4 3" xfId="1882" xr:uid="{08FE200A-128A-488B-A630-84E3D4CC9A6B}"/>
    <cellStyle name="Millares 2 2 2 3 2 4 4" xfId="3797" xr:uid="{0B8B1E06-8AC9-471C-A035-29035A11BF31}"/>
    <cellStyle name="Millares 2 2 2 3 2 5" xfId="2123" xr:uid="{6F80F951-DE30-498F-8D97-30F62CB02BFA}"/>
    <cellStyle name="Millares 2 2 2 3 2 5 2" xfId="4038" xr:uid="{5C8804E6-7D79-4A17-853E-40395B681B21}"/>
    <cellStyle name="Millares 2 2 2 3 2 6" xfId="1166" xr:uid="{04F29DD5-8306-4308-B52B-05877394CF51}"/>
    <cellStyle name="Millares 2 2 2 3 2 7" xfId="3081" xr:uid="{F2A486E9-DC51-416F-8B0B-33266C3025B5}"/>
    <cellStyle name="Millares 2 2 2 3 3" xfId="395" xr:uid="{D2F84F96-4526-4128-8ACB-DA3A8E203F1D}"/>
    <cellStyle name="Millares 2 2 2 3 3 2" xfId="2309" xr:uid="{6BC3EC6F-0A61-46B8-97CD-92941AD72052}"/>
    <cellStyle name="Millares 2 2 2 3 3 2 2" xfId="4224" xr:uid="{881E2603-584B-4809-9776-399761522757}"/>
    <cellStyle name="Millares 2 2 2 3 3 3" xfId="1352" xr:uid="{C3704CA1-7778-45C1-B810-9E492D462E7C}"/>
    <cellStyle name="Millares 2 2 2 3 3 4" xfId="3267" xr:uid="{8633C7A6-0C09-4EE3-8F0D-94813ED37B93}"/>
    <cellStyle name="Millares 2 2 2 3 4" xfId="634" xr:uid="{24D258FB-48BE-487E-B610-F5F91C997CE9}"/>
    <cellStyle name="Millares 2 2 2 3 4 2" xfId="2548" xr:uid="{4EBC62A6-5703-43C9-8CB6-AA8128711AFE}"/>
    <cellStyle name="Millares 2 2 2 3 4 2 2" xfId="4463" xr:uid="{9686CD85-7342-40D2-8368-3B682644BC18}"/>
    <cellStyle name="Millares 2 2 2 3 4 3" xfId="1591" xr:uid="{4F3CD2D7-7BD7-403D-B8EA-C285FBC8CFCB}"/>
    <cellStyle name="Millares 2 2 2 3 4 4" xfId="3506" xr:uid="{4A063B36-C4C5-4DE0-9EBC-3EB82BB2FC7A}"/>
    <cellStyle name="Millares 2 2 2 3 5" xfId="873" xr:uid="{C24C6DD4-10DE-4869-8DD0-964CFB34AF46}"/>
    <cellStyle name="Millares 2 2 2 3 5 2" xfId="2787" xr:uid="{236FA983-DA9A-4BDA-B1FD-1A8E805F3458}"/>
    <cellStyle name="Millares 2 2 2 3 5 2 2" xfId="4702" xr:uid="{8313CC64-96D2-4360-A84E-C8EF3A216537}"/>
    <cellStyle name="Millares 2 2 2 3 5 3" xfId="1830" xr:uid="{DED8EEED-4CD7-42E4-BF77-95E633EC49D5}"/>
    <cellStyle name="Millares 2 2 2 3 5 4" xfId="3745" xr:uid="{61F884D3-7E0D-4D82-B68B-75CE456AD570}"/>
    <cellStyle name="Millares 2 2 2 3 6" xfId="2071" xr:uid="{04D8EB16-0E14-4B7D-B05F-F324B79E02D5}"/>
    <cellStyle name="Millares 2 2 2 3 6 2" xfId="3986" xr:uid="{7325D361-5C12-46CC-AB38-678192E147B1}"/>
    <cellStyle name="Millares 2 2 2 3 7" xfId="1114" xr:uid="{504BEC7D-9397-4EF3-A6DC-78A86CFA3B6C}"/>
    <cellStyle name="Millares 2 2 2 3 8" xfId="3029" xr:uid="{EB50F469-4BDF-470F-A3AE-027FBCC2C0C6}"/>
    <cellStyle name="Millares 2 2 2 4" xfId="127" xr:uid="{B5652E17-F38B-48AD-9800-92640F9DD91B}"/>
    <cellStyle name="Millares 2 2 2 4 2" xfId="366" xr:uid="{0E34D115-8F28-4C0D-8D09-06EA2F58D25B}"/>
    <cellStyle name="Millares 2 2 2 4 2 2" xfId="2280" xr:uid="{849EC1E1-19B4-4FC0-8438-DBFBA6966544}"/>
    <cellStyle name="Millares 2 2 2 4 2 2 2" xfId="4195" xr:uid="{480F9C3B-E9D0-4C73-8A44-7B7B16885A62}"/>
    <cellStyle name="Millares 2 2 2 4 2 3" xfId="1323" xr:uid="{CA7BDCE1-9B6A-4E7B-B704-0EF755EF7845}"/>
    <cellStyle name="Millares 2 2 2 4 2 4" xfId="3238" xr:uid="{356B9EE7-EBDE-4305-994F-69F6457CD854}"/>
    <cellStyle name="Millares 2 2 2 4 3" xfId="605" xr:uid="{19B95FCD-B7A0-42F0-B14B-DF097A5569B3}"/>
    <cellStyle name="Millares 2 2 2 4 3 2" xfId="2519" xr:uid="{F6E02448-3FE9-4F09-B10C-DF6BCB7BE26A}"/>
    <cellStyle name="Millares 2 2 2 4 3 2 2" xfId="4434" xr:uid="{92432BA5-4298-4E5D-A2B1-5BC2A0F1558C}"/>
    <cellStyle name="Millares 2 2 2 4 3 3" xfId="1562" xr:uid="{16F72F0A-0319-400F-839E-F296C529FF80}"/>
    <cellStyle name="Millares 2 2 2 4 3 4" xfId="3477" xr:uid="{273A9513-1FCF-4E8C-AE72-35A4494E994B}"/>
    <cellStyle name="Millares 2 2 2 4 4" xfId="844" xr:uid="{4AD50800-E9D0-48E5-8D58-BB830279986B}"/>
    <cellStyle name="Millares 2 2 2 4 4 2" xfId="2758" xr:uid="{036DFA63-93B3-41DD-A99F-F76C6D34EB2F}"/>
    <cellStyle name="Millares 2 2 2 4 4 2 2" xfId="4673" xr:uid="{4E7112E1-A50A-41D8-B9EB-61FDD097CD78}"/>
    <cellStyle name="Millares 2 2 2 4 4 3" xfId="1801" xr:uid="{DFFE8444-FC89-4991-9A0D-6F61062B6682}"/>
    <cellStyle name="Millares 2 2 2 4 4 4" xfId="3716" xr:uid="{F9B5ED9F-7DFF-4107-AADD-7B86AAB6BC47}"/>
    <cellStyle name="Millares 2 2 2 4 5" xfId="2042" xr:uid="{D55F639A-A700-4063-BD88-ADD0D354A935}"/>
    <cellStyle name="Millares 2 2 2 4 5 2" xfId="3957" xr:uid="{12465AFC-F8FC-47F9-96BF-C2A3CFD9367E}"/>
    <cellStyle name="Millares 2 2 2 4 6" xfId="1085" xr:uid="{6DB0B04C-D321-4547-97FD-66BE3C82760C}"/>
    <cellStyle name="Millares 2 2 2 4 7" xfId="3000" xr:uid="{25C1BD55-C4E7-4E87-8DDC-6A162E4DFE45}"/>
    <cellStyle name="Millares 2 2 2 5" xfId="180" xr:uid="{40EE0781-961B-4DAA-8428-A44DA503B527}"/>
    <cellStyle name="Millares 2 2 2 5 2" xfId="418" xr:uid="{E05B95C5-1C03-4116-95F4-F575D1DBADFE}"/>
    <cellStyle name="Millares 2 2 2 5 2 2" xfId="2332" xr:uid="{9BEAF487-2D07-4A68-B900-E317AE879536}"/>
    <cellStyle name="Millares 2 2 2 5 2 2 2" xfId="4247" xr:uid="{E71DCA4F-CBC9-4670-8B07-0B97D07DE29E}"/>
    <cellStyle name="Millares 2 2 2 5 2 3" xfId="1375" xr:uid="{333EBB17-CA1D-4127-8A7E-9A71DFA83546}"/>
    <cellStyle name="Millares 2 2 2 5 2 4" xfId="3290" xr:uid="{1D6EB341-4B8E-41D7-9D1F-DD9A5030D273}"/>
    <cellStyle name="Millares 2 2 2 5 3" xfId="657" xr:uid="{A5F52CBA-2EB8-4BFB-9296-2536640925DF}"/>
    <cellStyle name="Millares 2 2 2 5 3 2" xfId="2571" xr:uid="{D4E3743E-FBD4-47BB-81A3-51D754CA896A}"/>
    <cellStyle name="Millares 2 2 2 5 3 2 2" xfId="4486" xr:uid="{B7E71D87-F457-421B-9F7C-AD8F5817997B}"/>
    <cellStyle name="Millares 2 2 2 5 3 3" xfId="1614" xr:uid="{4C01E9EE-1DBD-4EE1-8A2B-6A095A8D5133}"/>
    <cellStyle name="Millares 2 2 2 5 3 4" xfId="3529" xr:uid="{1DB35EC4-DFEA-4669-B813-D7F1AB2B95F9}"/>
    <cellStyle name="Millares 2 2 2 5 4" xfId="896" xr:uid="{69234531-7506-458F-A7B3-3EFE2831554A}"/>
    <cellStyle name="Millares 2 2 2 5 4 2" xfId="2810" xr:uid="{7F885ACA-CEAB-4E46-8C6C-674C7F6E59DC}"/>
    <cellStyle name="Millares 2 2 2 5 4 2 2" xfId="4725" xr:uid="{45EF6DAF-1754-4844-AB75-9C5B6EA0BF80}"/>
    <cellStyle name="Millares 2 2 2 5 4 3" xfId="1853" xr:uid="{169836EB-A6A4-482B-A588-8F4564D1CDDC}"/>
    <cellStyle name="Millares 2 2 2 5 4 4" xfId="3768" xr:uid="{85106CF7-4C7E-4A6B-8E66-3867BEC66351}"/>
    <cellStyle name="Millares 2 2 2 5 5" xfId="2094" xr:uid="{E1148A59-2C8F-4FE2-81CB-FFF31C6E6149}"/>
    <cellStyle name="Millares 2 2 2 5 5 2" xfId="4009" xr:uid="{A1887E2F-65DD-4F52-9849-72B3A20EC72B}"/>
    <cellStyle name="Millares 2 2 2 5 6" xfId="1137" xr:uid="{A82072AE-F4D2-44DF-AEF1-05306BC0A525}"/>
    <cellStyle name="Millares 2 2 2 5 7" xfId="3052" xr:uid="{CDBC1EDA-8BA8-4B42-A635-577A8F545224}"/>
    <cellStyle name="Millares 2 2 2 6" xfId="232" xr:uid="{33D5E6A0-3378-4ACA-8C7B-AFB80F3C3CFD}"/>
    <cellStyle name="Millares 2 2 2 6 2" xfId="470" xr:uid="{990D3105-8CBC-4B92-B787-7BFBBC0F7851}"/>
    <cellStyle name="Millares 2 2 2 6 2 2" xfId="2384" xr:uid="{0ADF8669-DFAC-45AA-B6D0-618CF35698DB}"/>
    <cellStyle name="Millares 2 2 2 6 2 2 2" xfId="4299" xr:uid="{F54D51B9-1D4B-41E2-AF36-ED9DFCB91B01}"/>
    <cellStyle name="Millares 2 2 2 6 2 3" xfId="1427" xr:uid="{788FC211-E3C3-457B-A260-B4E26F6CD609}"/>
    <cellStyle name="Millares 2 2 2 6 2 4" xfId="3342" xr:uid="{1D986748-6F2A-4086-9B87-9E61CD3814D6}"/>
    <cellStyle name="Millares 2 2 2 6 3" xfId="709" xr:uid="{F6BB1514-AA12-43C9-9226-FAC3851CABB8}"/>
    <cellStyle name="Millares 2 2 2 6 3 2" xfId="2623" xr:uid="{C7035D37-586B-426D-90CC-13A8EC0E832A}"/>
    <cellStyle name="Millares 2 2 2 6 3 2 2" xfId="4538" xr:uid="{AB070C1D-3042-48FC-8284-7931D97A732D}"/>
    <cellStyle name="Millares 2 2 2 6 3 3" xfId="1666" xr:uid="{2AFE8564-650B-441C-AD3B-B2EF073EF740}"/>
    <cellStyle name="Millares 2 2 2 6 3 4" xfId="3581" xr:uid="{5E19D29E-004A-4A06-A12B-43F0C137BB10}"/>
    <cellStyle name="Millares 2 2 2 6 4" xfId="948" xr:uid="{32E71825-F5C7-4AD9-BA2D-F8D8BF2EE742}"/>
    <cellStyle name="Millares 2 2 2 6 4 2" xfId="2862" xr:uid="{E30F420C-F1E3-4CBF-AA4E-7EB615197757}"/>
    <cellStyle name="Millares 2 2 2 6 4 2 2" xfId="4777" xr:uid="{768AFDBA-F324-4ACC-BD9A-D30798C39219}"/>
    <cellStyle name="Millares 2 2 2 6 4 3" xfId="1905" xr:uid="{0131261C-4A43-4FFA-9061-B1DB196D5E01}"/>
    <cellStyle name="Millares 2 2 2 6 4 4" xfId="3820" xr:uid="{212B4758-DD49-4CB8-B924-C0C8C4D7A646}"/>
    <cellStyle name="Millares 2 2 2 6 5" xfId="2146" xr:uid="{58B07570-AEF7-45AE-85FC-ACE4B4AB12B2}"/>
    <cellStyle name="Millares 2 2 2 6 5 2" xfId="4061" xr:uid="{AE353915-6765-4F0D-ABC3-CFF0ADE11613}"/>
    <cellStyle name="Millares 2 2 2 6 6" xfId="1189" xr:uid="{2D387735-A8A2-4B19-8993-450842331BFB}"/>
    <cellStyle name="Millares 2 2 2 6 7" xfId="3104" xr:uid="{4EA8D29B-D511-4CDD-9A21-46B6C7099A52}"/>
    <cellStyle name="Millares 2 2 2 7" xfId="299" xr:uid="{E4E1E223-9DA2-4519-8BFF-2224C2B85886}"/>
    <cellStyle name="Millares 2 2 2 7 2" xfId="2213" xr:uid="{5B362DE1-F4FA-4E5F-9C20-A94D8AE7D77B}"/>
    <cellStyle name="Millares 2 2 2 7 2 2" xfId="4128" xr:uid="{313EB03A-8EB8-4304-A5CB-11C4FDCE4EAD}"/>
    <cellStyle name="Millares 2 2 2 7 3" xfId="1256" xr:uid="{8C0A9970-1C18-4DD0-8C1B-B655DCDC4ABD}"/>
    <cellStyle name="Millares 2 2 2 7 4" xfId="3171" xr:uid="{45D08EE4-1059-4FE2-A091-57AA00CB71BF}"/>
    <cellStyle name="Millares 2 2 2 8" xfId="538" xr:uid="{2580CD2B-3731-4387-9B15-40AD898181A0}"/>
    <cellStyle name="Millares 2 2 2 8 2" xfId="2452" xr:uid="{B7B39DE5-B1B5-4B94-B8DB-4B1BA7DA52C3}"/>
    <cellStyle name="Millares 2 2 2 8 2 2" xfId="4367" xr:uid="{D37A1EE2-FE07-4C58-A3FF-757BFA5AF1E2}"/>
    <cellStyle name="Millares 2 2 2 8 3" xfId="1495" xr:uid="{08A1E1BE-C0CB-4FBC-A530-592CDD3A5E18}"/>
    <cellStyle name="Millares 2 2 2 8 4" xfId="3410" xr:uid="{30206F79-A5E0-443B-86DB-1DB46928D0AA}"/>
    <cellStyle name="Millares 2 2 2 9" xfId="777" xr:uid="{519989D0-B095-40FE-A328-3E1A2F75F32E}"/>
    <cellStyle name="Millares 2 2 2 9 2" xfId="2691" xr:uid="{5E5788B6-12DD-49A0-9234-5F67D75A195F}"/>
    <cellStyle name="Millares 2 2 2 9 2 2" xfId="4606" xr:uid="{425B1D6B-E620-4BAB-87BA-CA8F0A087C88}"/>
    <cellStyle name="Millares 2 2 2 9 3" xfId="1734" xr:uid="{24C912D6-15E9-483D-ADCA-447AE6BED03B}"/>
    <cellStyle name="Millares 2 2 2 9 4" xfId="3649" xr:uid="{DC52C988-4824-4069-AF48-9BA43CA933A9}"/>
    <cellStyle name="Millares 2 2 3" xfId="86" xr:uid="{E6F7F96D-1F8F-44D1-9233-D3D918C484ED}"/>
    <cellStyle name="Millares 2 2 3 10" xfId="2960" xr:uid="{9A5B1D4F-0F55-421D-995E-50A2744D20BA}"/>
    <cellStyle name="Millares 2 2 3 2" xfId="133" xr:uid="{2424FE76-0018-46BF-A15F-567477EA31DB}"/>
    <cellStyle name="Millares 2 2 3 2 2" xfId="372" xr:uid="{526581C1-9798-4457-A9FF-3B5347B0F470}"/>
    <cellStyle name="Millares 2 2 3 2 2 2" xfId="2286" xr:uid="{E64FC904-1B99-4CA7-A5FA-A6CD2AF68ADD}"/>
    <cellStyle name="Millares 2 2 3 2 2 2 2" xfId="4201" xr:uid="{C8B046F8-0B30-498F-85FD-D2AF8FF4D74B}"/>
    <cellStyle name="Millares 2 2 3 2 2 3" xfId="1329" xr:uid="{19AC8E64-6E35-403A-8E89-33082B315553}"/>
    <cellStyle name="Millares 2 2 3 2 2 4" xfId="3244" xr:uid="{BDBB77D1-8C00-4C52-8D8A-863E4C0D541B}"/>
    <cellStyle name="Millares 2 2 3 2 3" xfId="611" xr:uid="{2256E2BD-4E15-42B1-8E32-7677A4868545}"/>
    <cellStyle name="Millares 2 2 3 2 3 2" xfId="2525" xr:uid="{CEA1921F-5DC9-44E9-8F75-147C209B5DD0}"/>
    <cellStyle name="Millares 2 2 3 2 3 2 2" xfId="4440" xr:uid="{F9A076CB-156A-4E83-A847-62F6E0491A35}"/>
    <cellStyle name="Millares 2 2 3 2 3 3" xfId="1568" xr:uid="{E1FB4114-323D-4D19-ADB2-77C2096BE5CA}"/>
    <cellStyle name="Millares 2 2 3 2 3 4" xfId="3483" xr:uid="{7998FD05-19F2-4227-9B0D-242392F5380C}"/>
    <cellStyle name="Millares 2 2 3 2 4" xfId="850" xr:uid="{02C70FFD-A891-4565-BCA8-72F768829153}"/>
    <cellStyle name="Millares 2 2 3 2 4 2" xfId="2764" xr:uid="{7F631823-6C9F-4ABE-BE0D-33047C9C2D00}"/>
    <cellStyle name="Millares 2 2 3 2 4 2 2" xfId="4679" xr:uid="{D01D5DCE-A1BC-43D0-B04C-A6C964BEF221}"/>
    <cellStyle name="Millares 2 2 3 2 4 3" xfId="1807" xr:uid="{0EFE9D91-2EB1-4F45-A21B-AF1022B41ADC}"/>
    <cellStyle name="Millares 2 2 3 2 4 4" xfId="3722" xr:uid="{4BC9D633-7363-46CA-AF0A-F7A7158926B4}"/>
    <cellStyle name="Millares 2 2 3 2 5" xfId="2048" xr:uid="{BB071459-14B9-40DF-A1F8-86FD9D57A1A7}"/>
    <cellStyle name="Millares 2 2 3 2 5 2" xfId="3963" xr:uid="{5BCD1094-015D-48DB-89CE-36DBD7011EBC}"/>
    <cellStyle name="Millares 2 2 3 2 6" xfId="1091" xr:uid="{66F6C18A-3305-4A8A-8A95-439FDB7EB315}"/>
    <cellStyle name="Millares 2 2 3 2 7" xfId="3006" xr:uid="{C9E6A943-6DB6-4AF3-9176-15D2F260BAD3}"/>
    <cellStyle name="Millares 2 2 3 3" xfId="186" xr:uid="{835C281E-AA3D-45F4-AD54-86B0F429FA1C}"/>
    <cellStyle name="Millares 2 2 3 3 2" xfId="424" xr:uid="{6CE4EBF5-FA6B-4994-B923-4FCB51CA76DA}"/>
    <cellStyle name="Millares 2 2 3 3 2 2" xfId="2338" xr:uid="{5E17D42B-E447-47EF-B360-B5CA83FBC308}"/>
    <cellStyle name="Millares 2 2 3 3 2 2 2" xfId="4253" xr:uid="{A00D9B3C-684B-43DF-AD82-99E0CDAC8700}"/>
    <cellStyle name="Millares 2 2 3 3 2 3" xfId="1381" xr:uid="{6900AC42-1DF5-4613-A4F6-691AFC917E58}"/>
    <cellStyle name="Millares 2 2 3 3 2 4" xfId="3296" xr:uid="{F72141FB-B61F-48A4-AFC1-370FACCF5E5F}"/>
    <cellStyle name="Millares 2 2 3 3 3" xfId="663" xr:uid="{74211604-78F4-403D-8428-6F4B6A594199}"/>
    <cellStyle name="Millares 2 2 3 3 3 2" xfId="2577" xr:uid="{7E4B20B1-081B-44BE-9518-D47D29DD38C0}"/>
    <cellStyle name="Millares 2 2 3 3 3 2 2" xfId="4492" xr:uid="{4936C432-3A5F-4DA6-92A0-9EEAEF04F4D2}"/>
    <cellStyle name="Millares 2 2 3 3 3 3" xfId="1620" xr:uid="{AF296B7F-6CA0-49F6-AC80-2AA6C4762022}"/>
    <cellStyle name="Millares 2 2 3 3 3 4" xfId="3535" xr:uid="{0DE4051D-DB93-48A9-A125-FA6F45797017}"/>
    <cellStyle name="Millares 2 2 3 3 4" xfId="902" xr:uid="{DFCAB93E-ACF3-4BDE-9BCF-FE173D0EDDC8}"/>
    <cellStyle name="Millares 2 2 3 3 4 2" xfId="2816" xr:uid="{7E9432E5-3A81-4C8C-836D-069D21833ECE}"/>
    <cellStyle name="Millares 2 2 3 3 4 2 2" xfId="4731" xr:uid="{F0347ADD-2045-44A4-9308-BBFCA25834BE}"/>
    <cellStyle name="Millares 2 2 3 3 4 3" xfId="1859" xr:uid="{912800E2-988D-4D57-8431-483E874A873A}"/>
    <cellStyle name="Millares 2 2 3 3 4 4" xfId="3774" xr:uid="{E85C3A1D-4337-41A8-A1CB-DB4CD4FABFCA}"/>
    <cellStyle name="Millares 2 2 3 3 5" xfId="2100" xr:uid="{0F33D26D-1846-4D31-98D4-E785CA602986}"/>
    <cellStyle name="Millares 2 2 3 3 5 2" xfId="4015" xr:uid="{95944B8F-03A4-4728-A984-63D5D912BE46}"/>
    <cellStyle name="Millares 2 2 3 3 6" xfId="1143" xr:uid="{E827A214-35AF-43C5-A49E-3222F8F98A88}"/>
    <cellStyle name="Millares 2 2 3 3 7" xfId="3058" xr:uid="{AEDCB04E-5113-4916-AD5B-AC05E9A00902}"/>
    <cellStyle name="Millares 2 2 3 4" xfId="258" xr:uid="{C1B1BA6D-68DA-4106-8DC9-8C198CF88B46}"/>
    <cellStyle name="Millares 2 2 3 4 2" xfId="497" xr:uid="{1A70D78B-4411-4A54-A300-868C016EB529}"/>
    <cellStyle name="Millares 2 2 3 4 2 2" xfId="2411" xr:uid="{77B0C515-CEB9-407E-AFD4-1BDE12ABA63E}"/>
    <cellStyle name="Millares 2 2 3 4 2 2 2" xfId="4326" xr:uid="{245664BC-85D5-45EA-B749-D3E31DD34351}"/>
    <cellStyle name="Millares 2 2 3 4 2 3" xfId="1454" xr:uid="{9FF96AB7-D3A6-4819-A87F-CEE5A156AED3}"/>
    <cellStyle name="Millares 2 2 3 4 2 4" xfId="3369" xr:uid="{384AD9F8-3DCE-44E3-BF49-5D50EABD67FB}"/>
    <cellStyle name="Millares 2 2 3 4 3" xfId="736" xr:uid="{CC34D2F6-0342-44D3-AF91-D312E2B1A785}"/>
    <cellStyle name="Millares 2 2 3 4 3 2" xfId="2650" xr:uid="{B89A557D-789E-4E7E-902F-F05DD62E82B3}"/>
    <cellStyle name="Millares 2 2 3 4 3 2 2" xfId="4565" xr:uid="{2AD2A7C8-DBA0-43AF-A0BD-C682ABA92548}"/>
    <cellStyle name="Millares 2 2 3 4 3 3" xfId="1693" xr:uid="{0286A8B6-F0E7-4B6D-B0ED-4D84F1C0CE45}"/>
    <cellStyle name="Millares 2 2 3 4 3 4" xfId="3608" xr:uid="{C4071F69-E6CE-48CA-96C4-12BE37C0A67B}"/>
    <cellStyle name="Millares 2 2 3 4 4" xfId="975" xr:uid="{2E6CF2BD-4A9D-4C97-AC51-2F19C76639F4}"/>
    <cellStyle name="Millares 2 2 3 4 4 2" xfId="2889" xr:uid="{2C8CA0B2-6516-44B5-9663-1785029C0CF9}"/>
    <cellStyle name="Millares 2 2 3 4 4 2 2" xfId="4804" xr:uid="{6C15D0F8-B30B-44D3-965C-50A0ACFDAF39}"/>
    <cellStyle name="Millares 2 2 3 4 4 3" xfId="1932" xr:uid="{73CDB8CF-853D-4CC6-9F25-67D90419F1A2}"/>
    <cellStyle name="Millares 2 2 3 4 4 4" xfId="3847" xr:uid="{5D466E13-9651-42CB-9547-C6C189235156}"/>
    <cellStyle name="Millares 2 2 3 4 5" xfId="2172" xr:uid="{AE3CCD2A-4DE7-461D-8566-DA665FA43EFB}"/>
    <cellStyle name="Millares 2 2 3 4 5 2" xfId="4087" xr:uid="{34E5B9AE-0B4D-4254-B0A6-7559002FAF18}"/>
    <cellStyle name="Millares 2 2 3 4 6" xfId="1215" xr:uid="{73F57076-1CE7-4467-96A1-42D7BBCD6A1B}"/>
    <cellStyle name="Millares 2 2 3 4 7" xfId="3130" xr:uid="{257B1176-2FE0-42F7-AB74-597621A4434F}"/>
    <cellStyle name="Millares 2 2 3 5" xfId="326" xr:uid="{EFA13E37-F6D1-45F2-AEC0-35F9C7A4F003}"/>
    <cellStyle name="Millares 2 2 3 5 2" xfId="2240" xr:uid="{E32BB6CC-16F3-4913-92C9-396F7D1727D3}"/>
    <cellStyle name="Millares 2 2 3 5 2 2" xfId="4155" xr:uid="{E27D7CA9-B3B7-457A-87BB-7524A49F431D}"/>
    <cellStyle name="Millares 2 2 3 5 3" xfId="1283" xr:uid="{752F1AB0-629B-4CE7-A643-66704DF698A7}"/>
    <cellStyle name="Millares 2 2 3 5 4" xfId="3198" xr:uid="{32261132-A57F-4805-A39B-4253FF8E3F73}"/>
    <cellStyle name="Millares 2 2 3 6" xfId="565" xr:uid="{6E3A5286-2EDE-47A9-A2E4-7921556171C2}"/>
    <cellStyle name="Millares 2 2 3 6 2" xfId="2479" xr:uid="{E7AA8206-DE9B-4FA3-9ED3-2AA2898B1E56}"/>
    <cellStyle name="Millares 2 2 3 6 2 2" xfId="4394" xr:uid="{11C30499-0E3D-44F5-8C46-E6D2EF79FE6B}"/>
    <cellStyle name="Millares 2 2 3 6 3" xfId="1522" xr:uid="{FFD80A62-6753-4157-A46E-A5D9568FAADE}"/>
    <cellStyle name="Millares 2 2 3 6 4" xfId="3437" xr:uid="{AA7B560C-A495-49AD-9B3B-B609F1320A31}"/>
    <cellStyle name="Millares 2 2 3 7" xfId="804" xr:uid="{E2D1A2D4-14F2-4693-B265-F2F61B6C6501}"/>
    <cellStyle name="Millares 2 2 3 7 2" xfId="2718" xr:uid="{E92C3A58-EFCF-4BA2-90CF-7D1EA0BF6322}"/>
    <cellStyle name="Millares 2 2 3 7 2 2" xfId="4633" xr:uid="{8B7B6E08-C39C-44FE-9D20-F16E9D6AF60F}"/>
    <cellStyle name="Millares 2 2 3 7 3" xfId="1761" xr:uid="{551EDBB2-17CC-4FB3-B359-3150896725D4}"/>
    <cellStyle name="Millares 2 2 3 7 4" xfId="3676" xr:uid="{1DD1394B-418B-4776-928F-B5B468D20BD2}"/>
    <cellStyle name="Millares 2 2 3 8" xfId="2002" xr:uid="{4F40F43C-903B-4927-AE91-FC7FE58D096A}"/>
    <cellStyle name="Millares 2 2 3 8 2" xfId="3917" xr:uid="{3C672851-562D-481F-9731-2A7909A539EC}"/>
    <cellStyle name="Millares 2 2 3 9" xfId="1045" xr:uid="{506895BB-8A66-4171-A644-F38992B7D896}"/>
    <cellStyle name="Millares 2 2 4" xfId="151" xr:uid="{21794FBE-3321-479D-8085-0293D5EEB583}"/>
    <cellStyle name="Millares 2 2 4 2" xfId="203" xr:uid="{226D36CF-6DA2-4D55-8915-01329936A854}"/>
    <cellStyle name="Millares 2 2 4 2 2" xfId="441" xr:uid="{5F53089F-33A4-49ED-BF5E-92BC794A875A}"/>
    <cellStyle name="Millares 2 2 4 2 2 2" xfId="2355" xr:uid="{154C65F3-AE27-4FCE-BB52-376B1289D5C5}"/>
    <cellStyle name="Millares 2 2 4 2 2 2 2" xfId="4270" xr:uid="{9A366D69-50E2-4B39-BB9A-230BA90D4A61}"/>
    <cellStyle name="Millares 2 2 4 2 2 3" xfId="1398" xr:uid="{51D8E359-9FBC-4FC7-B064-1A5A8B41907C}"/>
    <cellStyle name="Millares 2 2 4 2 2 4" xfId="3313" xr:uid="{078C0F8C-AF99-483F-82BF-60C2B914FFB5}"/>
    <cellStyle name="Millares 2 2 4 2 3" xfId="680" xr:uid="{518760B1-B89F-4306-814A-431FC7E73871}"/>
    <cellStyle name="Millares 2 2 4 2 3 2" xfId="2594" xr:uid="{481CC09B-7C6D-4D36-9423-A3F61A0197C0}"/>
    <cellStyle name="Millares 2 2 4 2 3 2 2" xfId="4509" xr:uid="{7A7162E7-2C77-4045-BEA4-B77D97774508}"/>
    <cellStyle name="Millares 2 2 4 2 3 3" xfId="1637" xr:uid="{16B20EFB-9B8D-433E-A340-85D27A4A9ABD}"/>
    <cellStyle name="Millares 2 2 4 2 3 4" xfId="3552" xr:uid="{549F06DE-2A43-4E31-9461-94519BD7E592}"/>
    <cellStyle name="Millares 2 2 4 2 4" xfId="919" xr:uid="{424E9206-5A86-48F8-A0D8-2B2466CE5F6D}"/>
    <cellStyle name="Millares 2 2 4 2 4 2" xfId="2833" xr:uid="{532670A4-ACE3-4D86-BC7F-F3AEBAE71850}"/>
    <cellStyle name="Millares 2 2 4 2 4 2 2" xfId="4748" xr:uid="{223FAD3E-9D8B-4530-B025-6CA75CAD0D8E}"/>
    <cellStyle name="Millares 2 2 4 2 4 3" xfId="1876" xr:uid="{EFB4DDA4-A27D-4E53-87BA-0911A23B7ED0}"/>
    <cellStyle name="Millares 2 2 4 2 4 4" xfId="3791" xr:uid="{2C1A54D4-DC69-49EC-85AF-4046B840F814}"/>
    <cellStyle name="Millares 2 2 4 2 5" xfId="2117" xr:uid="{C9BDAA84-BC98-4707-B94E-98979AC72D6E}"/>
    <cellStyle name="Millares 2 2 4 2 5 2" xfId="4032" xr:uid="{B75C1D73-631E-4E3C-BDB4-A6B9F0C366DD}"/>
    <cellStyle name="Millares 2 2 4 2 6" xfId="1160" xr:uid="{FC5BC76A-8369-436B-9086-AE155CD2BBD0}"/>
    <cellStyle name="Millares 2 2 4 2 7" xfId="3075" xr:uid="{1B816F3D-E3B8-40DA-B106-C8361C731D13}"/>
    <cellStyle name="Millares 2 2 4 3" xfId="389" xr:uid="{57552415-D80A-4A9F-84C8-757F0B9FBC05}"/>
    <cellStyle name="Millares 2 2 4 3 2" xfId="2303" xr:uid="{4FB32318-B6B4-41AB-BC04-FB39BB45F4F6}"/>
    <cellStyle name="Millares 2 2 4 3 2 2" xfId="4218" xr:uid="{1C93613C-6CE6-4D32-97E0-CF4ADC40F9D0}"/>
    <cellStyle name="Millares 2 2 4 3 3" xfId="1346" xr:uid="{FE523A36-722C-48CC-B353-A14AAD10B91C}"/>
    <cellStyle name="Millares 2 2 4 3 4" xfId="3261" xr:uid="{A1FB3E87-736C-45DE-B4D8-2A8213965511}"/>
    <cellStyle name="Millares 2 2 4 4" xfId="628" xr:uid="{D033D8F7-D30E-4D39-AF3C-1FC937987A7D}"/>
    <cellStyle name="Millares 2 2 4 4 2" xfId="2542" xr:uid="{240AD759-5EFE-4686-B3F0-61923B3B5D2E}"/>
    <cellStyle name="Millares 2 2 4 4 2 2" xfId="4457" xr:uid="{85C6BEFE-CB28-4328-B27C-24A53BDE4F38}"/>
    <cellStyle name="Millares 2 2 4 4 3" xfId="1585" xr:uid="{D5B78A30-02A1-43BF-B99C-E6DBAFB19F1E}"/>
    <cellStyle name="Millares 2 2 4 4 4" xfId="3500" xr:uid="{E3D1ED1A-25F0-4202-9A44-6DD134B1A8B2}"/>
    <cellStyle name="Millares 2 2 4 5" xfId="867" xr:uid="{CD7D010D-85CF-425E-AFA7-4C23A1193DEA}"/>
    <cellStyle name="Millares 2 2 4 5 2" xfId="2781" xr:uid="{200C32B1-5437-44B7-93D6-5DDDCD9E771D}"/>
    <cellStyle name="Millares 2 2 4 5 2 2" xfId="4696" xr:uid="{93853A83-F275-4A8F-A45B-C3D4FD897951}"/>
    <cellStyle name="Millares 2 2 4 5 3" xfId="1824" xr:uid="{DB878297-98AC-4EE2-B5D0-1DA369EA1BFC}"/>
    <cellStyle name="Millares 2 2 4 5 4" xfId="3739" xr:uid="{55E171E1-DB4D-4C5C-ADC9-DB59FAB83004}"/>
    <cellStyle name="Millares 2 2 4 6" xfId="2065" xr:uid="{217EEAF0-8200-497B-A7CE-FDF0B4FA2103}"/>
    <cellStyle name="Millares 2 2 4 6 2" xfId="3980" xr:uid="{55DE34EB-2CFD-46A1-A8DF-28595FEB8D5B}"/>
    <cellStyle name="Millares 2 2 4 7" xfId="1108" xr:uid="{AD011A61-9540-4CFA-BF71-C3CF3C96D60B}"/>
    <cellStyle name="Millares 2 2 4 8" xfId="3023" xr:uid="{679BF01C-E4D0-45D3-9EFA-590C069A0CB5}"/>
    <cellStyle name="Millares 2 2 5" xfId="120" xr:uid="{3826B1A4-3E0B-49A9-9084-6F518385514D}"/>
    <cellStyle name="Millares 2 2 5 2" xfId="359" xr:uid="{A3D2EEEC-CCCE-4CBD-A9D6-DE50E8600FA6}"/>
    <cellStyle name="Millares 2 2 5 2 2" xfId="2273" xr:uid="{43B75B29-72B7-4B75-98DC-D6BECD3DB0B8}"/>
    <cellStyle name="Millares 2 2 5 2 2 2" xfId="4188" xr:uid="{D38EFAA2-F9E2-4CC2-AFE9-1C4E7DFEC226}"/>
    <cellStyle name="Millares 2 2 5 2 3" xfId="1316" xr:uid="{3A2196BB-60A9-4BFB-B5A4-53DC5D696F99}"/>
    <cellStyle name="Millares 2 2 5 2 4" xfId="3231" xr:uid="{55B209DB-09F3-44AB-8B4B-962851396FAD}"/>
    <cellStyle name="Millares 2 2 5 3" xfId="598" xr:uid="{35F111ED-CF56-4077-AD47-8B480F04A858}"/>
    <cellStyle name="Millares 2 2 5 3 2" xfId="2512" xr:uid="{8FC42ECB-E72E-4CD3-B247-F1D4F8996249}"/>
    <cellStyle name="Millares 2 2 5 3 2 2" xfId="4427" xr:uid="{FB274408-B902-4B3B-873F-3124E2851664}"/>
    <cellStyle name="Millares 2 2 5 3 3" xfId="1555" xr:uid="{6F7ECAC6-08EC-4A66-A992-B72030877197}"/>
    <cellStyle name="Millares 2 2 5 3 4" xfId="3470" xr:uid="{D7E512D7-D586-4D82-B5DC-278E2F98A750}"/>
    <cellStyle name="Millares 2 2 5 4" xfId="837" xr:uid="{F4D7B347-CC51-4EC5-89B1-3A6FC9CF2BC3}"/>
    <cellStyle name="Millares 2 2 5 4 2" xfId="2751" xr:uid="{CBD84C2B-A55B-4177-BEC2-2355BF989CC6}"/>
    <cellStyle name="Millares 2 2 5 4 2 2" xfId="4666" xr:uid="{80DF69F4-D1D7-4C14-A2A8-9D0FEE1B6A11}"/>
    <cellStyle name="Millares 2 2 5 4 3" xfId="1794" xr:uid="{AE00115A-9293-4950-9578-A7B731A563E0}"/>
    <cellStyle name="Millares 2 2 5 4 4" xfId="3709" xr:uid="{B42651F7-47D8-4F6A-8056-B9767A2147B2}"/>
    <cellStyle name="Millares 2 2 5 5" xfId="2035" xr:uid="{CBD23E39-8532-40A3-9037-CDEEF33E8F97}"/>
    <cellStyle name="Millares 2 2 5 5 2" xfId="3950" xr:uid="{55B960F0-3E83-41BC-A598-CE9B20614667}"/>
    <cellStyle name="Millares 2 2 5 6" xfId="1078" xr:uid="{51280074-40DF-4534-8594-F6A7EAD2F169}"/>
    <cellStyle name="Millares 2 2 5 7" xfId="2993" xr:uid="{9DCA2D62-7367-4F69-9ABF-644040C9ADCF}"/>
    <cellStyle name="Millares 2 2 6" xfId="173" xr:uid="{239C1D17-ECDA-44AE-AFF2-DFE1E51B2856}"/>
    <cellStyle name="Millares 2 2 6 2" xfId="411" xr:uid="{232A35BD-303A-4415-B9CE-8C9E85DCEF66}"/>
    <cellStyle name="Millares 2 2 6 2 2" xfId="2325" xr:uid="{983A6BA4-4F49-4317-B082-E1A8F1C98B56}"/>
    <cellStyle name="Millares 2 2 6 2 2 2" xfId="4240" xr:uid="{7338169D-CE50-49AD-95DB-CAE40BA473E8}"/>
    <cellStyle name="Millares 2 2 6 2 3" xfId="1368" xr:uid="{DDA455C6-49AD-4E22-AAD7-F49F4663729F}"/>
    <cellStyle name="Millares 2 2 6 2 4" xfId="3283" xr:uid="{78ADA579-3EEE-4662-B7BB-EDD5284BFABF}"/>
    <cellStyle name="Millares 2 2 6 3" xfId="650" xr:uid="{CB6643A0-324D-4ACC-8D6B-4E3E95D9599E}"/>
    <cellStyle name="Millares 2 2 6 3 2" xfId="2564" xr:uid="{0716E0B6-108C-4853-AD08-2BE1FADB8CCB}"/>
    <cellStyle name="Millares 2 2 6 3 2 2" xfId="4479" xr:uid="{E62FB2D1-B84F-404F-A89F-35D6043FCC73}"/>
    <cellStyle name="Millares 2 2 6 3 3" xfId="1607" xr:uid="{3DD6FD3F-303F-425F-8C9E-E0BFA3E66965}"/>
    <cellStyle name="Millares 2 2 6 3 4" xfId="3522" xr:uid="{E7D336C1-8E72-4A80-B337-7F6FB8308DD2}"/>
    <cellStyle name="Millares 2 2 6 4" xfId="889" xr:uid="{6BD52BDD-E6B2-4052-9C51-8988292A8028}"/>
    <cellStyle name="Millares 2 2 6 4 2" xfId="2803" xr:uid="{73C4A632-84C4-419D-9307-3EAFA43453EC}"/>
    <cellStyle name="Millares 2 2 6 4 2 2" xfId="4718" xr:uid="{ABBFE3FB-A8D1-49A3-AE7B-6D6C80C072E2}"/>
    <cellStyle name="Millares 2 2 6 4 3" xfId="1846" xr:uid="{84720234-DB28-4419-AB5F-0C2D18306979}"/>
    <cellStyle name="Millares 2 2 6 4 4" xfId="3761" xr:uid="{1959E9E6-5B7F-4E0D-9716-5141BE00A6EC}"/>
    <cellStyle name="Millares 2 2 6 5" xfId="2087" xr:uid="{D99CA18C-1C50-4D5E-AF1E-D50E67AB953F}"/>
    <cellStyle name="Millares 2 2 6 5 2" xfId="4002" xr:uid="{81C268AE-8F10-4D57-BF99-34A842D00CDA}"/>
    <cellStyle name="Millares 2 2 6 6" xfId="1130" xr:uid="{663560D7-0015-42A8-9679-728DA5412262}"/>
    <cellStyle name="Millares 2 2 6 7" xfId="3045" xr:uid="{F4DAB2D5-FAD1-40CD-849A-66A890F1C185}"/>
    <cellStyle name="Millares 2 2 7" xfId="225" xr:uid="{A0D9EC86-6BBF-4474-8BA1-F1B92E9CFB57}"/>
    <cellStyle name="Millares 2 2 7 2" xfId="463" xr:uid="{42838BD9-359F-485F-A271-C0380C5EB927}"/>
    <cellStyle name="Millares 2 2 7 2 2" xfId="2377" xr:uid="{BF7F2D79-9FC2-40D0-987F-05EEC29A5E3F}"/>
    <cellStyle name="Millares 2 2 7 2 2 2" xfId="4292" xr:uid="{8F46A1B2-289E-4AA7-97CF-35A44D791EFE}"/>
    <cellStyle name="Millares 2 2 7 2 3" xfId="1420" xr:uid="{DB32324D-ED17-4791-B52C-003917B72D7D}"/>
    <cellStyle name="Millares 2 2 7 2 4" xfId="3335" xr:uid="{1EFCBF76-9FEF-4DB2-9E88-012CB8B22130}"/>
    <cellStyle name="Millares 2 2 7 3" xfId="702" xr:uid="{E7E91EDF-48CF-4D5E-A243-F0779224E74A}"/>
    <cellStyle name="Millares 2 2 7 3 2" xfId="2616" xr:uid="{2AAD6852-80E7-4D08-A095-FC657F1BB5CA}"/>
    <cellStyle name="Millares 2 2 7 3 2 2" xfId="4531" xr:uid="{2D688307-50EE-4458-A59B-66FE92C1D74E}"/>
    <cellStyle name="Millares 2 2 7 3 3" xfId="1659" xr:uid="{3194A2DD-08C5-420F-800A-AFB43949AD39}"/>
    <cellStyle name="Millares 2 2 7 3 4" xfId="3574" xr:uid="{EBF936C5-EB9B-4093-9208-F7B04539134D}"/>
    <cellStyle name="Millares 2 2 7 4" xfId="941" xr:uid="{9BE60EBA-0E78-4FD6-BC32-C41650143840}"/>
    <cellStyle name="Millares 2 2 7 4 2" xfId="2855" xr:uid="{0B844990-38D9-40D6-8B97-24F7000CB548}"/>
    <cellStyle name="Millares 2 2 7 4 2 2" xfId="4770" xr:uid="{2978BEEA-5A5A-4DC2-BE1C-C18A5E7D1B2F}"/>
    <cellStyle name="Millares 2 2 7 4 3" xfId="1898" xr:uid="{5F18C69D-5FED-4F0A-9AE8-81ABAB55F5D1}"/>
    <cellStyle name="Millares 2 2 7 4 4" xfId="3813" xr:uid="{B639B186-1040-4AC0-A7B4-A0321C1297B4}"/>
    <cellStyle name="Millares 2 2 7 5" xfId="2139" xr:uid="{351A43C2-F558-4235-9A85-983ABF31AF54}"/>
    <cellStyle name="Millares 2 2 7 5 2" xfId="4054" xr:uid="{5022BC2F-9805-48E0-9345-D83F7A9BE079}"/>
    <cellStyle name="Millares 2 2 7 6" xfId="1182" xr:uid="{7E95F861-1D24-48E8-B5E1-1AC18BE64653}"/>
    <cellStyle name="Millares 2 2 7 7" xfId="3097" xr:uid="{B39424DE-C449-46B7-BA25-8B94824C6805}"/>
    <cellStyle name="Millares 2 2 8" xfId="292" xr:uid="{FCD30ADD-B846-41ED-B855-21F81DB2FC25}"/>
    <cellStyle name="Millares 2 2 8 2" xfId="2206" xr:uid="{651AB7DB-4CCE-49E5-B28C-A4543906FB13}"/>
    <cellStyle name="Millares 2 2 8 2 2" xfId="4121" xr:uid="{19EDD680-D190-4F94-9F1F-EDD2313DB8D2}"/>
    <cellStyle name="Millares 2 2 8 3" xfId="1249" xr:uid="{2CD278F6-3AB7-431B-B70A-7E4DB182A292}"/>
    <cellStyle name="Millares 2 2 8 4" xfId="3164" xr:uid="{BDAA44D7-989B-49B9-84CD-E66E9DF8B778}"/>
    <cellStyle name="Millares 2 2 9" xfId="531" xr:uid="{53659C87-8BCB-45B6-96BC-854F1D103D98}"/>
    <cellStyle name="Millares 2 2 9 2" xfId="2445" xr:uid="{590ACB7B-B30D-4BC4-BF5A-F8795C9703CD}"/>
    <cellStyle name="Millares 2 2 9 2 2" xfId="4360" xr:uid="{CD6BAB02-DA6A-4D4C-951E-E933B65F512B}"/>
    <cellStyle name="Millares 2 2 9 3" xfId="1488" xr:uid="{E71DB8AF-8893-47FE-9BBF-EA397B9009CE}"/>
    <cellStyle name="Millares 2 2 9 4" xfId="3403" xr:uid="{DD791A06-E0A3-4817-A46F-576FDB5A42B8}"/>
    <cellStyle name="Millares 2 3" xfId="82" xr:uid="{859B8E5D-E08C-42D9-B945-CBA81C8BF002}"/>
    <cellStyle name="Millares 2 3 2" xfId="254" xr:uid="{7806F232-4C6D-4920-857D-3A427E73B56C}"/>
    <cellStyle name="Millares 2 3 2 2" xfId="493" xr:uid="{0F7FD169-328C-459C-B687-B82ECBC308A4}"/>
    <cellStyle name="Millares 2 3 2 2 2" xfId="2407" xr:uid="{EC554057-500F-4012-B46D-7095E36BF9EA}"/>
    <cellStyle name="Millares 2 3 2 2 2 2" xfId="4322" xr:uid="{AD11C292-0B75-46B1-A48B-A813F971699C}"/>
    <cellStyle name="Millares 2 3 2 2 3" xfId="1450" xr:uid="{283CEFF6-3763-4DE8-AE37-F6272B79DC37}"/>
    <cellStyle name="Millares 2 3 2 2 4" xfId="3365" xr:uid="{20EBC3DA-EFB6-4A3C-B13D-767893D4B60C}"/>
    <cellStyle name="Millares 2 3 2 3" xfId="732" xr:uid="{9EA841B3-5B6B-40FF-BC3B-DD756C61DBFB}"/>
    <cellStyle name="Millares 2 3 2 3 2" xfId="2646" xr:uid="{B7F35FD0-25CD-42BB-A134-C66EC7296981}"/>
    <cellStyle name="Millares 2 3 2 3 2 2" xfId="4561" xr:uid="{9DA8DB63-4092-4E5B-A697-DB4833500984}"/>
    <cellStyle name="Millares 2 3 2 3 3" xfId="1689" xr:uid="{217E9D1E-0B9F-4266-AC4B-9142E66F3C69}"/>
    <cellStyle name="Millares 2 3 2 3 4" xfId="3604" xr:uid="{5C5CF0CD-930A-4666-8589-12FE22E9D61D}"/>
    <cellStyle name="Millares 2 3 2 4" xfId="971" xr:uid="{BB43F13E-2565-4157-BCE1-3D18C81C7F90}"/>
    <cellStyle name="Millares 2 3 2 4 2" xfId="2885" xr:uid="{673F6295-8426-44F8-B3B8-0819D1E90583}"/>
    <cellStyle name="Millares 2 3 2 4 2 2" xfId="4800" xr:uid="{BF9445E0-AD2F-4F12-9BE5-A062DDA6EFE4}"/>
    <cellStyle name="Millares 2 3 2 4 3" xfId="1928" xr:uid="{F0326586-CA34-4AB1-B14E-E9BF89F753BB}"/>
    <cellStyle name="Millares 2 3 2 4 4" xfId="3843" xr:uid="{795C2830-10EB-4F33-B06C-C0AE4C93C5C0}"/>
    <cellStyle name="Millares 2 3 2 5" xfId="2168" xr:uid="{2C11A79C-2944-4374-8340-22237A07B356}"/>
    <cellStyle name="Millares 2 3 2 5 2" xfId="4083" xr:uid="{8B8A37DD-3316-4196-AE03-3904CA8969A5}"/>
    <cellStyle name="Millares 2 3 2 6" xfId="1211" xr:uid="{C16929AF-CDC4-4073-9760-1D9BACE66E40}"/>
    <cellStyle name="Millares 2 3 2 7" xfId="3126" xr:uid="{37B628D9-482E-46B4-8175-8B37C368C43E}"/>
    <cellStyle name="Millares 2 3 3" xfId="322" xr:uid="{8A55E10D-8E9D-4CCF-92A2-C575426FFB6C}"/>
    <cellStyle name="Millares 2 3 3 2" xfId="2236" xr:uid="{5FE5C751-B71B-4F9D-BAB0-C2D0716B5D05}"/>
    <cellStyle name="Millares 2 3 3 2 2" xfId="4151" xr:uid="{E2181FA2-0528-4B2B-A6C0-521568197977}"/>
    <cellStyle name="Millares 2 3 3 3" xfId="1279" xr:uid="{EFE91043-8F08-4B51-B2C6-6C9D4EDD66A8}"/>
    <cellStyle name="Millares 2 3 3 4" xfId="3194" xr:uid="{6A0F3537-47AC-4A82-B5BC-86682E756E7A}"/>
    <cellStyle name="Millares 2 3 4" xfId="561" xr:uid="{AF9189DA-DDB5-4A6F-A19B-DFC7A67CEC95}"/>
    <cellStyle name="Millares 2 3 4 2" xfId="2475" xr:uid="{34BB7E58-0F4D-4AD8-9115-C477AB5DB555}"/>
    <cellStyle name="Millares 2 3 4 2 2" xfId="4390" xr:uid="{90F64F0E-E3E2-4D62-BD4C-C927A4579855}"/>
    <cellStyle name="Millares 2 3 4 3" xfId="1518" xr:uid="{D154CD85-C626-4372-B8E2-BD6D1FC2B28D}"/>
    <cellStyle name="Millares 2 3 4 4" xfId="3433" xr:uid="{EE7EF0D2-AE62-4342-8F39-AA11529CDE3C}"/>
    <cellStyle name="Millares 2 3 5" xfId="800" xr:uid="{C26FE311-9AA1-405D-92E9-A0A0A3B6B5C7}"/>
    <cellStyle name="Millares 2 3 5 2" xfId="2714" xr:uid="{57FBCEF3-5585-4883-BF4B-2D4DB51D26CF}"/>
    <cellStyle name="Millares 2 3 5 2 2" xfId="4629" xr:uid="{6E5725E0-B212-468E-AB95-55989F2CB043}"/>
    <cellStyle name="Millares 2 3 5 3" xfId="1757" xr:uid="{DF9B45FA-D7CA-47F5-9E47-EF2CEB7402E8}"/>
    <cellStyle name="Millares 2 3 5 4" xfId="3672" xr:uid="{31492C06-C211-4468-BFBD-B0ABE74347D5}"/>
    <cellStyle name="Millares 2 3 6" xfId="1998" xr:uid="{6C22A314-EF55-4FE8-8B82-159282A6BB1D}"/>
    <cellStyle name="Millares 2 3 6 2" xfId="3913" xr:uid="{67DF6D67-AB56-4E3F-8B01-9A5616569584}"/>
    <cellStyle name="Millares 2 3 7" xfId="1041" xr:uid="{58A9123E-1234-4322-96F3-BE811EB8AE9B}"/>
    <cellStyle name="Millares 2 3 8" xfId="2956" xr:uid="{AB2A1D2A-456B-438D-B7CB-5627D77D0365}"/>
    <cellStyle name="Millares 2 4" xfId="221" xr:uid="{FD0F4D33-3130-4E47-AD60-FFDAEB1A56B9}"/>
    <cellStyle name="Millares 2 4 2" xfId="459" xr:uid="{45738347-103F-427C-9A5B-FFA6BA9D0B80}"/>
    <cellStyle name="Millares 2 4 2 2" xfId="2373" xr:uid="{0EFA44A5-CBC9-405F-BC60-05D5A8909C63}"/>
    <cellStyle name="Millares 2 4 2 2 2" xfId="4288" xr:uid="{55531A5F-DF63-4D03-A5C7-F3B4B8B415C1}"/>
    <cellStyle name="Millares 2 4 2 3" xfId="1416" xr:uid="{6A534C1D-1439-4D10-911C-4E55CE57956F}"/>
    <cellStyle name="Millares 2 4 2 4" xfId="3331" xr:uid="{9BB7F51E-3DDB-4D3F-977D-E5803CCEE166}"/>
    <cellStyle name="Millares 2 4 3" xfId="698" xr:uid="{E21FFF00-CFDE-4F64-9296-90B8CF053B22}"/>
    <cellStyle name="Millares 2 4 3 2" xfId="2612" xr:uid="{95F3A3D4-AF6A-421A-9553-0D2484EE125B}"/>
    <cellStyle name="Millares 2 4 3 2 2" xfId="4527" xr:uid="{2A36E9BA-84CF-4AC8-B4DD-17C6450395F3}"/>
    <cellStyle name="Millares 2 4 3 3" xfId="1655" xr:uid="{A5845828-8505-4885-A566-80A3E26D589A}"/>
    <cellStyle name="Millares 2 4 3 4" xfId="3570" xr:uid="{F8A92AF7-F645-405B-8709-6FAF2F54EFB0}"/>
    <cellStyle name="Millares 2 4 4" xfId="937" xr:uid="{36D39FEE-069D-4BB0-AF30-B95E45F1609B}"/>
    <cellStyle name="Millares 2 4 4 2" xfId="2851" xr:uid="{7707C34A-39B7-4F2D-9DA1-77CAF916760D}"/>
    <cellStyle name="Millares 2 4 4 2 2" xfId="4766" xr:uid="{68A2B2B3-686E-4B77-9450-1A4BC4AE1598}"/>
    <cellStyle name="Millares 2 4 4 3" xfId="1894" xr:uid="{79356705-686F-4FC8-9964-AF479AB72BC5}"/>
    <cellStyle name="Millares 2 4 4 4" xfId="3809" xr:uid="{4BFAA51F-FFD2-4F14-B961-8A0EDEC4FC38}"/>
    <cellStyle name="Millares 2 4 5" xfId="2135" xr:uid="{125B4E31-0E21-4D04-924F-B793F9F88906}"/>
    <cellStyle name="Millares 2 4 5 2" xfId="4050" xr:uid="{F405A120-E421-4137-A086-E71D75952101}"/>
    <cellStyle name="Millares 2 4 6" xfId="1178" xr:uid="{B034C74F-6F1F-45C5-A140-95CFD974CFF9}"/>
    <cellStyle name="Millares 2 4 7" xfId="3093" xr:uid="{C96BD70E-996B-4BA8-8D38-DDF5A18D065E}"/>
    <cellStyle name="Millares 2 5" xfId="288" xr:uid="{539F7136-F5B0-435C-9318-BB90073E4E7F}"/>
    <cellStyle name="Millares 2 5 2" xfId="2202" xr:uid="{A0D4A4F2-923C-4802-9212-DFB53D48A566}"/>
    <cellStyle name="Millares 2 5 2 2" xfId="4117" xr:uid="{DFB68DB6-27DE-4B00-AAF9-C6A57F1F093A}"/>
    <cellStyle name="Millares 2 5 3" xfId="1245" xr:uid="{926DDAFB-9163-4E7E-9D30-D04E89327D70}"/>
    <cellStyle name="Millares 2 5 4" xfId="3160" xr:uid="{51951CE5-A46D-420D-9D13-A404D249F1D0}"/>
    <cellStyle name="Millares 2 6" xfId="527" xr:uid="{A99764F6-06D4-4F75-A2DB-E3B460F8FB9B}"/>
    <cellStyle name="Millares 2 6 2" xfId="2441" xr:uid="{8C72EED4-C4A1-4FCA-90B4-1BCE4BCE0BFA}"/>
    <cellStyle name="Millares 2 6 2 2" xfId="4356" xr:uid="{3F7E0E14-B7E3-49B6-A224-C298606E051B}"/>
    <cellStyle name="Millares 2 6 3" xfId="1484" xr:uid="{E0E19713-A225-4E17-ACFA-C8D0800B23CF}"/>
    <cellStyle name="Millares 2 6 4" xfId="3399" xr:uid="{1BE9E32E-9086-45AC-A62B-84BAF004274F}"/>
    <cellStyle name="Millares 2 7" xfId="766" xr:uid="{5F747F58-B04D-48F6-AA84-06EA63A0EDD0}"/>
    <cellStyle name="Millares 2 7 2" xfId="2680" xr:uid="{AAAAEC61-E45C-4EE1-8EDD-994F20502968}"/>
    <cellStyle name="Millares 2 7 2 2" xfId="4595" xr:uid="{F211E93D-3EDC-44B2-B489-4A5418E3A1C2}"/>
    <cellStyle name="Millares 2 7 3" xfId="1723" xr:uid="{D7837D98-2487-4A25-A5CA-116FC0EBA209}"/>
    <cellStyle name="Millares 2 7 4" xfId="3638" xr:uid="{C4B7CE21-FCD1-43E6-A5B3-BF66A9727A44}"/>
    <cellStyle name="Millares 2 8" xfId="1964" xr:uid="{1D0EE5F1-64FF-40F4-A553-45033A31B073}"/>
    <cellStyle name="Millares 2 8 2" xfId="3879" xr:uid="{48FEDC27-0E0C-4572-8555-A6597390A46B}"/>
    <cellStyle name="Millares 2 9" xfId="1007" xr:uid="{7200696E-90EE-4AFA-9D2F-53A56AA549E0}"/>
    <cellStyle name="Millares 3" xfId="49" xr:uid="{D11B53D9-EB22-427B-885F-81EFA27B9D22}"/>
    <cellStyle name="Millares 3 10" xfId="769" xr:uid="{E55E73D9-75D7-4AB6-81D5-4CF0FEE0BA9B}"/>
    <cellStyle name="Millares 3 10 2" xfId="2683" xr:uid="{D592854A-4CF5-4EE5-8B8F-7044F9966CE1}"/>
    <cellStyle name="Millares 3 10 2 2" xfId="4598" xr:uid="{C609475A-B526-4FF9-8060-6D213E7A7764}"/>
    <cellStyle name="Millares 3 10 3" xfId="1726" xr:uid="{6110A5EC-201C-4496-9483-8045E56CE41F}"/>
    <cellStyle name="Millares 3 10 4" xfId="3641" xr:uid="{5CE827DC-5B78-4931-8AE7-29D4FA6796F0}"/>
    <cellStyle name="Millares 3 11" xfId="1967" xr:uid="{B4C320F1-0E97-462D-B5C9-E849511DD381}"/>
    <cellStyle name="Millares 3 11 2" xfId="3882" xr:uid="{5FC69136-77B5-4F4E-8BF5-5BCF1D9D3843}"/>
    <cellStyle name="Millares 3 12" xfId="1010" xr:uid="{B9FA44BE-9085-4878-99DC-2F593118F9CD}"/>
    <cellStyle name="Millares 3 13" xfId="2925" xr:uid="{C2209EB6-3988-4BB0-BB5E-B76BD01C0D46}"/>
    <cellStyle name="Millares 3 2" xfId="57" xr:uid="{CB2579A5-9AEC-4683-B591-58243A823B8A}"/>
    <cellStyle name="Millares 3 2 10" xfId="1974" xr:uid="{F0835D85-1C78-4802-976A-CAEE924D7285}"/>
    <cellStyle name="Millares 3 2 10 2" xfId="3889" xr:uid="{F4A8F0D2-EA61-45C3-A01D-3E1EAA180EBE}"/>
    <cellStyle name="Millares 3 2 11" xfId="1017" xr:uid="{39962B58-DD1E-4DFD-ACB1-CE01DFC213C5}"/>
    <cellStyle name="Millares 3 2 12" xfId="2932" xr:uid="{CC6C424D-F74C-4659-A3A0-FBB162DB935F}"/>
    <cellStyle name="Millares 3 2 2" xfId="92" xr:uid="{9E33A756-6AB9-4371-B784-27DC28A80897}"/>
    <cellStyle name="Millares 3 2 2 10" xfId="2966" xr:uid="{BEF1E06F-4DD7-4B25-8F68-1A56B89B9E74}"/>
    <cellStyle name="Millares 3 2 2 2" xfId="138" xr:uid="{984232EA-5C77-4AC2-B146-5141607454D6}"/>
    <cellStyle name="Millares 3 2 2 2 2" xfId="377" xr:uid="{BDAF1477-0720-43AA-A065-4330D4FB25BE}"/>
    <cellStyle name="Millares 3 2 2 2 2 2" xfId="2291" xr:uid="{DE796DD6-8D54-472F-833D-E8D937073E60}"/>
    <cellStyle name="Millares 3 2 2 2 2 2 2" xfId="4206" xr:uid="{FF0807E3-E9F7-439F-B5F4-4BC5ED30E81D}"/>
    <cellStyle name="Millares 3 2 2 2 2 3" xfId="1334" xr:uid="{2DAD7730-B3F4-4CCF-9FB6-C1117B8C46B4}"/>
    <cellStyle name="Millares 3 2 2 2 2 4" xfId="3249" xr:uid="{7CCD1502-51BC-4AF3-BF57-DD1C226260FF}"/>
    <cellStyle name="Millares 3 2 2 2 3" xfId="616" xr:uid="{2120C16F-43DE-47A6-B2D5-638C82DC985F}"/>
    <cellStyle name="Millares 3 2 2 2 3 2" xfId="2530" xr:uid="{4E779021-DCDA-43D3-8A7F-4B3B3E97076E}"/>
    <cellStyle name="Millares 3 2 2 2 3 2 2" xfId="4445" xr:uid="{01CFCE82-2217-4170-A8FE-9497166D7D95}"/>
    <cellStyle name="Millares 3 2 2 2 3 3" xfId="1573" xr:uid="{0C16AB2C-530C-48A4-AE47-E65B2CA40618}"/>
    <cellStyle name="Millares 3 2 2 2 3 4" xfId="3488" xr:uid="{7A2D77E0-3656-427F-A30B-B4230330DDF1}"/>
    <cellStyle name="Millares 3 2 2 2 4" xfId="855" xr:uid="{F2075635-5193-4C1F-95DC-0D80A5573B23}"/>
    <cellStyle name="Millares 3 2 2 2 4 2" xfId="2769" xr:uid="{AA9434A9-0006-4E47-B92D-06C1E4693E1D}"/>
    <cellStyle name="Millares 3 2 2 2 4 2 2" xfId="4684" xr:uid="{2C22F9B3-53F6-4AB5-BE4D-672BF386C697}"/>
    <cellStyle name="Millares 3 2 2 2 4 3" xfId="1812" xr:uid="{6EC846F7-4D72-41D9-BB0F-1989A302B2D8}"/>
    <cellStyle name="Millares 3 2 2 2 4 4" xfId="3727" xr:uid="{8DD50F66-B334-4BBC-A5B9-A3D6378FFE39}"/>
    <cellStyle name="Millares 3 2 2 2 5" xfId="2053" xr:uid="{352F1173-9813-447B-990A-6145F4C96B36}"/>
    <cellStyle name="Millares 3 2 2 2 5 2" xfId="3968" xr:uid="{668A8B9D-FCE9-4EC7-A3CA-05E53887AFF6}"/>
    <cellStyle name="Millares 3 2 2 2 6" xfId="1096" xr:uid="{BF281C60-FEAC-41CA-B0EA-06414A612D4B}"/>
    <cellStyle name="Millares 3 2 2 2 7" xfId="3011" xr:uid="{EC05782E-70E5-4E7B-8765-BD86589E3C76}"/>
    <cellStyle name="Millares 3 2 2 3" xfId="191" xr:uid="{53259E94-D50A-4AF7-A9E2-7F040DDED46B}"/>
    <cellStyle name="Millares 3 2 2 3 2" xfId="429" xr:uid="{1986DA8B-F1DE-4B6D-A253-F27CD25AB6C9}"/>
    <cellStyle name="Millares 3 2 2 3 2 2" xfId="2343" xr:uid="{AE3E1500-83CB-49A2-A312-B5BFC9BC687D}"/>
    <cellStyle name="Millares 3 2 2 3 2 2 2" xfId="4258" xr:uid="{E7D1D5D9-6C45-477B-B790-239C7798E5F4}"/>
    <cellStyle name="Millares 3 2 2 3 2 3" xfId="1386" xr:uid="{B5D715AE-0C36-4569-AD8A-6FCFF797FA62}"/>
    <cellStyle name="Millares 3 2 2 3 2 4" xfId="3301" xr:uid="{61A8CF25-14D7-4A15-A4BD-9371969811A6}"/>
    <cellStyle name="Millares 3 2 2 3 3" xfId="668" xr:uid="{7DDEF034-EA21-4764-AED1-7C29619AA159}"/>
    <cellStyle name="Millares 3 2 2 3 3 2" xfId="2582" xr:uid="{A4279A48-261D-441E-9E7F-9115FD8D6529}"/>
    <cellStyle name="Millares 3 2 2 3 3 2 2" xfId="4497" xr:uid="{08F80065-92B0-4829-8F07-DE7C382EFB3E}"/>
    <cellStyle name="Millares 3 2 2 3 3 3" xfId="1625" xr:uid="{1B789489-8721-49BA-9687-D4F3F88D9DE2}"/>
    <cellStyle name="Millares 3 2 2 3 3 4" xfId="3540" xr:uid="{803542F0-BD30-4E6B-BE60-7646EF408193}"/>
    <cellStyle name="Millares 3 2 2 3 4" xfId="907" xr:uid="{1336AB47-B2B7-4A95-8DA7-51EFA2CC8DA5}"/>
    <cellStyle name="Millares 3 2 2 3 4 2" xfId="2821" xr:uid="{89313B28-8DF9-4710-ACEE-92092D7FE0EF}"/>
    <cellStyle name="Millares 3 2 2 3 4 2 2" xfId="4736" xr:uid="{2C1EF294-A682-4B6C-80B1-4A9CA6E7263E}"/>
    <cellStyle name="Millares 3 2 2 3 4 3" xfId="1864" xr:uid="{E3374C0D-D1A0-4BA0-8A4A-A2435C43FFA7}"/>
    <cellStyle name="Millares 3 2 2 3 4 4" xfId="3779" xr:uid="{FD2C9694-2ADB-454E-AA26-C464DC943493}"/>
    <cellStyle name="Millares 3 2 2 3 5" xfId="2105" xr:uid="{6F0DBABF-1A09-4C4E-A5E7-909C6A1E1ED3}"/>
    <cellStyle name="Millares 3 2 2 3 5 2" xfId="4020" xr:uid="{2D104022-17F5-4693-A932-95FB2E7791A5}"/>
    <cellStyle name="Millares 3 2 2 3 6" xfId="1148" xr:uid="{C4247B26-6248-4B75-95F1-D6A4C4858FF5}"/>
    <cellStyle name="Millares 3 2 2 3 7" xfId="3063" xr:uid="{701E039E-2729-4D97-835F-F6FF28C62807}"/>
    <cellStyle name="Millares 3 2 2 4" xfId="264" xr:uid="{8527C541-90B8-4106-A056-54F47D1FEB7D}"/>
    <cellStyle name="Millares 3 2 2 4 2" xfId="503" xr:uid="{25F8E34C-C18A-420C-8490-5F0571BB6579}"/>
    <cellStyle name="Millares 3 2 2 4 2 2" xfId="2417" xr:uid="{A9478861-9184-40F8-A7B3-071FED826D2B}"/>
    <cellStyle name="Millares 3 2 2 4 2 2 2" xfId="4332" xr:uid="{D5B2ED87-7654-4AB7-BCD1-BEDADD6D2185}"/>
    <cellStyle name="Millares 3 2 2 4 2 3" xfId="1460" xr:uid="{73686DD7-BD70-4D72-AE95-4B94FF9C1D5B}"/>
    <cellStyle name="Millares 3 2 2 4 2 4" xfId="3375" xr:uid="{61C04BDA-EDE9-4FFA-88B3-A4B2E29E48CA}"/>
    <cellStyle name="Millares 3 2 2 4 3" xfId="742" xr:uid="{983277D6-F726-4DA2-A81D-63006E7462D0}"/>
    <cellStyle name="Millares 3 2 2 4 3 2" xfId="2656" xr:uid="{BFE04599-BC3B-43C5-9FFD-A492CED85DAB}"/>
    <cellStyle name="Millares 3 2 2 4 3 2 2" xfId="4571" xr:uid="{9A952B12-61A0-4763-A7D0-92C68DA3FC11}"/>
    <cellStyle name="Millares 3 2 2 4 3 3" xfId="1699" xr:uid="{05F34EE8-73C8-4EF6-9D23-706F3BE294AA}"/>
    <cellStyle name="Millares 3 2 2 4 3 4" xfId="3614" xr:uid="{444435DE-BE04-4E76-9072-8BF008895693}"/>
    <cellStyle name="Millares 3 2 2 4 4" xfId="981" xr:uid="{62EB4E85-1A52-4AE5-ADED-5D9346433470}"/>
    <cellStyle name="Millares 3 2 2 4 4 2" xfId="2895" xr:uid="{96A7BFB4-80B5-4A6B-9241-72AE62839E22}"/>
    <cellStyle name="Millares 3 2 2 4 4 2 2" xfId="4810" xr:uid="{0E484967-4FD2-4B4E-B2E7-8E050CE43891}"/>
    <cellStyle name="Millares 3 2 2 4 4 3" xfId="1938" xr:uid="{2FBDEEFB-298C-421C-BC56-BD2E7D13F738}"/>
    <cellStyle name="Millares 3 2 2 4 4 4" xfId="3853" xr:uid="{D9BE6F25-09CE-4B64-9343-2EE02CA73120}"/>
    <cellStyle name="Millares 3 2 2 4 5" xfId="2178" xr:uid="{CD93C01F-9B4F-4D72-AC0A-FD3C8F5EB8B1}"/>
    <cellStyle name="Millares 3 2 2 4 5 2" xfId="4093" xr:uid="{977A074F-C0D5-4E4E-A36C-3120BD6E38F2}"/>
    <cellStyle name="Millares 3 2 2 4 6" xfId="1221" xr:uid="{ADCAD251-6BC3-4982-B15D-B0BD5D6040A5}"/>
    <cellStyle name="Millares 3 2 2 4 7" xfId="3136" xr:uid="{5E5B0FEA-C645-4DA5-8F47-031E60B5B621}"/>
    <cellStyle name="Millares 3 2 2 5" xfId="332" xr:uid="{5B36B8C8-E3B2-4B47-A506-50A43B3767E4}"/>
    <cellStyle name="Millares 3 2 2 5 2" xfId="2246" xr:uid="{0760E6AB-7304-4B23-8CB9-24F2213B1315}"/>
    <cellStyle name="Millares 3 2 2 5 2 2" xfId="4161" xr:uid="{1A0BC033-AA29-4FE9-A9E2-5EA7621362EB}"/>
    <cellStyle name="Millares 3 2 2 5 3" xfId="1289" xr:uid="{CA20DB93-495A-4D44-918B-8DF0EEC6DD33}"/>
    <cellStyle name="Millares 3 2 2 5 4" xfId="3204" xr:uid="{4CDC3356-1A43-440F-A4D1-4EC40D9FB610}"/>
    <cellStyle name="Millares 3 2 2 6" xfId="571" xr:uid="{524230AF-55F2-4835-851C-7589060F7AAD}"/>
    <cellStyle name="Millares 3 2 2 6 2" xfId="2485" xr:uid="{2B441C31-0081-4070-B170-1CF2BDC2274B}"/>
    <cellStyle name="Millares 3 2 2 6 2 2" xfId="4400" xr:uid="{89A80F18-5B78-4D31-AB94-588BACF3E379}"/>
    <cellStyle name="Millares 3 2 2 6 3" xfId="1528" xr:uid="{9E0EE094-9DC2-4772-8E2B-B4039ACE027A}"/>
    <cellStyle name="Millares 3 2 2 6 4" xfId="3443" xr:uid="{BCAE20C4-51B1-47D8-AFBA-2084A96799E2}"/>
    <cellStyle name="Millares 3 2 2 7" xfId="810" xr:uid="{6965DF31-0370-4BCC-8670-90EA523C5444}"/>
    <cellStyle name="Millares 3 2 2 7 2" xfId="2724" xr:uid="{211F82A4-CCCE-41F2-AD35-7CCC6ABFC21D}"/>
    <cellStyle name="Millares 3 2 2 7 2 2" xfId="4639" xr:uid="{6203693E-6555-4834-979F-CDBCE4B1DDF3}"/>
    <cellStyle name="Millares 3 2 2 7 3" xfId="1767" xr:uid="{025AA58E-CF85-4CE5-8D92-7626A9388404}"/>
    <cellStyle name="Millares 3 2 2 7 4" xfId="3682" xr:uid="{46124DEB-6228-4247-A112-2C3239FCC5F2}"/>
    <cellStyle name="Millares 3 2 2 8" xfId="2008" xr:uid="{0C23D060-BCC2-4EF2-94A3-1D2D2756A5C1}"/>
    <cellStyle name="Millares 3 2 2 8 2" xfId="3923" xr:uid="{3817C2FD-1EEB-4681-8254-C82448EB1047}"/>
    <cellStyle name="Millares 3 2 2 9" xfId="1051" xr:uid="{8D2A7058-F744-41CB-ABD2-EE8501D68319}"/>
    <cellStyle name="Millares 3 2 3" xfId="156" xr:uid="{C2ECBB08-530F-45B9-AD3E-6A50FFBCA65F}"/>
    <cellStyle name="Millares 3 2 3 2" xfId="208" xr:uid="{62D5F779-4105-4D03-94DB-E207E494E11C}"/>
    <cellStyle name="Millares 3 2 3 2 2" xfId="446" xr:uid="{71BB4120-A475-4E0B-A784-B0C93B1FF043}"/>
    <cellStyle name="Millares 3 2 3 2 2 2" xfId="2360" xr:uid="{C4DF3A6F-3DF6-4764-AFBB-EA49D56D44C6}"/>
    <cellStyle name="Millares 3 2 3 2 2 2 2" xfId="4275" xr:uid="{FF871711-3A05-4294-A038-C29F7BE902DC}"/>
    <cellStyle name="Millares 3 2 3 2 2 3" xfId="1403" xr:uid="{845DA5B4-F26B-4209-9095-399D5E75DA2F}"/>
    <cellStyle name="Millares 3 2 3 2 2 4" xfId="3318" xr:uid="{6D661A17-AD8F-4F80-BA00-C8238610D735}"/>
    <cellStyle name="Millares 3 2 3 2 3" xfId="685" xr:uid="{75FAA00F-F7E8-445D-9C26-2A5FE7C26DDA}"/>
    <cellStyle name="Millares 3 2 3 2 3 2" xfId="2599" xr:uid="{4C5534ED-627B-4865-ABA4-5E1318A81FDF}"/>
    <cellStyle name="Millares 3 2 3 2 3 2 2" xfId="4514" xr:uid="{331600B3-2FBC-4EFC-9F4F-1D196D45A366}"/>
    <cellStyle name="Millares 3 2 3 2 3 3" xfId="1642" xr:uid="{AD968653-8F53-4315-A14D-A30D05E3846F}"/>
    <cellStyle name="Millares 3 2 3 2 3 4" xfId="3557" xr:uid="{0FA8E1ED-734C-4F17-B9F8-D45A4F4BBED9}"/>
    <cellStyle name="Millares 3 2 3 2 4" xfId="924" xr:uid="{30566E27-4FD3-4913-B249-C288F68BCBEE}"/>
    <cellStyle name="Millares 3 2 3 2 4 2" xfId="2838" xr:uid="{E9A4C147-AFD2-4A85-A67E-263E52B2986F}"/>
    <cellStyle name="Millares 3 2 3 2 4 2 2" xfId="4753" xr:uid="{3E6D09A4-A051-4A35-B07F-7F0BACAF989C}"/>
    <cellStyle name="Millares 3 2 3 2 4 3" xfId="1881" xr:uid="{75445CCC-21AD-49DA-9A49-EB6BDEBE24B5}"/>
    <cellStyle name="Millares 3 2 3 2 4 4" xfId="3796" xr:uid="{1A2A965B-A673-4CAF-8D93-FF37A39DD52D}"/>
    <cellStyle name="Millares 3 2 3 2 5" xfId="2122" xr:uid="{B1917E59-C72D-4ED8-9EDC-A951330E6C07}"/>
    <cellStyle name="Millares 3 2 3 2 5 2" xfId="4037" xr:uid="{D8BBBFE9-A3AF-40AC-84D0-6FDB58ECC163}"/>
    <cellStyle name="Millares 3 2 3 2 6" xfId="1165" xr:uid="{1662705E-3D67-4843-A357-DF8A7EF759BD}"/>
    <cellStyle name="Millares 3 2 3 2 7" xfId="3080" xr:uid="{C8FB57AC-8B5E-4593-858F-C4B7CDD0D51D}"/>
    <cellStyle name="Millares 3 2 3 3" xfId="394" xr:uid="{108F3A53-5ADE-43D2-B96D-363DABC36C16}"/>
    <cellStyle name="Millares 3 2 3 3 2" xfId="2308" xr:uid="{CF8AE463-83B7-4168-8653-D993AAB2D53D}"/>
    <cellStyle name="Millares 3 2 3 3 2 2" xfId="4223" xr:uid="{7DF41ED2-8C88-4C37-A71A-10243AE95F66}"/>
    <cellStyle name="Millares 3 2 3 3 3" xfId="1351" xr:uid="{C6ACD96F-B286-4C51-A06E-605B1979F3F5}"/>
    <cellStyle name="Millares 3 2 3 3 4" xfId="3266" xr:uid="{4B89EE87-D2D6-4970-ACA7-43579736F8BE}"/>
    <cellStyle name="Millares 3 2 3 4" xfId="633" xr:uid="{80BE8E68-8C65-43C7-92E4-1D16131DAB16}"/>
    <cellStyle name="Millares 3 2 3 4 2" xfId="2547" xr:uid="{E64F77E6-5D45-49DB-AF59-E84F95063390}"/>
    <cellStyle name="Millares 3 2 3 4 2 2" xfId="4462" xr:uid="{23527B3F-10A9-48E4-9B5A-34ACDEC80FF9}"/>
    <cellStyle name="Millares 3 2 3 4 3" xfId="1590" xr:uid="{7FF3355F-5452-42A0-88B6-2743B95D085E}"/>
    <cellStyle name="Millares 3 2 3 4 4" xfId="3505" xr:uid="{A6CE6DCE-AB3B-457A-83E4-AF7211F02BD9}"/>
    <cellStyle name="Millares 3 2 3 5" xfId="872" xr:uid="{447631C7-6170-4F72-B878-2FBEF6D68B60}"/>
    <cellStyle name="Millares 3 2 3 5 2" xfId="2786" xr:uid="{0B63ED4C-678D-48AB-BCF0-81339590FE36}"/>
    <cellStyle name="Millares 3 2 3 5 2 2" xfId="4701" xr:uid="{B2C53796-FC7F-4103-8690-2D47B2C6F988}"/>
    <cellStyle name="Millares 3 2 3 5 3" xfId="1829" xr:uid="{6DE61FE4-AEA8-498C-BE40-70FC100A045D}"/>
    <cellStyle name="Millares 3 2 3 5 4" xfId="3744" xr:uid="{2C073DDB-1A5F-4107-A50D-CCDC5E8C9F8B}"/>
    <cellStyle name="Millares 3 2 3 6" xfId="2070" xr:uid="{1B66BF92-BFD3-4021-AA69-06C807332635}"/>
    <cellStyle name="Millares 3 2 3 6 2" xfId="3985" xr:uid="{C8325B12-EAE6-4451-B877-45060FAFDCB8}"/>
    <cellStyle name="Millares 3 2 3 7" xfId="1113" xr:uid="{1BB32DCD-C59B-4B26-A391-AED670529C6A}"/>
    <cellStyle name="Millares 3 2 3 8" xfId="3028" xr:uid="{3B0BB4E9-EABE-490B-9F6E-72483D38550C}"/>
    <cellStyle name="Millares 3 2 4" xfId="126" xr:uid="{05EC2192-845D-408B-970F-F7C789E44366}"/>
    <cellStyle name="Millares 3 2 4 2" xfId="365" xr:uid="{7207ADF4-3C69-45FB-8AA9-B3FA66EA7248}"/>
    <cellStyle name="Millares 3 2 4 2 2" xfId="2279" xr:uid="{B7ECC15D-DFD9-42EF-8088-A04D2844A9D8}"/>
    <cellStyle name="Millares 3 2 4 2 2 2" xfId="4194" xr:uid="{B2AFBFC6-D2F3-49FC-8646-57EEAEC27FC3}"/>
    <cellStyle name="Millares 3 2 4 2 3" xfId="1322" xr:uid="{70D8F446-921A-4706-9F9E-988B6706B4C7}"/>
    <cellStyle name="Millares 3 2 4 2 4" xfId="3237" xr:uid="{6805415F-87CB-4B54-AE0A-166835EB11D0}"/>
    <cellStyle name="Millares 3 2 4 3" xfId="604" xr:uid="{A8C086C8-5895-48A6-828C-0A299D4CF0BA}"/>
    <cellStyle name="Millares 3 2 4 3 2" xfId="2518" xr:uid="{DBBE465F-5FEC-4403-BAF9-E682C2F88507}"/>
    <cellStyle name="Millares 3 2 4 3 2 2" xfId="4433" xr:uid="{FCBCA2F0-B50A-472F-A748-9F8FF6A2537A}"/>
    <cellStyle name="Millares 3 2 4 3 3" xfId="1561" xr:uid="{7C6377F1-2F07-4CF9-8251-6B67DDF8C717}"/>
    <cellStyle name="Millares 3 2 4 3 4" xfId="3476" xr:uid="{244D4779-011B-4B7C-95EA-F27441E8742F}"/>
    <cellStyle name="Millares 3 2 4 4" xfId="843" xr:uid="{A77BC110-A243-4374-8FB4-99FFF7742821}"/>
    <cellStyle name="Millares 3 2 4 4 2" xfId="2757" xr:uid="{4827AAC0-F9B6-46BB-98C9-4747D0F766D7}"/>
    <cellStyle name="Millares 3 2 4 4 2 2" xfId="4672" xr:uid="{FF288A24-A2F1-4B43-A546-8746673B3D5A}"/>
    <cellStyle name="Millares 3 2 4 4 3" xfId="1800" xr:uid="{3C9CD313-C3F1-4769-A4EC-76227EB13E7A}"/>
    <cellStyle name="Millares 3 2 4 4 4" xfId="3715" xr:uid="{FBE6DEF1-36B7-48A1-894C-0831EE04DACD}"/>
    <cellStyle name="Millares 3 2 4 5" xfId="2041" xr:uid="{7A6FBC48-A314-4874-A1C7-DEDFD470048C}"/>
    <cellStyle name="Millares 3 2 4 5 2" xfId="3956" xr:uid="{C2EE0B93-6BFC-4E11-A479-7DD91D83400E}"/>
    <cellStyle name="Millares 3 2 4 6" xfId="1084" xr:uid="{AAAFC5B4-EC03-4169-81F8-D4E75CBDEE6E}"/>
    <cellStyle name="Millares 3 2 4 7" xfId="2999" xr:uid="{EB821510-E078-4D73-BFC4-3680C6D35FC9}"/>
    <cellStyle name="Millares 3 2 5" xfId="179" xr:uid="{601C10AB-F255-4C2A-BCEC-80358C49C0C2}"/>
    <cellStyle name="Millares 3 2 5 2" xfId="417" xr:uid="{6A75B3C1-1FA4-451E-80C3-EEB7C962D10E}"/>
    <cellStyle name="Millares 3 2 5 2 2" xfId="2331" xr:uid="{81F63727-C680-48EF-971F-64CE317124F5}"/>
    <cellStyle name="Millares 3 2 5 2 2 2" xfId="4246" xr:uid="{1192014B-9AAB-461A-896D-670DDCD9B99A}"/>
    <cellStyle name="Millares 3 2 5 2 3" xfId="1374" xr:uid="{E3EF3B55-32D3-4AF4-A1CF-2C943A70776B}"/>
    <cellStyle name="Millares 3 2 5 2 4" xfId="3289" xr:uid="{A941596E-CB1B-43CF-9831-B98DF3F74DCB}"/>
    <cellStyle name="Millares 3 2 5 3" xfId="656" xr:uid="{743A789E-8E25-49A6-A5A2-D80B74F1D892}"/>
    <cellStyle name="Millares 3 2 5 3 2" xfId="2570" xr:uid="{6D78D64B-9742-4524-9FB7-465A8B389068}"/>
    <cellStyle name="Millares 3 2 5 3 2 2" xfId="4485" xr:uid="{E7FE4A16-602E-4289-82DD-8F50331C5C38}"/>
    <cellStyle name="Millares 3 2 5 3 3" xfId="1613" xr:uid="{216D6093-7C30-4CC3-9BCA-3B276273C721}"/>
    <cellStyle name="Millares 3 2 5 3 4" xfId="3528" xr:uid="{88AD5035-9675-40B0-995D-CB120E840DFB}"/>
    <cellStyle name="Millares 3 2 5 4" xfId="895" xr:uid="{17516BD1-EAEE-43FB-AD7F-85C2125B77C5}"/>
    <cellStyle name="Millares 3 2 5 4 2" xfId="2809" xr:uid="{E748FEC7-4353-496F-887B-5029B0192CA8}"/>
    <cellStyle name="Millares 3 2 5 4 2 2" xfId="4724" xr:uid="{ACF3E4EC-3306-4235-A44A-6C2FC39BD304}"/>
    <cellStyle name="Millares 3 2 5 4 3" xfId="1852" xr:uid="{7B0E02E7-AFDB-4195-A633-750B9FF6D46B}"/>
    <cellStyle name="Millares 3 2 5 4 4" xfId="3767" xr:uid="{4E3CB8DB-ACB1-49AF-AB7A-730D2274E2E3}"/>
    <cellStyle name="Millares 3 2 5 5" xfId="2093" xr:uid="{AFE0A18C-390F-4C35-8F33-42A352439111}"/>
    <cellStyle name="Millares 3 2 5 5 2" xfId="4008" xr:uid="{4D7D8C94-DFED-4BC7-9A4A-D0603EEFCCEA}"/>
    <cellStyle name="Millares 3 2 5 6" xfId="1136" xr:uid="{6ACD5B57-337F-42C5-8E9E-D55320846D4A}"/>
    <cellStyle name="Millares 3 2 5 7" xfId="3051" xr:uid="{2E6F2F4E-5802-48CE-8EF2-94E3286F0C85}"/>
    <cellStyle name="Millares 3 2 6" xfId="231" xr:uid="{B38D723B-EF0F-4147-8E8A-C736B2B7FCD0}"/>
    <cellStyle name="Millares 3 2 6 2" xfId="469" xr:uid="{10B935DA-C15A-4258-A3B7-5EC9800F77E0}"/>
    <cellStyle name="Millares 3 2 6 2 2" xfId="2383" xr:uid="{43163A9A-A0FC-46B4-9DC7-2D6838AF6DE7}"/>
    <cellStyle name="Millares 3 2 6 2 2 2" xfId="4298" xr:uid="{1A025909-32D2-424E-BA44-92A02E69013A}"/>
    <cellStyle name="Millares 3 2 6 2 3" xfId="1426" xr:uid="{B85ABADB-9D49-4BB9-80CF-C507F33554E5}"/>
    <cellStyle name="Millares 3 2 6 2 4" xfId="3341" xr:uid="{436BDAE1-E9F9-465F-9F04-EB049F5C6A08}"/>
    <cellStyle name="Millares 3 2 6 3" xfId="708" xr:uid="{A87BA3E9-E70C-4F5F-8EA0-3153EDF91E32}"/>
    <cellStyle name="Millares 3 2 6 3 2" xfId="2622" xr:uid="{686C6335-4099-4BC7-9F60-7F42ABFC3324}"/>
    <cellStyle name="Millares 3 2 6 3 2 2" xfId="4537" xr:uid="{2A6FBB12-9E76-4499-AB51-0FA72D804D43}"/>
    <cellStyle name="Millares 3 2 6 3 3" xfId="1665" xr:uid="{7E8BF398-D8A0-436A-8ADA-DAE03775386B}"/>
    <cellStyle name="Millares 3 2 6 3 4" xfId="3580" xr:uid="{D77C981D-4EF3-46FA-A32E-651FD3A677D0}"/>
    <cellStyle name="Millares 3 2 6 4" xfId="947" xr:uid="{28B9CB5D-B49B-40A9-845C-4C858173C078}"/>
    <cellStyle name="Millares 3 2 6 4 2" xfId="2861" xr:uid="{29A0F7B6-B020-4F50-9830-D9FB4B1C8799}"/>
    <cellStyle name="Millares 3 2 6 4 2 2" xfId="4776" xr:uid="{0C969E0E-620A-4624-BB43-35CBFFF51AD1}"/>
    <cellStyle name="Millares 3 2 6 4 3" xfId="1904" xr:uid="{145A0AE2-C5CB-4104-B491-118E374E9CE9}"/>
    <cellStyle name="Millares 3 2 6 4 4" xfId="3819" xr:uid="{9EEC4543-E5E4-472B-ADF1-D26F0BBA9AF8}"/>
    <cellStyle name="Millares 3 2 6 5" xfId="2145" xr:uid="{6CE85A44-1C76-498A-B8DE-BF8466C2F296}"/>
    <cellStyle name="Millares 3 2 6 5 2" xfId="4060" xr:uid="{762A8A2C-408C-4A8C-A414-BD3612F05A9C}"/>
    <cellStyle name="Millares 3 2 6 6" xfId="1188" xr:uid="{A57E9F4B-2909-4B71-98F3-5E8EEE66002F}"/>
    <cellStyle name="Millares 3 2 6 7" xfId="3103" xr:uid="{614C6913-A530-48BB-8699-463F0B0CC0A5}"/>
    <cellStyle name="Millares 3 2 7" xfId="298" xr:uid="{102D8FC9-AD17-486C-A2DF-27C7650216D5}"/>
    <cellStyle name="Millares 3 2 7 2" xfId="2212" xr:uid="{377D00D2-3C62-4A66-97CD-C0AD4EC34BCD}"/>
    <cellStyle name="Millares 3 2 7 2 2" xfId="4127" xr:uid="{3878103D-EA7C-4C4D-BD2D-636E51594352}"/>
    <cellStyle name="Millares 3 2 7 3" xfId="1255" xr:uid="{80FF07C5-1536-46DB-BC23-B02ED04CA61D}"/>
    <cellStyle name="Millares 3 2 7 4" xfId="3170" xr:uid="{00EBD77D-9D2B-4569-BDA1-8D9FA99DD2F9}"/>
    <cellStyle name="Millares 3 2 8" xfId="537" xr:uid="{7BDB60BD-F06F-45EB-8214-5771F97F8155}"/>
    <cellStyle name="Millares 3 2 8 2" xfId="2451" xr:uid="{DF4BE2EA-5C1C-40DC-8F3D-C011BCF8E215}"/>
    <cellStyle name="Millares 3 2 8 2 2" xfId="4366" xr:uid="{2D5FCC37-5442-4EA9-A5BF-27571CCB7062}"/>
    <cellStyle name="Millares 3 2 8 3" xfId="1494" xr:uid="{19157D8A-08D3-42C2-9A60-513C20E93233}"/>
    <cellStyle name="Millares 3 2 8 4" xfId="3409" xr:uid="{B9087895-9B86-4E88-A6B4-89DB4EC8FB01}"/>
    <cellStyle name="Millares 3 2 9" xfId="776" xr:uid="{9633CE16-7EAC-4A73-9183-446B31FF7795}"/>
    <cellStyle name="Millares 3 2 9 2" xfId="2690" xr:uid="{BA381D89-9FE2-4753-AB06-0241956833C1}"/>
    <cellStyle name="Millares 3 2 9 2 2" xfId="4605" xr:uid="{9122D2BE-CF3C-45B6-B308-52E9D44FAAB7}"/>
    <cellStyle name="Millares 3 2 9 3" xfId="1733" xr:uid="{6D49C455-FD10-4309-93AA-DE985763761A}"/>
    <cellStyle name="Millares 3 2 9 4" xfId="3648" xr:uid="{1440457F-1D9E-4795-9421-5C4571D58604}"/>
    <cellStyle name="Millares 3 3" xfId="85" xr:uid="{E2588D3A-0057-45CE-B075-7B783A65639E}"/>
    <cellStyle name="Millares 3 3 10" xfId="2959" xr:uid="{979A639D-35F1-4621-87CE-F1F338690032}"/>
    <cellStyle name="Millares 3 3 2" xfId="132" xr:uid="{055C30B3-66AF-4A0F-8B46-03A77E1D7EE3}"/>
    <cellStyle name="Millares 3 3 2 2" xfId="371" xr:uid="{83191018-5C8B-41E6-9416-A5B1FA569BE2}"/>
    <cellStyle name="Millares 3 3 2 2 2" xfId="2285" xr:uid="{6E93F5C4-7C00-405C-9977-04B9DDDA22A9}"/>
    <cellStyle name="Millares 3 3 2 2 2 2" xfId="4200" xr:uid="{09B5D1A5-555A-4000-A886-68AD697E36E2}"/>
    <cellStyle name="Millares 3 3 2 2 3" xfId="1328" xr:uid="{ABD49060-06A0-4723-9458-FFB005B6029B}"/>
    <cellStyle name="Millares 3 3 2 2 4" xfId="3243" xr:uid="{A98B422B-E5F6-4717-BAA6-4FF588F2980C}"/>
    <cellStyle name="Millares 3 3 2 3" xfId="610" xr:uid="{9634D2E6-8008-4CFE-9DF7-073CD3F0D798}"/>
    <cellStyle name="Millares 3 3 2 3 2" xfId="2524" xr:uid="{7237F8D9-9B66-4D0E-BCE1-2780F69A5198}"/>
    <cellStyle name="Millares 3 3 2 3 2 2" xfId="4439" xr:uid="{6C234F3E-3137-45EB-BFC8-633A8BCCBABC}"/>
    <cellStyle name="Millares 3 3 2 3 3" xfId="1567" xr:uid="{F24B50D7-A86B-463A-8B22-A3EC99CB3028}"/>
    <cellStyle name="Millares 3 3 2 3 4" xfId="3482" xr:uid="{ED0C8B81-B304-4C2E-85BF-B6C1D0C1A1D6}"/>
    <cellStyle name="Millares 3 3 2 4" xfId="849" xr:uid="{D6EF182F-CDDF-4657-BFA4-05D180509260}"/>
    <cellStyle name="Millares 3 3 2 4 2" xfId="2763" xr:uid="{85FBA1CC-B7B8-4469-8992-0575ED14E5CF}"/>
    <cellStyle name="Millares 3 3 2 4 2 2" xfId="4678" xr:uid="{98B19FF6-F097-44CF-BCD2-6326F1F3E32F}"/>
    <cellStyle name="Millares 3 3 2 4 3" xfId="1806" xr:uid="{65F40ABF-C8AF-4A2D-81A9-A035E52F76D9}"/>
    <cellStyle name="Millares 3 3 2 4 4" xfId="3721" xr:uid="{9A609A8D-B1E0-4C30-B2A0-5C2B08F5F7F5}"/>
    <cellStyle name="Millares 3 3 2 5" xfId="2047" xr:uid="{9E789583-A8C2-4CF5-BEC5-12CB0806702A}"/>
    <cellStyle name="Millares 3 3 2 5 2" xfId="3962" xr:uid="{11D672CD-313C-423B-B137-152B0A6B8EDB}"/>
    <cellStyle name="Millares 3 3 2 6" xfId="1090" xr:uid="{EA099888-3C73-47E9-A92C-39A56FFF1F57}"/>
    <cellStyle name="Millares 3 3 2 7" xfId="3005" xr:uid="{B250FBB6-3B2E-48A1-9115-B2C9ADEC8018}"/>
    <cellStyle name="Millares 3 3 3" xfId="185" xr:uid="{374E6832-A576-4C34-A264-BE9B280CEB2F}"/>
    <cellStyle name="Millares 3 3 3 2" xfId="423" xr:uid="{A681F789-BE51-4562-B2C7-5EEC59344CA9}"/>
    <cellStyle name="Millares 3 3 3 2 2" xfId="2337" xr:uid="{0FE0D50D-CA62-492D-866B-127A9A73F197}"/>
    <cellStyle name="Millares 3 3 3 2 2 2" xfId="4252" xr:uid="{098D1C29-3F61-44BF-950D-CD5FF0B904FF}"/>
    <cellStyle name="Millares 3 3 3 2 3" xfId="1380" xr:uid="{DB4D1CB8-179A-43AA-AB7E-FCAC9F22266F}"/>
    <cellStyle name="Millares 3 3 3 2 4" xfId="3295" xr:uid="{12FECE2D-24F0-48D4-8767-C3362851F9E4}"/>
    <cellStyle name="Millares 3 3 3 3" xfId="662" xr:uid="{994C6425-2BA7-4427-A111-53E3B369683D}"/>
    <cellStyle name="Millares 3 3 3 3 2" xfId="2576" xr:uid="{1791CBE7-FA3C-40C1-A97F-8A187E0D7768}"/>
    <cellStyle name="Millares 3 3 3 3 2 2" xfId="4491" xr:uid="{1A0F62ED-8717-4075-89BD-60DFFB883997}"/>
    <cellStyle name="Millares 3 3 3 3 3" xfId="1619" xr:uid="{4D231D8E-47BB-4E79-865A-35F66B60C6AE}"/>
    <cellStyle name="Millares 3 3 3 3 4" xfId="3534" xr:uid="{DFBB5D65-B20C-42A1-AFA6-BA9B9C447D00}"/>
    <cellStyle name="Millares 3 3 3 4" xfId="901" xr:uid="{2584C27A-E53D-4D9E-BD41-FEEDF44E1670}"/>
    <cellStyle name="Millares 3 3 3 4 2" xfId="2815" xr:uid="{F9A51589-7440-401B-B444-22A561F15EBE}"/>
    <cellStyle name="Millares 3 3 3 4 2 2" xfId="4730" xr:uid="{CFFF5852-84CA-4069-A100-BBD31A44BF37}"/>
    <cellStyle name="Millares 3 3 3 4 3" xfId="1858" xr:uid="{078447F8-CD29-49EB-B9F1-D65538FE28C3}"/>
    <cellStyle name="Millares 3 3 3 4 4" xfId="3773" xr:uid="{078CE5EA-A757-4813-A931-6FB1EC41CFD7}"/>
    <cellStyle name="Millares 3 3 3 5" xfId="2099" xr:uid="{5F86CC9D-0DE4-456D-A467-36292888D6C2}"/>
    <cellStyle name="Millares 3 3 3 5 2" xfId="4014" xr:uid="{BF074C71-618F-4D62-8D36-3F6CAD5F70C8}"/>
    <cellStyle name="Millares 3 3 3 6" xfId="1142" xr:uid="{2D4A0F6C-9FB9-4DE8-A551-486EEBF8E33E}"/>
    <cellStyle name="Millares 3 3 3 7" xfId="3057" xr:uid="{92FCE98F-2271-46E1-A67E-46C06CBE7A95}"/>
    <cellStyle name="Millares 3 3 4" xfId="257" xr:uid="{62615312-915D-4F1D-9D2D-BB2C92E6CC2C}"/>
    <cellStyle name="Millares 3 3 4 2" xfId="496" xr:uid="{E1AEC941-BD46-4E4D-B357-27E1F643E3CB}"/>
    <cellStyle name="Millares 3 3 4 2 2" xfId="2410" xr:uid="{6497066F-DF1C-41C5-9913-2E1232C84BD8}"/>
    <cellStyle name="Millares 3 3 4 2 2 2" xfId="4325" xr:uid="{2B016863-EFBE-4F9B-99FB-8861381CEFC3}"/>
    <cellStyle name="Millares 3 3 4 2 3" xfId="1453" xr:uid="{CD5DD4F8-C5E3-4832-9467-065939704372}"/>
    <cellStyle name="Millares 3 3 4 2 4" xfId="3368" xr:uid="{18AC51AC-5E70-4FAE-BFB8-6DC11A86A236}"/>
    <cellStyle name="Millares 3 3 4 3" xfId="735" xr:uid="{BF7CA721-B8BB-4E27-A7FA-5B72AD5E827B}"/>
    <cellStyle name="Millares 3 3 4 3 2" xfId="2649" xr:uid="{90F9B671-BC04-4151-B85E-6BFFF97E8A71}"/>
    <cellStyle name="Millares 3 3 4 3 2 2" xfId="4564" xr:uid="{5FA16A27-8ABC-44FD-AF51-B662D5AC7352}"/>
    <cellStyle name="Millares 3 3 4 3 3" xfId="1692" xr:uid="{43DB6F70-4B65-42AC-8859-32499B0152C0}"/>
    <cellStyle name="Millares 3 3 4 3 4" xfId="3607" xr:uid="{E53B919C-EE4F-4099-8053-773CDF016EEA}"/>
    <cellStyle name="Millares 3 3 4 4" xfId="974" xr:uid="{1B089E1C-0E01-4F17-BD26-B600B5729458}"/>
    <cellStyle name="Millares 3 3 4 4 2" xfId="2888" xr:uid="{83FFE4FD-BB48-4829-90BB-6ED81DA92284}"/>
    <cellStyle name="Millares 3 3 4 4 2 2" xfId="4803" xr:uid="{989FF59C-7214-45DC-9A1B-D09E38DC9A71}"/>
    <cellStyle name="Millares 3 3 4 4 3" xfId="1931" xr:uid="{56459999-0AC5-41A4-8D36-EE4D86F1D350}"/>
    <cellStyle name="Millares 3 3 4 4 4" xfId="3846" xr:uid="{E9210DF4-FC87-46A6-9470-EF4BC9C2ECF2}"/>
    <cellStyle name="Millares 3 3 4 5" xfId="2171" xr:uid="{5D5D0CD9-B178-48DC-82D4-C8FEFBFAE749}"/>
    <cellStyle name="Millares 3 3 4 5 2" xfId="4086" xr:uid="{FD04EA78-2AB2-4309-9AC3-2050EF68DC95}"/>
    <cellStyle name="Millares 3 3 4 6" xfId="1214" xr:uid="{95F88813-A4F2-4BB2-A815-0D5B2D645A1D}"/>
    <cellStyle name="Millares 3 3 4 7" xfId="3129" xr:uid="{55E7945D-6F7B-4C0D-B1A6-A49BA5948C18}"/>
    <cellStyle name="Millares 3 3 5" xfId="325" xr:uid="{E8A843D5-41F1-4F49-AE71-F8EAB9CA7179}"/>
    <cellStyle name="Millares 3 3 5 2" xfId="2239" xr:uid="{5D0A9134-55C5-430D-9E1F-E8E8DD14C06D}"/>
    <cellStyle name="Millares 3 3 5 2 2" xfId="4154" xr:uid="{1AA08D48-BD6C-4182-B417-61AC90BF59CA}"/>
    <cellStyle name="Millares 3 3 5 3" xfId="1282" xr:uid="{16AF5586-0425-46B7-A146-EDD0BD4902C7}"/>
    <cellStyle name="Millares 3 3 5 4" xfId="3197" xr:uid="{B2F8D718-7B09-4952-8A5F-A2135A540FEB}"/>
    <cellStyle name="Millares 3 3 6" xfId="564" xr:uid="{54B869E0-9888-4F30-BF73-783BCDFB6263}"/>
    <cellStyle name="Millares 3 3 6 2" xfId="2478" xr:uid="{C15CC149-B297-4E7A-9025-2214E2C69C24}"/>
    <cellStyle name="Millares 3 3 6 2 2" xfId="4393" xr:uid="{7BD0B774-04B6-4F39-93A1-A45690949274}"/>
    <cellStyle name="Millares 3 3 6 3" xfId="1521" xr:uid="{01B994DD-2004-422E-9194-F8046C9B2763}"/>
    <cellStyle name="Millares 3 3 6 4" xfId="3436" xr:uid="{2C08BC35-C83B-4AD6-B093-4487AEA076C6}"/>
    <cellStyle name="Millares 3 3 7" xfId="803" xr:uid="{14D6D39C-7F70-4344-A8D7-81D5E592C876}"/>
    <cellStyle name="Millares 3 3 7 2" xfId="2717" xr:uid="{3F4E1BB4-4F07-4773-886C-92737842B02F}"/>
    <cellStyle name="Millares 3 3 7 2 2" xfId="4632" xr:uid="{7A21A2AA-BD3A-4DE7-98E5-43C874BC4A2F}"/>
    <cellStyle name="Millares 3 3 7 3" xfId="1760" xr:uid="{C069453D-9370-4380-B126-0808F5CEBEB5}"/>
    <cellStyle name="Millares 3 3 7 4" xfId="3675" xr:uid="{4BE1684E-40C3-4DFB-BD33-14F50C681546}"/>
    <cellStyle name="Millares 3 3 8" xfId="2001" xr:uid="{07480B6B-AECC-4C03-A1F1-8AE6FD64F33E}"/>
    <cellStyle name="Millares 3 3 8 2" xfId="3916" xr:uid="{4B592E5D-97F4-4317-8450-15FA57127D96}"/>
    <cellStyle name="Millares 3 3 9" xfId="1044" xr:uid="{6CCB4FF2-E9FF-4D69-A853-B435BB176324}"/>
    <cellStyle name="Millares 3 4" xfId="150" xr:uid="{EFEB8DCA-8887-45E5-91B8-04712BB50F0D}"/>
    <cellStyle name="Millares 3 4 2" xfId="202" xr:uid="{1C1A28B6-8C24-4DBE-970D-04B731D2CF87}"/>
    <cellStyle name="Millares 3 4 2 2" xfId="440" xr:uid="{54D29789-F615-482B-AB2C-C50740270B8F}"/>
    <cellStyle name="Millares 3 4 2 2 2" xfId="2354" xr:uid="{D26C1862-B747-4A22-A5EA-2CE3152866A5}"/>
    <cellStyle name="Millares 3 4 2 2 2 2" xfId="4269" xr:uid="{75B55D90-7F5A-4702-81A9-CB675AEEB9B5}"/>
    <cellStyle name="Millares 3 4 2 2 3" xfId="1397" xr:uid="{F1EC69E7-BE6D-4CC6-AD93-D66FDEF84A5C}"/>
    <cellStyle name="Millares 3 4 2 2 4" xfId="3312" xr:uid="{95AA53AF-2FC3-4571-A584-34D1039D5BB3}"/>
    <cellStyle name="Millares 3 4 2 3" xfId="679" xr:uid="{EFB480DB-CA1B-4715-97A0-FD75E35EBC13}"/>
    <cellStyle name="Millares 3 4 2 3 2" xfId="2593" xr:uid="{703E115C-F637-45C1-AC16-0B04EFA62601}"/>
    <cellStyle name="Millares 3 4 2 3 2 2" xfId="4508" xr:uid="{FB8EFFDA-86BD-4C5E-BABE-DA54CCC7F8EE}"/>
    <cellStyle name="Millares 3 4 2 3 3" xfId="1636" xr:uid="{1EEDA765-8A4A-4250-A794-5F265EF22DE0}"/>
    <cellStyle name="Millares 3 4 2 3 4" xfId="3551" xr:uid="{25F69C2D-5D01-4E83-AC63-19F7EA587AFB}"/>
    <cellStyle name="Millares 3 4 2 4" xfId="918" xr:uid="{0E5592DF-D0AD-4E7B-BA23-A545FB2B0F92}"/>
    <cellStyle name="Millares 3 4 2 4 2" xfId="2832" xr:uid="{464B951D-DE13-495C-B849-704EFBF04D71}"/>
    <cellStyle name="Millares 3 4 2 4 2 2" xfId="4747" xr:uid="{33620F00-FFD5-4676-AE22-DAE8B6E992BC}"/>
    <cellStyle name="Millares 3 4 2 4 3" xfId="1875" xr:uid="{050331D3-D63C-41C7-8A8E-F2E4DF355EF8}"/>
    <cellStyle name="Millares 3 4 2 4 4" xfId="3790" xr:uid="{A361FD29-5576-41F9-9D82-12011DB6026F}"/>
    <cellStyle name="Millares 3 4 2 5" xfId="2116" xr:uid="{B6F71A30-8042-4194-B450-1B0915EC15DE}"/>
    <cellStyle name="Millares 3 4 2 5 2" xfId="4031" xr:uid="{6881F76E-ECAF-4DE5-BEAA-200189FD0F94}"/>
    <cellStyle name="Millares 3 4 2 6" xfId="1159" xr:uid="{D942FC74-7F3A-483F-8B86-A9C15E79F569}"/>
    <cellStyle name="Millares 3 4 2 7" xfId="3074" xr:uid="{DD7B79F3-B815-430E-BC83-84D9A13CD61A}"/>
    <cellStyle name="Millares 3 4 3" xfId="388" xr:uid="{F286C531-15E8-49CF-9EFE-9D72D69BDF36}"/>
    <cellStyle name="Millares 3 4 3 2" xfId="2302" xr:uid="{622BF022-560B-4B6E-9374-056E17E7B7FC}"/>
    <cellStyle name="Millares 3 4 3 2 2" xfId="4217" xr:uid="{FE259FFC-D759-4AA5-8AA1-6B5B1FE04A88}"/>
    <cellStyle name="Millares 3 4 3 3" xfId="1345" xr:uid="{1B8FD6FB-5534-43C4-BD8D-C9480689C08C}"/>
    <cellStyle name="Millares 3 4 3 4" xfId="3260" xr:uid="{05BCB97C-AFFD-47E0-8A66-7AF83A783283}"/>
    <cellStyle name="Millares 3 4 4" xfId="627" xr:uid="{B4B816D1-4B01-47D5-BD24-8E926FE7B30C}"/>
    <cellStyle name="Millares 3 4 4 2" xfId="2541" xr:uid="{DEB2F144-0BCA-465C-9347-75E32AF78336}"/>
    <cellStyle name="Millares 3 4 4 2 2" xfId="4456" xr:uid="{1B038D11-B566-4CC3-95B0-B012F3704316}"/>
    <cellStyle name="Millares 3 4 4 3" xfId="1584" xr:uid="{3ECCD0F1-B288-46E1-9B37-AE759DF7173C}"/>
    <cellStyle name="Millares 3 4 4 4" xfId="3499" xr:uid="{554C6CAE-0FD1-4969-8F98-6B25368A4DDA}"/>
    <cellStyle name="Millares 3 4 5" xfId="866" xr:uid="{4A3868E5-F998-4255-B144-DEC248F34120}"/>
    <cellStyle name="Millares 3 4 5 2" xfId="2780" xr:uid="{BFB3C038-BFA3-471D-9677-1A9C0578EF63}"/>
    <cellStyle name="Millares 3 4 5 2 2" xfId="4695" xr:uid="{ADF4E182-7198-4BD1-936E-1123CE0F79A2}"/>
    <cellStyle name="Millares 3 4 5 3" xfId="1823" xr:uid="{84A1FDD1-AFD6-4D2E-ABBF-BAEEE60E9F34}"/>
    <cellStyle name="Millares 3 4 5 4" xfId="3738" xr:uid="{FC421805-62AF-4553-AB42-3B23E7F17EAA}"/>
    <cellStyle name="Millares 3 4 6" xfId="2064" xr:uid="{1FFDAD4A-525A-4450-AA36-D7DE899F2BE8}"/>
    <cellStyle name="Millares 3 4 6 2" xfId="3979" xr:uid="{141AE7D5-A040-4952-8048-A3DA3B3720B7}"/>
    <cellStyle name="Millares 3 4 7" xfId="1107" xr:uid="{478BF732-29C8-41B4-A87E-02D766965BBF}"/>
    <cellStyle name="Millares 3 4 8" xfId="3022" xr:uid="{5D48EA1F-2D10-469B-93BE-8DD7FE2DB16A}"/>
    <cellStyle name="Millares 3 5" xfId="119" xr:uid="{E4620781-AB01-4BD1-A7A0-290C1F7AE621}"/>
    <cellStyle name="Millares 3 5 2" xfId="358" xr:uid="{E4FE62B5-B950-4280-8212-005B13E06CC7}"/>
    <cellStyle name="Millares 3 5 2 2" xfId="2272" xr:uid="{28A71D65-4452-494E-92F0-FF76C0B4B458}"/>
    <cellStyle name="Millares 3 5 2 2 2" xfId="4187" xr:uid="{4B841C82-8A13-4EF8-A148-006798F62C9C}"/>
    <cellStyle name="Millares 3 5 2 3" xfId="1315" xr:uid="{EC0AD474-5BE7-4B18-811D-A14740034E85}"/>
    <cellStyle name="Millares 3 5 2 4" xfId="3230" xr:uid="{3467D543-92E9-4A2D-A1FD-4929BC1C6CFF}"/>
    <cellStyle name="Millares 3 5 3" xfId="597" xr:uid="{8A9D0801-0675-4C05-8FAC-5C942B182954}"/>
    <cellStyle name="Millares 3 5 3 2" xfId="2511" xr:uid="{AA2D5F12-D93F-4E11-AD80-B3B29DB9D638}"/>
    <cellStyle name="Millares 3 5 3 2 2" xfId="4426" xr:uid="{D282E555-7308-42D8-9012-28C82B4F80A2}"/>
    <cellStyle name="Millares 3 5 3 3" xfId="1554" xr:uid="{C498E033-64C1-4C4B-A78A-FAB999805A73}"/>
    <cellStyle name="Millares 3 5 3 4" xfId="3469" xr:uid="{0513B9C5-AFA3-4C34-89D5-97EBE58190CE}"/>
    <cellStyle name="Millares 3 5 4" xfId="836" xr:uid="{BB0B3CA5-01F3-4BB4-8EC8-D2A1488B6DBA}"/>
    <cellStyle name="Millares 3 5 4 2" xfId="2750" xr:uid="{4CC3F09D-05C5-4E6C-AF65-EFF14A0BB7E9}"/>
    <cellStyle name="Millares 3 5 4 2 2" xfId="4665" xr:uid="{97ACFB13-2ABF-49F9-9D53-77F9E3A4CF74}"/>
    <cellStyle name="Millares 3 5 4 3" xfId="1793" xr:uid="{49E7BED7-2D25-4D43-886A-21AF6BFBB60A}"/>
    <cellStyle name="Millares 3 5 4 4" xfId="3708" xr:uid="{24BEF274-F8BC-4BCF-A080-78F7FF14EFA4}"/>
    <cellStyle name="Millares 3 5 5" xfId="2034" xr:uid="{0556F28D-BE20-4BA4-A514-DD4976526CD4}"/>
    <cellStyle name="Millares 3 5 5 2" xfId="3949" xr:uid="{DDC20502-62FB-4819-8BC1-71A6075A9EFA}"/>
    <cellStyle name="Millares 3 5 6" xfId="1077" xr:uid="{9105B0E2-A8F6-4006-86A9-ED5442463200}"/>
    <cellStyle name="Millares 3 5 7" xfId="2992" xr:uid="{75C48C07-50D7-4F93-9E92-16630290F137}"/>
    <cellStyle name="Millares 3 6" xfId="172" xr:uid="{E95E85FF-F352-4DD3-9588-A3ACE9F66445}"/>
    <cellStyle name="Millares 3 6 2" xfId="410" xr:uid="{53536B91-E359-4958-8528-D3A5AD985FCF}"/>
    <cellStyle name="Millares 3 6 2 2" xfId="2324" xr:uid="{117D4270-8781-41F7-9EE7-981D708D9AE7}"/>
    <cellStyle name="Millares 3 6 2 2 2" xfId="4239" xr:uid="{B519043C-2AD4-43BD-8B30-8B27EDDFA7C6}"/>
    <cellStyle name="Millares 3 6 2 3" xfId="1367" xr:uid="{2C41E8D5-8470-4F44-9E10-4B733934C06C}"/>
    <cellStyle name="Millares 3 6 2 4" xfId="3282" xr:uid="{DE99C18A-C042-4BA8-8AD5-0A88B667F8AE}"/>
    <cellStyle name="Millares 3 6 3" xfId="649" xr:uid="{46D73032-BC79-4BE1-8977-6BD018379683}"/>
    <cellStyle name="Millares 3 6 3 2" xfId="2563" xr:uid="{757493B3-3A9F-4E8F-9463-5E65BD38EAD8}"/>
    <cellStyle name="Millares 3 6 3 2 2" xfId="4478" xr:uid="{04D8D42F-71E8-4597-9B4C-45028736F280}"/>
    <cellStyle name="Millares 3 6 3 3" xfId="1606" xr:uid="{BCB65AE4-9E00-4CED-84A8-E5CD459ADC2E}"/>
    <cellStyle name="Millares 3 6 3 4" xfId="3521" xr:uid="{585147A4-D50A-45EC-A46F-F47920C7B87B}"/>
    <cellStyle name="Millares 3 6 4" xfId="888" xr:uid="{F0BD7CD3-36E5-4C2A-B75F-11473FE302A5}"/>
    <cellStyle name="Millares 3 6 4 2" xfId="2802" xr:uid="{43391809-66AA-45B1-A336-CD9490C6C3D4}"/>
    <cellStyle name="Millares 3 6 4 2 2" xfId="4717" xr:uid="{CC5592C3-B1B6-4CC8-BF4F-97B1CAA8FAC4}"/>
    <cellStyle name="Millares 3 6 4 3" xfId="1845" xr:uid="{73DED58E-0AC0-430D-8276-B9D24C90BC33}"/>
    <cellStyle name="Millares 3 6 4 4" xfId="3760" xr:uid="{BAD17277-D606-45CF-8710-C21ECB8FE917}"/>
    <cellStyle name="Millares 3 6 5" xfId="2086" xr:uid="{61061701-167C-4D24-82AB-AC7A21D54706}"/>
    <cellStyle name="Millares 3 6 5 2" xfId="4001" xr:uid="{E0E77168-045D-4D03-9B33-1079E354EDF9}"/>
    <cellStyle name="Millares 3 6 6" xfId="1129" xr:uid="{A9E9D7DF-957F-4EF0-A039-1182072E5E03}"/>
    <cellStyle name="Millares 3 6 7" xfId="3044" xr:uid="{8B9B0B0C-1E32-41A4-83C3-344D60372A54}"/>
    <cellStyle name="Millares 3 7" xfId="224" xr:uid="{1F7DA23D-BE38-478C-9689-37A87D24B207}"/>
    <cellStyle name="Millares 3 7 2" xfId="462" xr:uid="{9A8FF544-5D7D-494C-A94E-6CCAB30CEDD7}"/>
    <cellStyle name="Millares 3 7 2 2" xfId="2376" xr:uid="{AE4152D3-4DD8-4DE4-9BED-ABFE34FF8165}"/>
    <cellStyle name="Millares 3 7 2 2 2" xfId="4291" xr:uid="{305A31B1-D6B9-4449-8297-09DDFDB8894D}"/>
    <cellStyle name="Millares 3 7 2 3" xfId="1419" xr:uid="{CEB83DE3-0A94-47AC-8101-A536D440371C}"/>
    <cellStyle name="Millares 3 7 2 4" xfId="3334" xr:uid="{905B4E4F-2358-4901-AE70-5752427E8649}"/>
    <cellStyle name="Millares 3 7 3" xfId="701" xr:uid="{12BAF93E-D70D-43BA-BC7C-5D884A2A7F7E}"/>
    <cellStyle name="Millares 3 7 3 2" xfId="2615" xr:uid="{2B345BFC-4F99-482F-A1F6-AB4FE291D4C8}"/>
    <cellStyle name="Millares 3 7 3 2 2" xfId="4530" xr:uid="{38972274-B92C-4175-8A38-505EF34A51BA}"/>
    <cellStyle name="Millares 3 7 3 3" xfId="1658" xr:uid="{7E9ECC3C-3A82-475A-AD88-6398D9A4D5CC}"/>
    <cellStyle name="Millares 3 7 3 4" xfId="3573" xr:uid="{B4B94AA0-F4F2-4BF6-96F2-BF5389617A76}"/>
    <cellStyle name="Millares 3 7 4" xfId="940" xr:uid="{022A7403-2A5F-43CC-8A8C-691FFE47B9C3}"/>
    <cellStyle name="Millares 3 7 4 2" xfId="2854" xr:uid="{D4CF9350-1A9F-49C7-A782-330069145FF7}"/>
    <cellStyle name="Millares 3 7 4 2 2" xfId="4769" xr:uid="{8EB3F9DB-A9D0-4652-8C3B-9DA99689C039}"/>
    <cellStyle name="Millares 3 7 4 3" xfId="1897" xr:uid="{DC6025CB-042E-468D-8A05-FDC400A16D30}"/>
    <cellStyle name="Millares 3 7 4 4" xfId="3812" xr:uid="{CF4A2570-FAD5-466D-9B76-5C13D0966FD0}"/>
    <cellStyle name="Millares 3 7 5" xfId="2138" xr:uid="{AFF2C603-0082-4DAE-9600-6076D51157A8}"/>
    <cellStyle name="Millares 3 7 5 2" xfId="4053" xr:uid="{DE5792CC-CE29-47D5-9645-B89B75AA4196}"/>
    <cellStyle name="Millares 3 7 6" xfId="1181" xr:uid="{700C6F0D-412B-4DD5-BB60-2F05CC4BD750}"/>
    <cellStyle name="Millares 3 7 7" xfId="3096" xr:uid="{D5CCFFE1-2A9C-4AAD-B1EE-AB9F88626508}"/>
    <cellStyle name="Millares 3 8" xfId="291" xr:uid="{88886DAF-8733-470B-870C-E4556F38925E}"/>
    <cellStyle name="Millares 3 8 2" xfId="2205" xr:uid="{A116F071-5DFA-4CE4-997B-7E329363FF96}"/>
    <cellStyle name="Millares 3 8 2 2" xfId="4120" xr:uid="{F56EC6AF-9957-4950-8F6D-4FD38B2537BA}"/>
    <cellStyle name="Millares 3 8 3" xfId="1248" xr:uid="{EC6789B4-A54E-482D-914E-1B6352E32B13}"/>
    <cellStyle name="Millares 3 8 4" xfId="3163" xr:uid="{D1B2CF6E-E448-4A77-86FF-CEE2F8E52390}"/>
    <cellStyle name="Millares 3 9" xfId="530" xr:uid="{0629E87C-DC29-49CF-B9CE-AF88C87EBEBF}"/>
    <cellStyle name="Millares 3 9 2" xfId="2444" xr:uid="{2CAFFB07-645B-4595-B19E-A3F588B61A6E}"/>
    <cellStyle name="Millares 3 9 2 2" xfId="4359" xr:uid="{E885DFD2-3264-4B3B-83C7-FEDCC7E88D4A}"/>
    <cellStyle name="Millares 3 9 3" xfId="1487" xr:uid="{ACF37322-433A-4254-B8B2-18CC4B6A9A1C}"/>
    <cellStyle name="Millares 3 9 4" xfId="3402" xr:uid="{AA1A77B8-FF99-43EF-9026-5F817ADEF3D4}"/>
    <cellStyle name="Millares 4" xfId="52" xr:uid="{B431E1E3-E5AB-42EB-A6F6-2C6E69855CE9}"/>
    <cellStyle name="Millares 4 10" xfId="772" xr:uid="{5A7FAC82-D14D-4E6C-A68B-A558B1CCC5FA}"/>
    <cellStyle name="Millares 4 10 2" xfId="2686" xr:uid="{771DAF13-878F-4ED7-B129-0FF7B6764246}"/>
    <cellStyle name="Millares 4 10 2 2" xfId="4601" xr:uid="{E485B0A7-9E45-4884-87F5-063DF405349A}"/>
    <cellStyle name="Millares 4 10 3" xfId="1729" xr:uid="{0CD6FBAA-1394-4852-9D45-409790FAD7EF}"/>
    <cellStyle name="Millares 4 10 4" xfId="3644" xr:uid="{BD95505F-0E9D-421C-B526-6FEC5EA87938}"/>
    <cellStyle name="Millares 4 11" xfId="1970" xr:uid="{E9D27BC0-CB6B-4BEE-9405-EBE51409CD84}"/>
    <cellStyle name="Millares 4 11 2" xfId="3885" xr:uid="{30802702-5E18-4BDF-9031-6552D5578385}"/>
    <cellStyle name="Millares 4 12" xfId="1013" xr:uid="{E1EEECA7-5AC9-43F6-9A02-A93B3F939D90}"/>
    <cellStyle name="Millares 4 13" xfId="2928" xr:uid="{A908CEF0-D98F-4ABB-93F5-35DEA488D655}"/>
    <cellStyle name="Millares 4 2" xfId="59" xr:uid="{6C7A91A5-4957-4BD7-8593-3DE004B8121A}"/>
    <cellStyle name="Millares 4 2 10" xfId="1976" xr:uid="{1E5EA5F6-9036-46FA-B142-9F1E170E3A8A}"/>
    <cellStyle name="Millares 4 2 10 2" xfId="3891" xr:uid="{B3C76574-2576-40FE-8A87-2818DFBB7522}"/>
    <cellStyle name="Millares 4 2 11" xfId="1019" xr:uid="{47AB336F-000A-4AC4-92F9-F9D825C15B1B}"/>
    <cellStyle name="Millares 4 2 12" xfId="2934" xr:uid="{53F13383-462F-45F2-8EA9-B732FE0E56B9}"/>
    <cellStyle name="Millares 4 2 2" xfId="94" xr:uid="{E9C78EB7-BAEF-4179-A626-E9645CC4FE8B}"/>
    <cellStyle name="Millares 4 2 2 10" xfId="2968" xr:uid="{5D081115-76BE-493A-9D75-6ECBCF48BC32}"/>
    <cellStyle name="Millares 4 2 2 2" xfId="140" xr:uid="{6FDF8D43-2DCF-451D-8124-CA6A26E3F2E7}"/>
    <cellStyle name="Millares 4 2 2 2 2" xfId="379" xr:uid="{CC2EBD6D-AA0D-4228-8278-721D2F06EA15}"/>
    <cellStyle name="Millares 4 2 2 2 2 2" xfId="2293" xr:uid="{EBA5E5B9-0141-4177-9272-41825AAD2729}"/>
    <cellStyle name="Millares 4 2 2 2 2 2 2" xfId="4208" xr:uid="{21BF7D5F-113E-48DD-ACF3-E9991CB39612}"/>
    <cellStyle name="Millares 4 2 2 2 2 3" xfId="1336" xr:uid="{F375D0B9-4209-4774-9380-ACA4F715BCE3}"/>
    <cellStyle name="Millares 4 2 2 2 2 4" xfId="3251" xr:uid="{C3675AC8-7248-4A8D-93D6-71F6FA9AB36A}"/>
    <cellStyle name="Millares 4 2 2 2 3" xfId="618" xr:uid="{32321437-6FA5-445F-9646-8303A8CF7915}"/>
    <cellStyle name="Millares 4 2 2 2 3 2" xfId="2532" xr:uid="{56FC086E-63D9-449B-84A0-A2CE1504C36B}"/>
    <cellStyle name="Millares 4 2 2 2 3 2 2" xfId="4447" xr:uid="{3BB2C07A-2BD1-4D83-AEC7-CCC46D6DC2C7}"/>
    <cellStyle name="Millares 4 2 2 2 3 3" xfId="1575" xr:uid="{F2940DFF-76D2-4E12-808F-3C89C13498E1}"/>
    <cellStyle name="Millares 4 2 2 2 3 4" xfId="3490" xr:uid="{63739479-72B6-47E1-8AD3-5CDD726B2485}"/>
    <cellStyle name="Millares 4 2 2 2 4" xfId="857" xr:uid="{AE1A139A-4772-4516-8518-AF8CB92A6D4D}"/>
    <cellStyle name="Millares 4 2 2 2 4 2" xfId="2771" xr:uid="{B6BCE607-A671-4B78-A271-7DE4DB73DF60}"/>
    <cellStyle name="Millares 4 2 2 2 4 2 2" xfId="4686" xr:uid="{18BD5AA0-8811-492F-9432-2B34AA841AAB}"/>
    <cellStyle name="Millares 4 2 2 2 4 3" xfId="1814" xr:uid="{ABDC5BF5-106F-4C6F-9508-D037284EE65A}"/>
    <cellStyle name="Millares 4 2 2 2 4 4" xfId="3729" xr:uid="{647F17ED-8426-442C-A08D-52295AD140D4}"/>
    <cellStyle name="Millares 4 2 2 2 5" xfId="2055" xr:uid="{35C9DF79-3EBA-4CF2-A3FF-D13F8FC97CE0}"/>
    <cellStyle name="Millares 4 2 2 2 5 2" xfId="3970" xr:uid="{4D41FD44-D666-4380-B630-B0CD77B1BFAB}"/>
    <cellStyle name="Millares 4 2 2 2 6" xfId="1098" xr:uid="{B1122DEC-6567-46AC-A7FB-9FB9186D99E7}"/>
    <cellStyle name="Millares 4 2 2 2 7" xfId="3013" xr:uid="{20E032A9-17EF-48D2-A4C5-C3CB472F4EE0}"/>
    <cellStyle name="Millares 4 2 2 3" xfId="193" xr:uid="{463522EE-3DF5-4EC6-90A0-5A46D3707063}"/>
    <cellStyle name="Millares 4 2 2 3 2" xfId="431" xr:uid="{C9CA6260-61EB-444D-9493-7D373CDFBEA6}"/>
    <cellStyle name="Millares 4 2 2 3 2 2" xfId="2345" xr:uid="{27A016A7-BE62-4E1F-B58F-BDC08E5C51D7}"/>
    <cellStyle name="Millares 4 2 2 3 2 2 2" xfId="4260" xr:uid="{1FBF89C8-E21E-43CC-9413-5A8094E3496E}"/>
    <cellStyle name="Millares 4 2 2 3 2 3" xfId="1388" xr:uid="{8A0ABD2C-7FFF-492E-A742-1EB1EB88DC1F}"/>
    <cellStyle name="Millares 4 2 2 3 2 4" xfId="3303" xr:uid="{6746BBE5-403B-4D8D-95A2-FFCE47254514}"/>
    <cellStyle name="Millares 4 2 2 3 3" xfId="670" xr:uid="{64C4A50B-6D9A-4DC2-BDEC-11417256F657}"/>
    <cellStyle name="Millares 4 2 2 3 3 2" xfId="2584" xr:uid="{3E328309-63AF-4374-B0C8-BDED22FA7F4A}"/>
    <cellStyle name="Millares 4 2 2 3 3 2 2" xfId="4499" xr:uid="{B54252BE-2F69-4798-8317-0E5A109C00EF}"/>
    <cellStyle name="Millares 4 2 2 3 3 3" xfId="1627" xr:uid="{3E27EA9A-39A8-43E5-A536-A01FCBFA9D22}"/>
    <cellStyle name="Millares 4 2 2 3 3 4" xfId="3542" xr:uid="{F256AD38-00A3-4752-849C-AA34A984DE49}"/>
    <cellStyle name="Millares 4 2 2 3 4" xfId="909" xr:uid="{5EECFD0D-1E9A-4E81-920F-EF4D42BF71D4}"/>
    <cellStyle name="Millares 4 2 2 3 4 2" xfId="2823" xr:uid="{E606F58E-B23F-4212-9FF3-DA41438EA2C1}"/>
    <cellStyle name="Millares 4 2 2 3 4 2 2" xfId="4738" xr:uid="{FA4B0D60-A225-4146-B698-46FA02486F85}"/>
    <cellStyle name="Millares 4 2 2 3 4 3" xfId="1866" xr:uid="{0DFA35B1-229F-4959-9AAA-60F08DEA035E}"/>
    <cellStyle name="Millares 4 2 2 3 4 4" xfId="3781" xr:uid="{ACE64603-3FD2-40D3-B43A-C2F2F6E9F541}"/>
    <cellStyle name="Millares 4 2 2 3 5" xfId="2107" xr:uid="{80F31D6C-2140-4C14-93D8-CEBE0C4413A2}"/>
    <cellStyle name="Millares 4 2 2 3 5 2" xfId="4022" xr:uid="{390CBBA8-31C3-4701-815E-D64B841F1875}"/>
    <cellStyle name="Millares 4 2 2 3 6" xfId="1150" xr:uid="{DDFF9C95-5BDD-4680-BCF3-A6AFDBDEEEBC}"/>
    <cellStyle name="Millares 4 2 2 3 7" xfId="3065" xr:uid="{F5823ED3-C9DA-4E4B-836B-D0B688CD71DD}"/>
    <cellStyle name="Millares 4 2 2 4" xfId="266" xr:uid="{10713DA9-F271-4895-B4EC-F2C58CB9390B}"/>
    <cellStyle name="Millares 4 2 2 4 2" xfId="505" xr:uid="{CEC182CC-4CD3-47C4-9241-C75C8BC05726}"/>
    <cellStyle name="Millares 4 2 2 4 2 2" xfId="2419" xr:uid="{AC46ECE2-5E4C-4B38-9968-9FCDD728411E}"/>
    <cellStyle name="Millares 4 2 2 4 2 2 2" xfId="4334" xr:uid="{19AD4431-39E0-494E-88BD-1940FBC40CB1}"/>
    <cellStyle name="Millares 4 2 2 4 2 3" xfId="1462" xr:uid="{1646BFD2-C7A2-4FDF-8656-F5B744FE0F75}"/>
    <cellStyle name="Millares 4 2 2 4 2 4" xfId="3377" xr:uid="{9E7507B7-ACA6-4A8C-B3C0-75ECCF692BA7}"/>
    <cellStyle name="Millares 4 2 2 4 3" xfId="744" xr:uid="{9EDEF7D9-1214-441A-AF69-1D8D4117E8EA}"/>
    <cellStyle name="Millares 4 2 2 4 3 2" xfId="2658" xr:uid="{D3E06076-A28A-4CF1-8445-38DBCE15FFE2}"/>
    <cellStyle name="Millares 4 2 2 4 3 2 2" xfId="4573" xr:uid="{5B7DAFAD-CB2C-4803-ADD5-6F0672A511C2}"/>
    <cellStyle name="Millares 4 2 2 4 3 3" xfId="1701" xr:uid="{586F32DD-734E-45E5-AB02-0940CA53DC99}"/>
    <cellStyle name="Millares 4 2 2 4 3 4" xfId="3616" xr:uid="{15593AC7-DAE9-4F30-9191-09C44E49620C}"/>
    <cellStyle name="Millares 4 2 2 4 4" xfId="983" xr:uid="{9623BF13-7CAC-4D51-9318-2F11BCA4801D}"/>
    <cellStyle name="Millares 4 2 2 4 4 2" xfId="2897" xr:uid="{B98413A2-B7E8-428D-B9EC-84573842F4E4}"/>
    <cellStyle name="Millares 4 2 2 4 4 2 2" xfId="4812" xr:uid="{C4BAD71E-92EF-4C95-B305-27D60D14216F}"/>
    <cellStyle name="Millares 4 2 2 4 4 3" xfId="1940" xr:uid="{F4D22DB9-7C2F-4249-8DDB-48878F1A77C2}"/>
    <cellStyle name="Millares 4 2 2 4 4 4" xfId="3855" xr:uid="{67DE7C97-BDC4-469F-BF66-9CF4B371BB93}"/>
    <cellStyle name="Millares 4 2 2 4 5" xfId="2180" xr:uid="{3247ADF2-D00A-4DE3-BEE4-8EA7F7BAB00A}"/>
    <cellStyle name="Millares 4 2 2 4 5 2" xfId="4095" xr:uid="{9E25D543-0D1B-4A87-A4A0-4B235C7D9B0F}"/>
    <cellStyle name="Millares 4 2 2 4 6" xfId="1223" xr:uid="{29810D6B-0B63-44AA-96A3-AE62FC96FFC5}"/>
    <cellStyle name="Millares 4 2 2 4 7" xfId="3138" xr:uid="{8A8DF86E-0829-4690-B6EE-E5F9ECA85426}"/>
    <cellStyle name="Millares 4 2 2 5" xfId="334" xr:uid="{EDD60406-2295-4B77-A51E-469902B0369D}"/>
    <cellStyle name="Millares 4 2 2 5 2" xfId="2248" xr:uid="{DEE5F04B-BAC6-4748-8FFE-3A5313922324}"/>
    <cellStyle name="Millares 4 2 2 5 2 2" xfId="4163" xr:uid="{22FCFCE0-29AC-4D79-97F5-DD18C16CD6CA}"/>
    <cellStyle name="Millares 4 2 2 5 3" xfId="1291" xr:uid="{675299C9-44D9-438A-B82A-E1D02C7F318A}"/>
    <cellStyle name="Millares 4 2 2 5 4" xfId="3206" xr:uid="{FA38D89D-0A27-4BB1-A813-99B9CEB67057}"/>
    <cellStyle name="Millares 4 2 2 6" xfId="573" xr:uid="{A5E8DDC5-B327-4A8A-BAFE-6C6A79D23388}"/>
    <cellStyle name="Millares 4 2 2 6 2" xfId="2487" xr:uid="{3F264F64-4FED-4ADA-AE38-8F0CF32765A6}"/>
    <cellStyle name="Millares 4 2 2 6 2 2" xfId="4402" xr:uid="{FB35857E-72CE-41F4-A501-6D9406E27165}"/>
    <cellStyle name="Millares 4 2 2 6 3" xfId="1530" xr:uid="{8E48C17C-7D43-4AAB-827D-B7FA734EF795}"/>
    <cellStyle name="Millares 4 2 2 6 4" xfId="3445" xr:uid="{293F82D2-A790-4CD4-9F92-75FB126CA16A}"/>
    <cellStyle name="Millares 4 2 2 7" xfId="812" xr:uid="{8FDA096B-5306-4541-9E67-512F93530171}"/>
    <cellStyle name="Millares 4 2 2 7 2" xfId="2726" xr:uid="{92CC678F-8362-4E99-ADED-3C4B04EFAD41}"/>
    <cellStyle name="Millares 4 2 2 7 2 2" xfId="4641" xr:uid="{95B72DB6-A3BE-49B2-AE4B-54A2414E325C}"/>
    <cellStyle name="Millares 4 2 2 7 3" xfId="1769" xr:uid="{A4D7BD68-6E59-4D6F-97BB-7A5AB2EBE5A8}"/>
    <cellStyle name="Millares 4 2 2 7 4" xfId="3684" xr:uid="{2640F82E-569B-4098-AE55-C394159495C7}"/>
    <cellStyle name="Millares 4 2 2 8" xfId="2010" xr:uid="{FE1C11E2-7B13-415F-8401-55A0DF010044}"/>
    <cellStyle name="Millares 4 2 2 8 2" xfId="3925" xr:uid="{74E54911-8092-4EA0-AE12-D6F10448EB62}"/>
    <cellStyle name="Millares 4 2 2 9" xfId="1053" xr:uid="{07E7EB60-4F28-4494-BBEE-F76E865906AF}"/>
    <cellStyle name="Millares 4 2 3" xfId="158" xr:uid="{7D5E2312-F6A8-450F-AFF1-432ACBF845CA}"/>
    <cellStyle name="Millares 4 2 3 2" xfId="210" xr:uid="{45AB8293-697B-475B-BE3C-7A38F7FA055C}"/>
    <cellStyle name="Millares 4 2 3 2 2" xfId="448" xr:uid="{82987CE7-A5B6-4EAC-82C6-715A1888AD15}"/>
    <cellStyle name="Millares 4 2 3 2 2 2" xfId="2362" xr:uid="{B1E6C584-8691-4CF9-82D9-60755FEEF3BE}"/>
    <cellStyle name="Millares 4 2 3 2 2 2 2" xfId="4277" xr:uid="{F7BA0B9F-514D-4587-A618-26EEAC6A71C8}"/>
    <cellStyle name="Millares 4 2 3 2 2 3" xfId="1405" xr:uid="{B820FEAD-C6B5-44AE-9C3F-6943D0E90164}"/>
    <cellStyle name="Millares 4 2 3 2 2 4" xfId="3320" xr:uid="{92570420-5596-4CD4-BD47-9CFD0C53CDB7}"/>
    <cellStyle name="Millares 4 2 3 2 3" xfId="687" xr:uid="{47372F5E-AD7F-4F8C-A036-7541D239D7E2}"/>
    <cellStyle name="Millares 4 2 3 2 3 2" xfId="2601" xr:uid="{E5AA800E-8BCC-42B0-AA32-DB57389520DC}"/>
    <cellStyle name="Millares 4 2 3 2 3 2 2" xfId="4516" xr:uid="{91301392-1031-4D40-A647-7C9AE9278DD1}"/>
    <cellStyle name="Millares 4 2 3 2 3 3" xfId="1644" xr:uid="{2AC29289-BA05-4F74-922C-33BA371B5E4D}"/>
    <cellStyle name="Millares 4 2 3 2 3 4" xfId="3559" xr:uid="{95C6F5BC-0758-4917-87E8-31E4FB2DDB70}"/>
    <cellStyle name="Millares 4 2 3 2 4" xfId="926" xr:uid="{9AD332E4-A352-43F6-9245-645CC68D3CE9}"/>
    <cellStyle name="Millares 4 2 3 2 4 2" xfId="2840" xr:uid="{3E7FDFCE-5A52-4D63-938D-E8E3FE5E46EA}"/>
    <cellStyle name="Millares 4 2 3 2 4 2 2" xfId="4755" xr:uid="{04A55757-E12B-44F2-A285-3283603C5F17}"/>
    <cellStyle name="Millares 4 2 3 2 4 3" xfId="1883" xr:uid="{2E81D31F-D64D-4F30-B355-DBD9DF2B6CBC}"/>
    <cellStyle name="Millares 4 2 3 2 4 4" xfId="3798" xr:uid="{EE59C71B-2160-4323-9FDC-00A79B580EB8}"/>
    <cellStyle name="Millares 4 2 3 2 5" xfId="2124" xr:uid="{8D124D01-DE11-4D75-9309-D64034CAA42B}"/>
    <cellStyle name="Millares 4 2 3 2 5 2" xfId="4039" xr:uid="{A696E2D2-7021-4A63-9848-6AF31A98E55D}"/>
    <cellStyle name="Millares 4 2 3 2 6" xfId="1167" xr:uid="{8ECE0EDB-3D3A-4902-8F24-38219FFA14CE}"/>
    <cellStyle name="Millares 4 2 3 2 7" xfId="3082" xr:uid="{47306A3F-DB2E-4FD3-9099-522953ACB332}"/>
    <cellStyle name="Millares 4 2 3 3" xfId="396" xr:uid="{CD79846D-559A-4691-8D09-910B67061F51}"/>
    <cellStyle name="Millares 4 2 3 3 2" xfId="2310" xr:uid="{FAD2083F-1B2E-4C94-9550-1CD1F20AA6C8}"/>
    <cellStyle name="Millares 4 2 3 3 2 2" xfId="4225" xr:uid="{39C4FC1D-C0D4-4D11-9A9E-05EF4B669884}"/>
    <cellStyle name="Millares 4 2 3 3 3" xfId="1353" xr:uid="{31F6C143-BDEC-44D9-800E-432B4459A3D7}"/>
    <cellStyle name="Millares 4 2 3 3 4" xfId="3268" xr:uid="{EEE9DC65-EA16-4832-A507-7935F1EFB57C}"/>
    <cellStyle name="Millares 4 2 3 4" xfId="635" xr:uid="{6FD8008C-4E05-4CBE-B747-A9BBC53BA2E4}"/>
    <cellStyle name="Millares 4 2 3 4 2" xfId="2549" xr:uid="{67965BB2-C696-4C55-ADB8-488C2B659945}"/>
    <cellStyle name="Millares 4 2 3 4 2 2" xfId="4464" xr:uid="{839E9D20-3CB4-4AC4-AFBE-388877764F0E}"/>
    <cellStyle name="Millares 4 2 3 4 3" xfId="1592" xr:uid="{30FD22B5-C738-492D-B7AF-5B10B0B5D279}"/>
    <cellStyle name="Millares 4 2 3 4 4" xfId="3507" xr:uid="{3E0AAB0A-8739-4A38-B823-9D52F1CB5504}"/>
    <cellStyle name="Millares 4 2 3 5" xfId="874" xr:uid="{FD9F63AA-B535-4791-9546-4D43EE84A5DB}"/>
    <cellStyle name="Millares 4 2 3 5 2" xfId="2788" xr:uid="{CB72D3F3-2618-49D2-929B-AEA5928DB71A}"/>
    <cellStyle name="Millares 4 2 3 5 2 2" xfId="4703" xr:uid="{CB145D51-0FFA-464A-91F6-9D7D2B1F1126}"/>
    <cellStyle name="Millares 4 2 3 5 3" xfId="1831" xr:uid="{C485DEDA-5988-403D-90D8-6BDDE33E808C}"/>
    <cellStyle name="Millares 4 2 3 5 4" xfId="3746" xr:uid="{03A1DE9A-0D77-4A67-A8E8-C11138FBF14C}"/>
    <cellStyle name="Millares 4 2 3 6" xfId="2072" xr:uid="{29A15303-CF9E-41EB-836A-C8C7885B2F00}"/>
    <cellStyle name="Millares 4 2 3 6 2" xfId="3987" xr:uid="{20B1DC1B-736B-4C11-AAAD-CC56FFDE2F62}"/>
    <cellStyle name="Millares 4 2 3 7" xfId="1115" xr:uid="{7FBFCCBC-922D-4BA4-B887-B7ED97B4E3AE}"/>
    <cellStyle name="Millares 4 2 3 8" xfId="3030" xr:uid="{2327CF91-C7F3-4277-8DF5-23BA6480FE78}"/>
    <cellStyle name="Millares 4 2 4" xfId="128" xr:uid="{8D1C2590-D89D-42B3-B714-AFBD3D7C379D}"/>
    <cellStyle name="Millares 4 2 4 2" xfId="367" xr:uid="{D56FDE0C-82A3-4EBD-9DF1-1827965454D2}"/>
    <cellStyle name="Millares 4 2 4 2 2" xfId="2281" xr:uid="{BB75AC5E-6CBA-47AF-8BEC-3B0BF96863FD}"/>
    <cellStyle name="Millares 4 2 4 2 2 2" xfId="4196" xr:uid="{84933279-051A-4839-9C95-2D3E73531B6F}"/>
    <cellStyle name="Millares 4 2 4 2 3" xfId="1324" xr:uid="{D5412213-845C-4B16-9898-55CFF7657A47}"/>
    <cellStyle name="Millares 4 2 4 2 4" xfId="3239" xr:uid="{BD66066E-08C5-49DA-B623-8532D6E5F57F}"/>
    <cellStyle name="Millares 4 2 4 3" xfId="606" xr:uid="{A9983F57-415C-4C8A-B044-D51AFDD90A90}"/>
    <cellStyle name="Millares 4 2 4 3 2" xfId="2520" xr:uid="{8F96E786-56EF-424A-B6E4-19E75649406E}"/>
    <cellStyle name="Millares 4 2 4 3 2 2" xfId="4435" xr:uid="{40D72EC5-5BC5-4736-B62A-2C74F0BEF3BC}"/>
    <cellStyle name="Millares 4 2 4 3 3" xfId="1563" xr:uid="{D52DEE9B-A71C-4291-AB67-F05C807F9F59}"/>
    <cellStyle name="Millares 4 2 4 3 4" xfId="3478" xr:uid="{7F7E2695-7DA4-467F-A1F0-FB33AEDE1520}"/>
    <cellStyle name="Millares 4 2 4 4" xfId="845" xr:uid="{87E15190-1AD9-4379-B5AA-F66D44DACE4B}"/>
    <cellStyle name="Millares 4 2 4 4 2" xfId="2759" xr:uid="{22B74DF1-408D-4E83-8E04-27457B3AE970}"/>
    <cellStyle name="Millares 4 2 4 4 2 2" xfId="4674" xr:uid="{0580D5BC-B726-40BB-B544-8373B00B6578}"/>
    <cellStyle name="Millares 4 2 4 4 3" xfId="1802" xr:uid="{A4A79AD0-ABE2-4F1B-9684-DE4DAD3002A1}"/>
    <cellStyle name="Millares 4 2 4 4 4" xfId="3717" xr:uid="{4BA3CD74-0467-47A5-A903-6ECED5E6B491}"/>
    <cellStyle name="Millares 4 2 4 5" xfId="2043" xr:uid="{BC105BE5-7D91-404A-AFB9-204B34F9741C}"/>
    <cellStyle name="Millares 4 2 4 5 2" xfId="3958" xr:uid="{61EB775D-9E38-4750-82E4-1B8800D89A47}"/>
    <cellStyle name="Millares 4 2 4 6" xfId="1086" xr:uid="{A0BC3027-4DE2-449F-A527-AA663F3E9639}"/>
    <cellStyle name="Millares 4 2 4 7" xfId="3001" xr:uid="{2F125FF9-655C-43E7-8B41-BF17FC698FB4}"/>
    <cellStyle name="Millares 4 2 5" xfId="181" xr:uid="{CCF3D516-AB05-48C9-824E-992B7C626B2D}"/>
    <cellStyle name="Millares 4 2 5 2" xfId="419" xr:uid="{F4DB9BBA-36D0-4101-AB4D-D4598EC5DD60}"/>
    <cellStyle name="Millares 4 2 5 2 2" xfId="2333" xr:uid="{CC76BBC4-B3E9-4F80-A82F-41F8710BB3A4}"/>
    <cellStyle name="Millares 4 2 5 2 2 2" xfId="4248" xr:uid="{91B2D288-248C-42CF-94D1-88C8796C61B3}"/>
    <cellStyle name="Millares 4 2 5 2 3" xfId="1376" xr:uid="{7CDBC476-4CFE-4845-B9BB-A9B49C2DB86C}"/>
    <cellStyle name="Millares 4 2 5 2 4" xfId="3291" xr:uid="{E1A923D1-D993-40A6-AE8F-7CEEF2F6779F}"/>
    <cellStyle name="Millares 4 2 5 3" xfId="658" xr:uid="{D608873C-CEE0-4DA4-81A8-D3E8B34A66C1}"/>
    <cellStyle name="Millares 4 2 5 3 2" xfId="2572" xr:uid="{D35C14E0-4B56-4FB9-BBE5-49AE8A74BAE3}"/>
    <cellStyle name="Millares 4 2 5 3 2 2" xfId="4487" xr:uid="{2C54FA4F-3D43-43D9-B396-28ABB9E66BD4}"/>
    <cellStyle name="Millares 4 2 5 3 3" xfId="1615" xr:uid="{633CD05E-7760-42C6-BEE6-0FE4CDC53A49}"/>
    <cellStyle name="Millares 4 2 5 3 4" xfId="3530" xr:uid="{E69C0A69-BAF9-47A5-A6DC-D186C68A1AC1}"/>
    <cellStyle name="Millares 4 2 5 4" xfId="897" xr:uid="{5DA9765A-1C67-41CB-990A-850A38A061C4}"/>
    <cellStyle name="Millares 4 2 5 4 2" xfId="2811" xr:uid="{5FD796C7-C011-4482-8F0E-E17C8F17A987}"/>
    <cellStyle name="Millares 4 2 5 4 2 2" xfId="4726" xr:uid="{6628D880-E0FD-4EFC-AFF1-47DF99ACFE24}"/>
    <cellStyle name="Millares 4 2 5 4 3" xfId="1854" xr:uid="{3D384ED4-F905-45D3-8635-4432BBA12E77}"/>
    <cellStyle name="Millares 4 2 5 4 4" xfId="3769" xr:uid="{96607E70-5F67-4901-B81C-B5FA75C7589D}"/>
    <cellStyle name="Millares 4 2 5 5" xfId="2095" xr:uid="{878BE107-062C-4573-8ADF-43F5BD285017}"/>
    <cellStyle name="Millares 4 2 5 5 2" xfId="4010" xr:uid="{E93E2C72-45DF-4582-AA14-5D772945DBDC}"/>
    <cellStyle name="Millares 4 2 5 6" xfId="1138" xr:uid="{8D167637-4EA2-4E57-AA9B-559553749946}"/>
    <cellStyle name="Millares 4 2 5 7" xfId="3053" xr:uid="{67EEF11B-3B40-4C39-9AC6-CAC31988341C}"/>
    <cellStyle name="Millares 4 2 6" xfId="233" xr:uid="{DC202203-D0C3-4D3E-B45E-8AB962FA75FA}"/>
    <cellStyle name="Millares 4 2 6 2" xfId="471" xr:uid="{F3625124-86DA-4492-BD3A-4BDD26703D72}"/>
    <cellStyle name="Millares 4 2 6 2 2" xfId="2385" xr:uid="{6CDFAD5B-DEB9-44B4-AC3B-9D30E1126C4B}"/>
    <cellStyle name="Millares 4 2 6 2 2 2" xfId="4300" xr:uid="{7F0777BE-3A80-4E96-A81F-A6C8D7F2D23D}"/>
    <cellStyle name="Millares 4 2 6 2 3" xfId="1428" xr:uid="{3BB7E42E-B531-4118-9B51-FABB8F336990}"/>
    <cellStyle name="Millares 4 2 6 2 4" xfId="3343" xr:uid="{3F2D7D5F-03EB-4E50-A046-9082DA3E4138}"/>
    <cellStyle name="Millares 4 2 6 3" xfId="710" xr:uid="{099EFAC4-5BE8-4818-AE79-3C67DB02FBBD}"/>
    <cellStyle name="Millares 4 2 6 3 2" xfId="2624" xr:uid="{7245DB59-9959-4301-A098-8D319F625B52}"/>
    <cellStyle name="Millares 4 2 6 3 2 2" xfId="4539" xr:uid="{881EB505-4A9E-4DC5-B607-BB74D40496D1}"/>
    <cellStyle name="Millares 4 2 6 3 3" xfId="1667" xr:uid="{566D6CEF-407D-47A4-A202-F6765FE2A62C}"/>
    <cellStyle name="Millares 4 2 6 3 4" xfId="3582" xr:uid="{000DF034-2509-487C-A1F1-5B9A631C3244}"/>
    <cellStyle name="Millares 4 2 6 4" xfId="949" xr:uid="{801FA114-677A-42AA-9209-D451046EA342}"/>
    <cellStyle name="Millares 4 2 6 4 2" xfId="2863" xr:uid="{45B98D62-B4A1-4B47-ABEE-1D6F08BBC09D}"/>
    <cellStyle name="Millares 4 2 6 4 2 2" xfId="4778" xr:uid="{E6BBC5E3-78D5-4184-A1C5-B3F05C160F7B}"/>
    <cellStyle name="Millares 4 2 6 4 3" xfId="1906" xr:uid="{4D1D4BBE-6904-4713-ABBC-DDD7805A940A}"/>
    <cellStyle name="Millares 4 2 6 4 4" xfId="3821" xr:uid="{930A6A49-F1E8-4571-A8DD-6BDD198F9632}"/>
    <cellStyle name="Millares 4 2 6 5" xfId="2147" xr:uid="{4E561AE0-5E42-4F8F-A513-9B0B0FDD492B}"/>
    <cellStyle name="Millares 4 2 6 5 2" xfId="4062" xr:uid="{37150D1D-98C3-4F24-B900-400574BBEC76}"/>
    <cellStyle name="Millares 4 2 6 6" xfId="1190" xr:uid="{E900F9CD-7B52-4B82-B57A-D356C748CFB4}"/>
    <cellStyle name="Millares 4 2 6 7" xfId="3105" xr:uid="{CDC39853-1A08-4EF8-A3E8-9784EB5962F4}"/>
    <cellStyle name="Millares 4 2 7" xfId="300" xr:uid="{AFF8917E-3CED-46A8-8721-DA8AC29A01E8}"/>
    <cellStyle name="Millares 4 2 7 2" xfId="2214" xr:uid="{72207179-2254-4FFA-9277-620EF9A466EE}"/>
    <cellStyle name="Millares 4 2 7 2 2" xfId="4129" xr:uid="{6F9A5FB9-9639-4A10-9E9B-D278A1AE5045}"/>
    <cellStyle name="Millares 4 2 7 3" xfId="1257" xr:uid="{AC28F873-E168-4C9E-8C66-877C2061148F}"/>
    <cellStyle name="Millares 4 2 7 4" xfId="3172" xr:uid="{1A3CC621-315A-48A3-96C9-C6D2291D22AB}"/>
    <cellStyle name="Millares 4 2 8" xfId="539" xr:uid="{8C6B2777-4F93-456D-96A3-21915C52AC06}"/>
    <cellStyle name="Millares 4 2 8 2" xfId="2453" xr:uid="{22283A07-A0F7-40E5-AEE9-A448F84A96A6}"/>
    <cellStyle name="Millares 4 2 8 2 2" xfId="4368" xr:uid="{4686BE3B-7408-4FCA-8F84-8F59A061C6DC}"/>
    <cellStyle name="Millares 4 2 8 3" xfId="1496" xr:uid="{354DFEF3-B738-493F-9CD0-040A82C9214A}"/>
    <cellStyle name="Millares 4 2 8 4" xfId="3411" xr:uid="{C270F612-06ED-45A7-8425-ABAF983D43F6}"/>
    <cellStyle name="Millares 4 2 9" xfId="778" xr:uid="{6CFE4DA7-A765-4152-909C-6B86A84E283F}"/>
    <cellStyle name="Millares 4 2 9 2" xfId="2692" xr:uid="{4719B83A-E8B3-407F-ADE5-EF3A4E97FC8F}"/>
    <cellStyle name="Millares 4 2 9 2 2" xfId="4607" xr:uid="{6CD4A75B-94FC-4A62-88F4-2D1D12445D75}"/>
    <cellStyle name="Millares 4 2 9 3" xfId="1735" xr:uid="{BA72281A-11BB-4602-A3CD-DE34764F16AB}"/>
    <cellStyle name="Millares 4 2 9 4" xfId="3650" xr:uid="{28034DB8-B1EC-4D86-9D1C-689DDF99B9AA}"/>
    <cellStyle name="Millares 4 3" xfId="88" xr:uid="{33CDAB38-CCF4-4A36-ABB7-F419FE8406DD}"/>
    <cellStyle name="Millares 4 3 10" xfId="2962" xr:uid="{E79AD980-0FC2-460B-B7FF-8E9D86D9EE49}"/>
    <cellStyle name="Millares 4 3 2" xfId="134" xr:uid="{E94029BB-2BE5-4C37-B3F5-3806E2C87B2A}"/>
    <cellStyle name="Millares 4 3 2 2" xfId="373" xr:uid="{2AC11EE3-D973-4430-B231-BF261B6490F6}"/>
    <cellStyle name="Millares 4 3 2 2 2" xfId="2287" xr:uid="{A12B5083-BFB9-401F-B5C9-285B1C699EA0}"/>
    <cellStyle name="Millares 4 3 2 2 2 2" xfId="4202" xr:uid="{5FB442F5-A8C0-4DC6-A871-DB8E96E0C429}"/>
    <cellStyle name="Millares 4 3 2 2 3" xfId="1330" xr:uid="{8334A113-4065-4616-AC8D-9976E84EDC5A}"/>
    <cellStyle name="Millares 4 3 2 2 4" xfId="3245" xr:uid="{7E63ADAE-F4EB-40E0-B441-C610B6FD6872}"/>
    <cellStyle name="Millares 4 3 2 3" xfId="612" xr:uid="{3CA3B896-6867-4013-99DC-639AA618A41F}"/>
    <cellStyle name="Millares 4 3 2 3 2" xfId="2526" xr:uid="{3A6F87D9-0C8D-4805-ABD9-56BB114E0C2D}"/>
    <cellStyle name="Millares 4 3 2 3 2 2" xfId="4441" xr:uid="{6C5FA2C9-67FF-43AB-8053-2332CDDBF82C}"/>
    <cellStyle name="Millares 4 3 2 3 3" xfId="1569" xr:uid="{AC604D93-6257-48DF-BDAD-C6F671BC8ED4}"/>
    <cellStyle name="Millares 4 3 2 3 4" xfId="3484" xr:uid="{0B70D5AF-F82E-450F-B8B8-E30E42FC1DA1}"/>
    <cellStyle name="Millares 4 3 2 4" xfId="851" xr:uid="{E53D1A25-9FE9-454F-A8CE-E19EDE055DF9}"/>
    <cellStyle name="Millares 4 3 2 4 2" xfId="2765" xr:uid="{500762D3-BD16-4F73-8312-177FE48FF208}"/>
    <cellStyle name="Millares 4 3 2 4 2 2" xfId="4680" xr:uid="{060DB83C-0700-44FF-8B28-27A98A8CDD08}"/>
    <cellStyle name="Millares 4 3 2 4 3" xfId="1808" xr:uid="{3D5137E0-6155-4D4A-BAE9-5A9C875BF210}"/>
    <cellStyle name="Millares 4 3 2 4 4" xfId="3723" xr:uid="{F897EA75-F63A-43AB-88B9-250FDE394BD1}"/>
    <cellStyle name="Millares 4 3 2 5" xfId="2049" xr:uid="{354CDD71-541D-47FD-AEBB-12E7877737A8}"/>
    <cellStyle name="Millares 4 3 2 5 2" xfId="3964" xr:uid="{56656847-DAE1-4432-BB04-615DFC9EE479}"/>
    <cellStyle name="Millares 4 3 2 6" xfId="1092" xr:uid="{72BF8DFE-9E52-4618-AA4A-2137463830CE}"/>
    <cellStyle name="Millares 4 3 2 7" xfId="3007" xr:uid="{DCA6D00A-C4FE-435A-8FE1-39CA5D7C37FA}"/>
    <cellStyle name="Millares 4 3 3" xfId="187" xr:uid="{487CB65F-1041-4325-9E64-1EED44C5FEDA}"/>
    <cellStyle name="Millares 4 3 3 2" xfId="425" xr:uid="{AF2B2A27-E703-4E82-AFB4-EEB3AA4D515E}"/>
    <cellStyle name="Millares 4 3 3 2 2" xfId="2339" xr:uid="{DB0FABF2-3511-4A13-8C89-AAB25B104EEE}"/>
    <cellStyle name="Millares 4 3 3 2 2 2" xfId="4254" xr:uid="{1362B168-764A-401B-A905-46A3DE9784C5}"/>
    <cellStyle name="Millares 4 3 3 2 3" xfId="1382" xr:uid="{3E0DE077-5BB5-4EDE-9AE7-A4D10CAE4A85}"/>
    <cellStyle name="Millares 4 3 3 2 4" xfId="3297" xr:uid="{8BB57331-9375-4050-8A78-19713D96D50C}"/>
    <cellStyle name="Millares 4 3 3 3" xfId="664" xr:uid="{F6E31614-52FD-43D2-8138-F83C03906218}"/>
    <cellStyle name="Millares 4 3 3 3 2" xfId="2578" xr:uid="{723E8F0A-64F5-4107-8BE3-6DCB8DBC8AE1}"/>
    <cellStyle name="Millares 4 3 3 3 2 2" xfId="4493" xr:uid="{0A0EEDB7-288D-485D-BE1C-D5B1298CB0B4}"/>
    <cellStyle name="Millares 4 3 3 3 3" xfId="1621" xr:uid="{BE249386-FE23-415B-9D38-0B3814DDB033}"/>
    <cellStyle name="Millares 4 3 3 3 4" xfId="3536" xr:uid="{1E02D09C-7CE1-43E8-ABDA-9024DF00DF14}"/>
    <cellStyle name="Millares 4 3 3 4" xfId="903" xr:uid="{9D7DAA31-4D6B-4BE3-9248-0AB901F3766B}"/>
    <cellStyle name="Millares 4 3 3 4 2" xfId="2817" xr:uid="{51FE8A71-8239-4077-B0C6-4C35F7017117}"/>
    <cellStyle name="Millares 4 3 3 4 2 2" xfId="4732" xr:uid="{C0F0F220-946F-4867-A775-F73781996A7A}"/>
    <cellStyle name="Millares 4 3 3 4 3" xfId="1860" xr:uid="{C80AA1C8-68D1-46AC-9B33-F61032824904}"/>
    <cellStyle name="Millares 4 3 3 4 4" xfId="3775" xr:uid="{07F1DFA0-31B8-49AF-AAF2-643423320C05}"/>
    <cellStyle name="Millares 4 3 3 5" xfId="2101" xr:uid="{571D3D0A-370D-447E-83C8-2B92CABA7CFD}"/>
    <cellStyle name="Millares 4 3 3 5 2" xfId="4016" xr:uid="{BA4819EA-8BEB-4635-90FB-53EC4AC5F307}"/>
    <cellStyle name="Millares 4 3 3 6" xfId="1144" xr:uid="{0AABD43C-8372-4A31-A335-CA2F5474042C}"/>
    <cellStyle name="Millares 4 3 3 7" xfId="3059" xr:uid="{0EABFE87-F2E0-44A4-9400-0516D0609DDC}"/>
    <cellStyle name="Millares 4 3 4" xfId="260" xr:uid="{38662A79-66EB-4550-A703-D8DE124C02CB}"/>
    <cellStyle name="Millares 4 3 4 2" xfId="499" xr:uid="{D20C2633-6DFD-47BE-87C9-0DA7C7259C5B}"/>
    <cellStyle name="Millares 4 3 4 2 2" xfId="2413" xr:uid="{58EB5A86-CC34-40E5-B21A-A7B0A10496C2}"/>
    <cellStyle name="Millares 4 3 4 2 2 2" xfId="4328" xr:uid="{FA9FC283-2F02-4F44-AC0A-9F79943D7B63}"/>
    <cellStyle name="Millares 4 3 4 2 3" xfId="1456" xr:uid="{748ED0EC-7AE9-4E57-841B-D508FF3B3673}"/>
    <cellStyle name="Millares 4 3 4 2 4" xfId="3371" xr:uid="{1F87F70F-BFBC-4C27-93A4-C640871B1DFE}"/>
    <cellStyle name="Millares 4 3 4 3" xfId="738" xr:uid="{2A7CE989-4B68-4DC3-87C2-143904864FF4}"/>
    <cellStyle name="Millares 4 3 4 3 2" xfId="2652" xr:uid="{BFFF7361-CFFC-4652-AB58-CFD92FECD15B}"/>
    <cellStyle name="Millares 4 3 4 3 2 2" xfId="4567" xr:uid="{80A3CFE1-CCB7-4DBC-A989-E925CBA1C204}"/>
    <cellStyle name="Millares 4 3 4 3 3" xfId="1695" xr:uid="{E57433BF-BAB9-4996-919C-A60FEC3958D8}"/>
    <cellStyle name="Millares 4 3 4 3 4" xfId="3610" xr:uid="{10BA8392-2B48-4AE6-94B0-7922F9C0F243}"/>
    <cellStyle name="Millares 4 3 4 4" xfId="977" xr:uid="{81138EC6-38A6-479A-8346-7AD072FA115E}"/>
    <cellStyle name="Millares 4 3 4 4 2" xfId="2891" xr:uid="{63F07BB1-74F8-4FDB-A1D4-90EEAAE03EFC}"/>
    <cellStyle name="Millares 4 3 4 4 2 2" xfId="4806" xr:uid="{5DE15C5F-A24E-4E4F-8DDC-58DB83AB49B7}"/>
    <cellStyle name="Millares 4 3 4 4 3" xfId="1934" xr:uid="{B0B6BF61-602F-4663-AECE-6C762AF982A8}"/>
    <cellStyle name="Millares 4 3 4 4 4" xfId="3849" xr:uid="{1E3EC1D4-D0A4-4C4C-93F5-7CB87E5B12F3}"/>
    <cellStyle name="Millares 4 3 4 5" xfId="2174" xr:uid="{F0C3B6F2-D6F7-4195-ACFC-A97175454825}"/>
    <cellStyle name="Millares 4 3 4 5 2" xfId="4089" xr:uid="{686D9E30-F40A-46D8-AC40-D0E00E380019}"/>
    <cellStyle name="Millares 4 3 4 6" xfId="1217" xr:uid="{423E2528-37DD-4FC6-8422-B6956E83383C}"/>
    <cellStyle name="Millares 4 3 4 7" xfId="3132" xr:uid="{59D99569-AC89-46F5-B554-F8F615EDF2B3}"/>
    <cellStyle name="Millares 4 3 5" xfId="328" xr:uid="{2F393950-1AAC-4817-A9A5-01C3CE56CA85}"/>
    <cellStyle name="Millares 4 3 5 2" xfId="2242" xr:uid="{79BC653A-707E-4EE7-9C8C-647CE80FE86D}"/>
    <cellStyle name="Millares 4 3 5 2 2" xfId="4157" xr:uid="{7F361D92-3E49-4846-BC08-65E4A455102E}"/>
    <cellStyle name="Millares 4 3 5 3" xfId="1285" xr:uid="{16AF3943-2E9B-4277-9076-3F466F54E2FD}"/>
    <cellStyle name="Millares 4 3 5 4" xfId="3200" xr:uid="{D27EDF02-8BE1-4C4F-8459-DFE3A08E72BD}"/>
    <cellStyle name="Millares 4 3 6" xfId="567" xr:uid="{4DBB83B6-EACD-450E-A5F8-8E5D1E0A71A9}"/>
    <cellStyle name="Millares 4 3 6 2" xfId="2481" xr:uid="{44DCD16F-78C3-4644-BDD9-588147AEE45D}"/>
    <cellStyle name="Millares 4 3 6 2 2" xfId="4396" xr:uid="{4673E732-6786-4ACA-89F8-9FF21C7FB47D}"/>
    <cellStyle name="Millares 4 3 6 3" xfId="1524" xr:uid="{25A3F40E-A2D3-4D85-9DC5-226AA82FA54A}"/>
    <cellStyle name="Millares 4 3 6 4" xfId="3439" xr:uid="{85C25A6B-B347-444D-99D4-A48FC39FDE4C}"/>
    <cellStyle name="Millares 4 3 7" xfId="806" xr:uid="{0973A365-C6AB-4E20-AE3E-ED7352CFC957}"/>
    <cellStyle name="Millares 4 3 7 2" xfId="2720" xr:uid="{F9A71B9F-BE34-4B59-ADD6-884DE513A026}"/>
    <cellStyle name="Millares 4 3 7 2 2" xfId="4635" xr:uid="{6EB4A8E8-52F2-4EAA-A8E5-392199A501F7}"/>
    <cellStyle name="Millares 4 3 7 3" xfId="1763" xr:uid="{84DAA824-F7F7-4F90-B393-D0636DE4FB7B}"/>
    <cellStyle name="Millares 4 3 7 4" xfId="3678" xr:uid="{63148F04-07E1-4CCA-A499-D1A5F92D9B65}"/>
    <cellStyle name="Millares 4 3 8" xfId="2004" xr:uid="{F4A811BA-22FE-4E7E-9839-689AB9B3F6DC}"/>
    <cellStyle name="Millares 4 3 8 2" xfId="3919" xr:uid="{1A289CBA-14E8-4CCC-B55E-413F21F798D6}"/>
    <cellStyle name="Millares 4 3 9" xfId="1047" xr:uid="{617B9225-86E4-4E51-BFEA-0E33F04FC407}"/>
    <cellStyle name="Millares 4 4" xfId="152" xr:uid="{FC3A27EF-2411-49AF-AEA7-FCF5A77085E9}"/>
    <cellStyle name="Millares 4 4 2" xfId="204" xr:uid="{6B64F9B0-847E-4365-850B-9986DEEA5462}"/>
    <cellStyle name="Millares 4 4 2 2" xfId="442" xr:uid="{22B68DBE-CEFD-453F-9ED2-5F35CF335C13}"/>
    <cellStyle name="Millares 4 4 2 2 2" xfId="2356" xr:uid="{6059E7B6-566F-46A2-A862-32950AA857DD}"/>
    <cellStyle name="Millares 4 4 2 2 2 2" xfId="4271" xr:uid="{AEB80C8E-2B36-4D3C-8061-0039A9A863D5}"/>
    <cellStyle name="Millares 4 4 2 2 3" xfId="1399" xr:uid="{20729EA0-30AE-47AC-B7AC-C2054210EC1E}"/>
    <cellStyle name="Millares 4 4 2 2 4" xfId="3314" xr:uid="{5DC62B6D-B647-4214-BD9E-2D02990C8879}"/>
    <cellStyle name="Millares 4 4 2 3" xfId="681" xr:uid="{EF157ED1-9594-45B9-9C3A-9FE6EF9DD0C3}"/>
    <cellStyle name="Millares 4 4 2 3 2" xfId="2595" xr:uid="{3A109CF0-BA36-400E-86EE-937718A60FAE}"/>
    <cellStyle name="Millares 4 4 2 3 2 2" xfId="4510" xr:uid="{29BA51C3-025A-463F-B125-8CCD0519F403}"/>
    <cellStyle name="Millares 4 4 2 3 3" xfId="1638" xr:uid="{854422DA-6B23-474A-BD1F-A8A9CA044449}"/>
    <cellStyle name="Millares 4 4 2 3 4" xfId="3553" xr:uid="{4AAEC595-1F8F-4E0D-8C9A-30F75A6AB6DB}"/>
    <cellStyle name="Millares 4 4 2 4" xfId="920" xr:uid="{A6C1DB1C-26DF-4E85-B7AF-ABD897B86552}"/>
    <cellStyle name="Millares 4 4 2 4 2" xfId="2834" xr:uid="{F3BEEACF-44B6-461B-8F1D-37C0E799B3BF}"/>
    <cellStyle name="Millares 4 4 2 4 2 2" xfId="4749" xr:uid="{70D634F4-874F-4EBA-A715-D5BCCED8E7F3}"/>
    <cellStyle name="Millares 4 4 2 4 3" xfId="1877" xr:uid="{359F2CA2-9BF1-4E57-9381-9DED99CAB203}"/>
    <cellStyle name="Millares 4 4 2 4 4" xfId="3792" xr:uid="{FE624277-1543-41A0-8FBE-731342BF73E8}"/>
    <cellStyle name="Millares 4 4 2 5" xfId="2118" xr:uid="{C77789B9-0C73-4133-8176-F44BC24EE53F}"/>
    <cellStyle name="Millares 4 4 2 5 2" xfId="4033" xr:uid="{A1C23353-9291-4B8B-8C49-AA010E803A80}"/>
    <cellStyle name="Millares 4 4 2 6" xfId="1161" xr:uid="{024364E6-EA4F-4532-9F24-F31016A8EA68}"/>
    <cellStyle name="Millares 4 4 2 7" xfId="3076" xr:uid="{FFCB24B4-6415-49FE-9F57-33AF92807064}"/>
    <cellStyle name="Millares 4 4 3" xfId="390" xr:uid="{37A22505-25D9-49A3-812C-47C56C806F4A}"/>
    <cellStyle name="Millares 4 4 3 2" xfId="2304" xr:uid="{5F18A461-F36A-4318-A8A3-A908347A81ED}"/>
    <cellStyle name="Millares 4 4 3 2 2" xfId="4219" xr:uid="{41D752AA-DBA1-42DC-AB0C-7E0EC13BAFCA}"/>
    <cellStyle name="Millares 4 4 3 3" xfId="1347" xr:uid="{F6047E9A-898B-4584-B0C1-1932BBEA85CF}"/>
    <cellStyle name="Millares 4 4 3 4" xfId="3262" xr:uid="{959B1BD7-B85F-4927-BA98-ECDC1CAC92D9}"/>
    <cellStyle name="Millares 4 4 4" xfId="629" xr:uid="{E18B5915-3EDF-46C1-8AA1-5B9A57415C7A}"/>
    <cellStyle name="Millares 4 4 4 2" xfId="2543" xr:uid="{8CB63A59-959E-43FE-AD3A-1FAFDBC96963}"/>
    <cellStyle name="Millares 4 4 4 2 2" xfId="4458" xr:uid="{E99AF3B9-5AFD-4C3A-8544-A574A04DCE32}"/>
    <cellStyle name="Millares 4 4 4 3" xfId="1586" xr:uid="{4C64FC7C-C5B2-4284-AEBA-8D7C6F6ACDC6}"/>
    <cellStyle name="Millares 4 4 4 4" xfId="3501" xr:uid="{833A1400-E6E8-4F73-ADB5-0DF07F8A1084}"/>
    <cellStyle name="Millares 4 4 5" xfId="868" xr:uid="{EF1EEBAD-F6AF-4468-8E4B-E5C0B9783135}"/>
    <cellStyle name="Millares 4 4 5 2" xfId="2782" xr:uid="{777791D2-F46F-416C-87EB-BF118A2386BB}"/>
    <cellStyle name="Millares 4 4 5 2 2" xfId="4697" xr:uid="{633C1478-6963-4274-91E6-92DF8A1183B3}"/>
    <cellStyle name="Millares 4 4 5 3" xfId="1825" xr:uid="{F672F034-5F5D-4BA9-9140-A022468D2B6F}"/>
    <cellStyle name="Millares 4 4 5 4" xfId="3740" xr:uid="{6FAA011F-C440-4158-811F-5C5CF578AC32}"/>
    <cellStyle name="Millares 4 4 6" xfId="2066" xr:uid="{28802CD9-800F-45A1-9F16-F6B6C9E46FB6}"/>
    <cellStyle name="Millares 4 4 6 2" xfId="3981" xr:uid="{27022A85-8AED-438F-BC43-451B85BCF5ED}"/>
    <cellStyle name="Millares 4 4 7" xfId="1109" xr:uid="{4A104C1D-9522-4E50-96BD-C3C2C895D0CE}"/>
    <cellStyle name="Millares 4 4 8" xfId="3024" xr:uid="{E1D3D525-10A0-461C-B53A-834698AF4862}"/>
    <cellStyle name="Millares 4 5" xfId="122" xr:uid="{9D8572AD-B688-4710-81D3-A6A8753662B4}"/>
    <cellStyle name="Millares 4 5 2" xfId="361" xr:uid="{3B8CBE15-343A-493D-9DF9-F66B4065B6BB}"/>
    <cellStyle name="Millares 4 5 2 2" xfId="2275" xr:uid="{92E833B1-5858-41A2-B1BD-0E7CFB338CD8}"/>
    <cellStyle name="Millares 4 5 2 2 2" xfId="4190" xr:uid="{79707564-C13B-4660-A01D-DC135D25C166}"/>
    <cellStyle name="Millares 4 5 2 3" xfId="1318" xr:uid="{0D1E4BBF-1BF0-4667-A679-4BC5F515ABB8}"/>
    <cellStyle name="Millares 4 5 2 4" xfId="3233" xr:uid="{5261688E-DD4F-47FD-9AD6-8D3AB2D18190}"/>
    <cellStyle name="Millares 4 5 3" xfId="600" xr:uid="{202683C0-5659-488F-A9ED-08697CB5398A}"/>
    <cellStyle name="Millares 4 5 3 2" xfId="2514" xr:uid="{64A8BF82-55F8-4E91-840B-ED026C9E9013}"/>
    <cellStyle name="Millares 4 5 3 2 2" xfId="4429" xr:uid="{547CB50D-BB7A-44D6-A28B-CFF94ECBE46B}"/>
    <cellStyle name="Millares 4 5 3 3" xfId="1557" xr:uid="{2E36A987-E584-49E8-AC72-789BA39014F0}"/>
    <cellStyle name="Millares 4 5 3 4" xfId="3472" xr:uid="{D60B0D9A-9941-4200-8C2F-8FC558EBEFA5}"/>
    <cellStyle name="Millares 4 5 4" xfId="839" xr:uid="{560D59FC-281C-4B97-80B3-B444167E5F56}"/>
    <cellStyle name="Millares 4 5 4 2" xfId="2753" xr:uid="{B1D75092-B9A2-443C-910D-9DFB0ED37033}"/>
    <cellStyle name="Millares 4 5 4 2 2" xfId="4668" xr:uid="{CE25E6DD-F9D0-4E08-9915-4434814CE0F4}"/>
    <cellStyle name="Millares 4 5 4 3" xfId="1796" xr:uid="{40CE1C46-F664-4777-A624-5AF306144B89}"/>
    <cellStyle name="Millares 4 5 4 4" xfId="3711" xr:uid="{4A2B21F5-9CBD-444C-B1BC-CF0F9754ADC8}"/>
    <cellStyle name="Millares 4 5 5" xfId="2037" xr:uid="{0F5EBBC9-80DD-47F1-A466-D7461ADD2D3E}"/>
    <cellStyle name="Millares 4 5 5 2" xfId="3952" xr:uid="{C751C7D7-D513-4574-A720-AE202B623FD0}"/>
    <cellStyle name="Millares 4 5 6" xfId="1080" xr:uid="{B24FAF21-F002-49A7-899E-5C23424156C7}"/>
    <cellStyle name="Millares 4 5 7" xfId="2995" xr:uid="{5D13247D-2AEF-46AD-AEAE-EE63A5AF29D8}"/>
    <cellStyle name="Millares 4 6" xfId="175" xr:uid="{7EE6128C-96EB-44F4-B984-FCE7A66468F2}"/>
    <cellStyle name="Millares 4 6 2" xfId="413" xr:uid="{12003103-C09C-4E9C-9345-30A1D6950A7B}"/>
    <cellStyle name="Millares 4 6 2 2" xfId="2327" xr:uid="{CC8634C4-57C9-4EC6-8413-BD86BC2C4E9C}"/>
    <cellStyle name="Millares 4 6 2 2 2" xfId="4242" xr:uid="{637E66F4-8BAA-4471-AC72-63E1CAEF7DA9}"/>
    <cellStyle name="Millares 4 6 2 3" xfId="1370" xr:uid="{239F62E6-1F75-46E5-BCE7-C2A033F67D55}"/>
    <cellStyle name="Millares 4 6 2 4" xfId="3285" xr:uid="{EFC62CAB-8637-497C-8DBD-5EA7FE22E199}"/>
    <cellStyle name="Millares 4 6 3" xfId="652" xr:uid="{AD616B20-3770-42C8-BAD8-B81AA1702FCE}"/>
    <cellStyle name="Millares 4 6 3 2" xfId="2566" xr:uid="{F3DE640B-91B3-4B08-B7E2-DC95AC65EFDB}"/>
    <cellStyle name="Millares 4 6 3 2 2" xfId="4481" xr:uid="{F4BB6F80-29AB-47EE-8CEC-DFA42C96398B}"/>
    <cellStyle name="Millares 4 6 3 3" xfId="1609" xr:uid="{23A46814-D265-4E4D-A956-477F5C824D6E}"/>
    <cellStyle name="Millares 4 6 3 4" xfId="3524" xr:uid="{DB7B8D58-F70D-4BFB-BB99-66A462E8BF6E}"/>
    <cellStyle name="Millares 4 6 4" xfId="891" xr:uid="{BD6B414B-831A-4346-AF4C-12BEEFBE9E9F}"/>
    <cellStyle name="Millares 4 6 4 2" xfId="2805" xr:uid="{02462C4C-6F88-4D82-BE06-9BE833899B19}"/>
    <cellStyle name="Millares 4 6 4 2 2" xfId="4720" xr:uid="{C85AF180-A001-4D08-BC76-21DC598B5159}"/>
    <cellStyle name="Millares 4 6 4 3" xfId="1848" xr:uid="{4F252F68-4CBB-41FF-84C4-5F7E1D54985F}"/>
    <cellStyle name="Millares 4 6 4 4" xfId="3763" xr:uid="{04F0A724-18BE-41CF-BFE0-573BD7A91289}"/>
    <cellStyle name="Millares 4 6 5" xfId="2089" xr:uid="{F5C2AE7C-2D71-4443-A994-ECFF2E8E18F9}"/>
    <cellStyle name="Millares 4 6 5 2" xfId="4004" xr:uid="{AA664C25-99E4-4412-A9F8-59F4273B7FBB}"/>
    <cellStyle name="Millares 4 6 6" xfId="1132" xr:uid="{5681DD33-B2E2-42E5-A60C-2797FCB38071}"/>
    <cellStyle name="Millares 4 6 7" xfId="3047" xr:uid="{870B26AB-70F0-46A0-B3DC-F67D5EF0CBF6}"/>
    <cellStyle name="Millares 4 7" xfId="227" xr:uid="{73554D84-401E-4285-BEDE-146407016A0B}"/>
    <cellStyle name="Millares 4 7 2" xfId="465" xr:uid="{EF34FF7A-FC1E-40B4-AC4B-82238D80328D}"/>
    <cellStyle name="Millares 4 7 2 2" xfId="2379" xr:uid="{DD8A08E8-F568-4D2E-99F2-F489ADD35FCD}"/>
    <cellStyle name="Millares 4 7 2 2 2" xfId="4294" xr:uid="{39F8A3F0-F1A7-4D72-8D99-F2EF2652F33B}"/>
    <cellStyle name="Millares 4 7 2 3" xfId="1422" xr:uid="{FE6AA4A5-3CC8-4937-A975-1D76320095A5}"/>
    <cellStyle name="Millares 4 7 2 4" xfId="3337" xr:uid="{596AFAEB-E134-413A-801F-60F6FDA93687}"/>
    <cellStyle name="Millares 4 7 3" xfId="704" xr:uid="{9CE13E85-4D06-4105-AB60-82A277D02E9F}"/>
    <cellStyle name="Millares 4 7 3 2" xfId="2618" xr:uid="{CC00D914-0561-4DDC-BE01-465EC780102D}"/>
    <cellStyle name="Millares 4 7 3 2 2" xfId="4533" xr:uid="{FD572D1E-6385-41CC-8999-86E5DC985D08}"/>
    <cellStyle name="Millares 4 7 3 3" xfId="1661" xr:uid="{9FB0F8CC-20F8-40F7-A86A-A2BF184B7E84}"/>
    <cellStyle name="Millares 4 7 3 4" xfId="3576" xr:uid="{C6B209A7-604D-44A8-A1BE-5E29CBE2546E}"/>
    <cellStyle name="Millares 4 7 4" xfId="943" xr:uid="{012EB95F-1C66-4C5E-9AA4-AC2EBCF13828}"/>
    <cellStyle name="Millares 4 7 4 2" xfId="2857" xr:uid="{A1C4601D-CB06-4A44-A563-99EBFC7A773F}"/>
    <cellStyle name="Millares 4 7 4 2 2" xfId="4772" xr:uid="{FE2BE4F7-DBCC-495D-8E7D-9B2C80A53CD4}"/>
    <cellStyle name="Millares 4 7 4 3" xfId="1900" xr:uid="{1815C13B-9885-41AF-8B88-46E03A0028E1}"/>
    <cellStyle name="Millares 4 7 4 4" xfId="3815" xr:uid="{CBC5EDB6-614D-412D-8276-5170866F44E7}"/>
    <cellStyle name="Millares 4 7 5" xfId="2141" xr:uid="{1EB53D50-1F5A-4BF8-944C-C3AEAC676993}"/>
    <cellStyle name="Millares 4 7 5 2" xfId="4056" xr:uid="{C5A5AB60-7AB2-4A6A-96C5-9405AB3E6CDF}"/>
    <cellStyle name="Millares 4 7 6" xfId="1184" xr:uid="{9DAE9E25-431B-4187-90BC-F2E7402B8CAC}"/>
    <cellStyle name="Millares 4 7 7" xfId="3099" xr:uid="{7E339D12-F1C3-4F97-B33E-12C78EB42941}"/>
    <cellStyle name="Millares 4 8" xfId="294" xr:uid="{012E23E3-4F92-448C-9896-0FC61B9BA3AE}"/>
    <cellStyle name="Millares 4 8 2" xfId="2208" xr:uid="{7F794E7E-3081-4A52-A50F-058BB965EA13}"/>
    <cellStyle name="Millares 4 8 2 2" xfId="4123" xr:uid="{110FC1F2-5779-4B0A-91F7-489C5FCD89B1}"/>
    <cellStyle name="Millares 4 8 3" xfId="1251" xr:uid="{012B249C-A668-431A-B8B5-24857EEA09AC}"/>
    <cellStyle name="Millares 4 8 4" xfId="3166" xr:uid="{5AE3EEEA-7CF8-4295-872F-020098EA6AA1}"/>
    <cellStyle name="Millares 4 9" xfId="533" xr:uid="{8353DD05-9E78-45A3-AA6C-7C305402E51C}"/>
    <cellStyle name="Millares 4 9 2" xfId="2447" xr:uid="{7F3544DB-1207-4E39-B374-7AD4F22A062B}"/>
    <cellStyle name="Millares 4 9 2 2" xfId="4362" xr:uid="{E309F5AE-54BE-4299-A068-26E8188DDEE0}"/>
    <cellStyle name="Millares 4 9 3" xfId="1490" xr:uid="{8777B430-FFBF-40F2-B9FD-9DBEE19F1B8C}"/>
    <cellStyle name="Millares 4 9 4" xfId="3405" xr:uid="{954F3C5B-A7EE-42FC-A9E4-873A0F17A2AC}"/>
    <cellStyle name="Millares 5" xfId="56" xr:uid="{42B992FE-E7C3-45E2-B1EB-1606FF5C4214}"/>
    <cellStyle name="Millares 5 10" xfId="1973" xr:uid="{00143665-4CF6-4F43-907A-1942E83B296D}"/>
    <cellStyle name="Millares 5 10 2" xfId="3888" xr:uid="{35F79384-9B42-4877-B5C2-60999CA8E35F}"/>
    <cellStyle name="Millares 5 11" xfId="1016" xr:uid="{F202576D-165B-4832-93C1-57901715C2E4}"/>
    <cellStyle name="Millares 5 12" xfId="2931" xr:uid="{B299CD23-A446-4D0D-B457-F98991B01FB0}"/>
    <cellStyle name="Millares 5 2" xfId="91" xr:uid="{3B8D59BF-4104-4B51-B8AB-A2473DE78A18}"/>
    <cellStyle name="Millares 5 2 10" xfId="2965" xr:uid="{4E6E5F2C-D05C-401F-ADA4-A5E82D66393E}"/>
    <cellStyle name="Millares 5 2 2" xfId="137" xr:uid="{0B23FE7C-18C6-4BA3-859B-41088EA0C0F6}"/>
    <cellStyle name="Millares 5 2 2 2" xfId="376" xr:uid="{4E18BF06-297E-41E7-8028-A159AE73C9CA}"/>
    <cellStyle name="Millares 5 2 2 2 2" xfId="2290" xr:uid="{00C865DB-F1C4-4DF4-8213-337AC54DE4F6}"/>
    <cellStyle name="Millares 5 2 2 2 2 2" xfId="4205" xr:uid="{3CC6C4D7-77C0-45B7-A28F-32B6552B3EE8}"/>
    <cellStyle name="Millares 5 2 2 2 3" xfId="1333" xr:uid="{FB599EBF-ADAF-488D-9469-5CC9B25F3271}"/>
    <cellStyle name="Millares 5 2 2 2 4" xfId="3248" xr:uid="{F68916F0-826D-4647-9545-98899BB74CBD}"/>
    <cellStyle name="Millares 5 2 2 3" xfId="615" xr:uid="{72093F59-8DB5-4417-A2B9-7B5264867F41}"/>
    <cellStyle name="Millares 5 2 2 3 2" xfId="2529" xr:uid="{5D1E4116-89C0-4E3F-8B91-1818ED20D15F}"/>
    <cellStyle name="Millares 5 2 2 3 2 2" xfId="4444" xr:uid="{EF923642-D199-436D-8B90-A96FA29C458D}"/>
    <cellStyle name="Millares 5 2 2 3 3" xfId="1572" xr:uid="{66E40091-A60B-4D31-9C47-5506853286CC}"/>
    <cellStyle name="Millares 5 2 2 3 4" xfId="3487" xr:uid="{92DAD2A8-48F2-4FBA-8B59-0E1BDBCE06A8}"/>
    <cellStyle name="Millares 5 2 2 4" xfId="854" xr:uid="{5614FF02-3ED5-44EC-B3CA-09919F061DC8}"/>
    <cellStyle name="Millares 5 2 2 4 2" xfId="2768" xr:uid="{86766F7B-D70C-4E6E-9872-F3BE84248DF3}"/>
    <cellStyle name="Millares 5 2 2 4 2 2" xfId="4683" xr:uid="{9C578A9C-D1AE-47D7-B26E-9F53B3586B7C}"/>
    <cellStyle name="Millares 5 2 2 4 3" xfId="1811" xr:uid="{C83C6EB9-DEB8-426B-A6DA-AFE8B5513164}"/>
    <cellStyle name="Millares 5 2 2 4 4" xfId="3726" xr:uid="{D255C872-48E4-44AF-929C-D78DC087A868}"/>
    <cellStyle name="Millares 5 2 2 5" xfId="2052" xr:uid="{E568945B-527F-4E49-9CCD-653CCEEE92A6}"/>
    <cellStyle name="Millares 5 2 2 5 2" xfId="3967" xr:uid="{724DD0BA-A41B-451E-A17D-EE6B83C0C294}"/>
    <cellStyle name="Millares 5 2 2 6" xfId="1095" xr:uid="{6081C01E-50B7-45D7-860E-E87E368502A4}"/>
    <cellStyle name="Millares 5 2 2 7" xfId="3010" xr:uid="{5BE93CEF-E6E2-4534-B481-BF467DD02BBC}"/>
    <cellStyle name="Millares 5 2 3" xfId="190" xr:uid="{890A2F2B-DE50-416F-A202-C7CF423BC468}"/>
    <cellStyle name="Millares 5 2 3 2" xfId="428" xr:uid="{0A2B11F9-5179-44D8-9909-063CB088297D}"/>
    <cellStyle name="Millares 5 2 3 2 2" xfId="2342" xr:uid="{426CCCBA-5094-47DD-ABA6-3B5616BEC1B6}"/>
    <cellStyle name="Millares 5 2 3 2 2 2" xfId="4257" xr:uid="{7DE16BDC-9C5C-4403-B08C-0A769B78602E}"/>
    <cellStyle name="Millares 5 2 3 2 3" xfId="1385" xr:uid="{BAF6CBCD-F192-44C7-8197-5A12D91C897E}"/>
    <cellStyle name="Millares 5 2 3 2 4" xfId="3300" xr:uid="{5D60E2AF-B0FD-45E6-A0F9-9C4372E425CA}"/>
    <cellStyle name="Millares 5 2 3 3" xfId="667" xr:uid="{EDC4DEFB-6A54-4E51-ADAF-592B138D6834}"/>
    <cellStyle name="Millares 5 2 3 3 2" xfId="2581" xr:uid="{0E5E205F-8CC6-487D-92DA-5A97D3394C3C}"/>
    <cellStyle name="Millares 5 2 3 3 2 2" xfId="4496" xr:uid="{FBAE31AC-AFA1-44FA-A256-733AF6C9BBF3}"/>
    <cellStyle name="Millares 5 2 3 3 3" xfId="1624" xr:uid="{2B7A4C00-0AAF-4666-A337-A0B0254BDC9B}"/>
    <cellStyle name="Millares 5 2 3 3 4" xfId="3539" xr:uid="{4342B587-B35A-456F-A61E-8ADAF072F316}"/>
    <cellStyle name="Millares 5 2 3 4" xfId="906" xr:uid="{B311263B-4ED3-4545-8EB1-1F92E5F82E11}"/>
    <cellStyle name="Millares 5 2 3 4 2" xfId="2820" xr:uid="{B8108A6A-BE60-4FD8-BC58-9BF788443453}"/>
    <cellStyle name="Millares 5 2 3 4 2 2" xfId="4735" xr:uid="{3806A288-0D13-4882-B37C-9E8E46747B40}"/>
    <cellStyle name="Millares 5 2 3 4 3" xfId="1863" xr:uid="{5750407C-7C25-4549-A612-3BF8233D8C39}"/>
    <cellStyle name="Millares 5 2 3 4 4" xfId="3778" xr:uid="{5901807B-CFAB-4302-8FB8-AB2B2724259E}"/>
    <cellStyle name="Millares 5 2 3 5" xfId="2104" xr:uid="{D8E9029A-2AC6-40C1-BD69-EE84A836386A}"/>
    <cellStyle name="Millares 5 2 3 5 2" xfId="4019" xr:uid="{FBC1449C-E96B-41D1-BDDB-57F9A3E6BE8D}"/>
    <cellStyle name="Millares 5 2 3 6" xfId="1147" xr:uid="{4FB99500-ADB8-4A06-99CE-F5914A57F52D}"/>
    <cellStyle name="Millares 5 2 3 7" xfId="3062" xr:uid="{3E0F3BDC-DA2F-45A5-BB5F-041C9C7900FF}"/>
    <cellStyle name="Millares 5 2 4" xfId="263" xr:uid="{0672C778-B0E6-4624-83DC-B41CEBF74784}"/>
    <cellStyle name="Millares 5 2 4 2" xfId="502" xr:uid="{B6AF1D7E-CF9F-4429-93D5-A5975D4F49CB}"/>
    <cellStyle name="Millares 5 2 4 2 2" xfId="2416" xr:uid="{1EA88D77-8AF2-4090-A549-9F59835CED25}"/>
    <cellStyle name="Millares 5 2 4 2 2 2" xfId="4331" xr:uid="{1B230806-BBB1-4D46-AA76-9B34C185E8F4}"/>
    <cellStyle name="Millares 5 2 4 2 3" xfId="1459" xr:uid="{E836A967-7088-4D79-96E4-551614BA0A05}"/>
    <cellStyle name="Millares 5 2 4 2 4" xfId="3374" xr:uid="{00C85025-47FF-4168-B65F-3B0DC454A5FE}"/>
    <cellStyle name="Millares 5 2 4 3" xfId="741" xr:uid="{2B280501-E248-4292-AE6E-F31FA5E93EA0}"/>
    <cellStyle name="Millares 5 2 4 3 2" xfId="2655" xr:uid="{B432385C-DAF7-460C-9A8D-55872C4ED603}"/>
    <cellStyle name="Millares 5 2 4 3 2 2" xfId="4570" xr:uid="{B76F0F58-9A5C-49BB-8A1C-587AE19C16EA}"/>
    <cellStyle name="Millares 5 2 4 3 3" xfId="1698" xr:uid="{8BB3C907-4205-4335-AAD8-46A9C4B579BB}"/>
    <cellStyle name="Millares 5 2 4 3 4" xfId="3613" xr:uid="{8D8DF763-9FED-4D44-B037-9028C7913B92}"/>
    <cellStyle name="Millares 5 2 4 4" xfId="980" xr:uid="{70D04782-C74F-4047-823E-EDF01E7F85F7}"/>
    <cellStyle name="Millares 5 2 4 4 2" xfId="2894" xr:uid="{74243CA9-6C2C-4089-A373-D01A305DE7CA}"/>
    <cellStyle name="Millares 5 2 4 4 2 2" xfId="4809" xr:uid="{D165BAC1-4744-4F2A-8380-8CEE1B1C82A1}"/>
    <cellStyle name="Millares 5 2 4 4 3" xfId="1937" xr:uid="{C9C32DC9-7C2C-451C-A3CE-5ECC865858DD}"/>
    <cellStyle name="Millares 5 2 4 4 4" xfId="3852" xr:uid="{35CA8E1B-1005-40B0-8606-9091E8271A6E}"/>
    <cellStyle name="Millares 5 2 4 5" xfId="2177" xr:uid="{104EB481-FE83-4A47-8ED9-DD212860D8AA}"/>
    <cellStyle name="Millares 5 2 4 5 2" xfId="4092" xr:uid="{9D786D55-13C3-460B-816C-6C2C04955512}"/>
    <cellStyle name="Millares 5 2 4 6" xfId="1220" xr:uid="{64AFFFC7-202E-45AA-9C06-9D42F1A6CD4A}"/>
    <cellStyle name="Millares 5 2 4 7" xfId="3135" xr:uid="{A2066DFF-CF2B-436E-8348-AE2AC215312A}"/>
    <cellStyle name="Millares 5 2 5" xfId="331" xr:uid="{EE6412B3-51CE-4456-B5DE-A16687FAFB71}"/>
    <cellStyle name="Millares 5 2 5 2" xfId="2245" xr:uid="{8B2D04D7-2387-48B1-BE90-6CD60647B1FC}"/>
    <cellStyle name="Millares 5 2 5 2 2" xfId="4160" xr:uid="{B6916182-12B6-4BDD-BEB4-0CFDCA1A3F03}"/>
    <cellStyle name="Millares 5 2 5 3" xfId="1288" xr:uid="{AC324A18-42C8-40FD-9AE3-0EBB26123923}"/>
    <cellStyle name="Millares 5 2 5 4" xfId="3203" xr:uid="{6FE7623F-623F-4497-95ED-077FE3163C2E}"/>
    <cellStyle name="Millares 5 2 6" xfId="570" xr:uid="{EF5308F3-BE3F-47F9-9F57-867C735B2E71}"/>
    <cellStyle name="Millares 5 2 6 2" xfId="2484" xr:uid="{4FCC6498-76BC-4524-B80A-47B02CF35F1E}"/>
    <cellStyle name="Millares 5 2 6 2 2" xfId="4399" xr:uid="{7DFC3CBA-5BC0-45DD-A4B6-5A0F65F668FA}"/>
    <cellStyle name="Millares 5 2 6 3" xfId="1527" xr:uid="{175E7968-9FDC-49F6-B3EB-618F0FCF6BB1}"/>
    <cellStyle name="Millares 5 2 6 4" xfId="3442" xr:uid="{A16C7FE6-18BC-4074-A5C7-EA33E2405EA9}"/>
    <cellStyle name="Millares 5 2 7" xfId="809" xr:uid="{7B2CCC72-7E29-491C-8B12-8A403511384F}"/>
    <cellStyle name="Millares 5 2 7 2" xfId="2723" xr:uid="{96E92300-69BB-4597-A21A-1026C716455F}"/>
    <cellStyle name="Millares 5 2 7 2 2" xfId="4638" xr:uid="{992024BE-C23E-4E54-939C-7CA0C5C39188}"/>
    <cellStyle name="Millares 5 2 7 3" xfId="1766" xr:uid="{11F39D3F-0838-4DB5-B5C2-63F484EAB73B}"/>
    <cellStyle name="Millares 5 2 7 4" xfId="3681" xr:uid="{6AA49E56-B5BD-40F6-92B4-9E3EEDC2C4FA}"/>
    <cellStyle name="Millares 5 2 8" xfId="2007" xr:uid="{F008424F-5222-4366-A090-A9DB33FE8D3A}"/>
    <cellStyle name="Millares 5 2 8 2" xfId="3922" xr:uid="{364B13A2-1632-4566-86F6-9A213138DC65}"/>
    <cellStyle name="Millares 5 2 9" xfId="1050" xr:uid="{3BDC58F2-7DFE-4E83-B6A0-EEF123567CB1}"/>
    <cellStyle name="Millares 5 3" xfId="155" xr:uid="{9998EBF5-F815-442F-823C-D4CF7D0F1B15}"/>
    <cellStyle name="Millares 5 3 2" xfId="207" xr:uid="{704E0BAD-4567-42DE-9009-6F9FA56D68E4}"/>
    <cellStyle name="Millares 5 3 2 2" xfId="445" xr:uid="{B9D078F7-D927-404A-9454-F12C8F7D50AC}"/>
    <cellStyle name="Millares 5 3 2 2 2" xfId="2359" xr:uid="{9F05C822-5CDF-4330-878F-1A9576077F55}"/>
    <cellStyle name="Millares 5 3 2 2 2 2" xfId="4274" xr:uid="{5A7BBA92-96FA-4A65-8FC2-44B1BC00BA79}"/>
    <cellStyle name="Millares 5 3 2 2 3" xfId="1402" xr:uid="{104E8DB1-5991-4EA3-B8B4-32DD875DA431}"/>
    <cellStyle name="Millares 5 3 2 2 4" xfId="3317" xr:uid="{ACE13C6E-D825-4EFC-BE53-DC074B7EE995}"/>
    <cellStyle name="Millares 5 3 2 3" xfId="684" xr:uid="{92E6FBCB-9839-405C-A9E6-9EA38D261AB2}"/>
    <cellStyle name="Millares 5 3 2 3 2" xfId="2598" xr:uid="{90EE81F4-CC1B-46E5-ADFB-3D7A4B256206}"/>
    <cellStyle name="Millares 5 3 2 3 2 2" xfId="4513" xr:uid="{1855DDEA-CBC4-4C6E-8523-DE6C34BCC90D}"/>
    <cellStyle name="Millares 5 3 2 3 3" xfId="1641" xr:uid="{B6CBFDF0-0293-4D0E-B020-00C82210FE21}"/>
    <cellStyle name="Millares 5 3 2 3 4" xfId="3556" xr:uid="{E6794A2A-539E-4AEC-AD07-5FF170ABDE6A}"/>
    <cellStyle name="Millares 5 3 2 4" xfId="923" xr:uid="{E578F11C-0758-4636-83A2-A50A44FC9EA7}"/>
    <cellStyle name="Millares 5 3 2 4 2" xfId="2837" xr:uid="{11E312ED-ED92-4A0A-A322-256C710D6CBC}"/>
    <cellStyle name="Millares 5 3 2 4 2 2" xfId="4752" xr:uid="{1295BF45-0ED3-41F5-B73B-FB58A523A763}"/>
    <cellStyle name="Millares 5 3 2 4 3" xfId="1880" xr:uid="{6BC9B2DB-D1F2-4246-8C8B-A056A576E708}"/>
    <cellStyle name="Millares 5 3 2 4 4" xfId="3795" xr:uid="{BDEA8836-5E31-4CF3-85AA-20F5CA9C3ACD}"/>
    <cellStyle name="Millares 5 3 2 5" xfId="2121" xr:uid="{F3D3C43E-59D3-4D22-AEDC-10F4089D1220}"/>
    <cellStyle name="Millares 5 3 2 5 2" xfId="4036" xr:uid="{9F9FBCE5-C9B6-44FB-8773-93C763D919E8}"/>
    <cellStyle name="Millares 5 3 2 6" xfId="1164" xr:uid="{202BE52D-E7CE-405F-B840-527948770908}"/>
    <cellStyle name="Millares 5 3 2 7" xfId="3079" xr:uid="{1ACE785F-8E73-4B8E-A1B2-B4C406CBD960}"/>
    <cellStyle name="Millares 5 3 3" xfId="393" xr:uid="{089B9B63-9360-4D31-B924-D777B6FA5B09}"/>
    <cellStyle name="Millares 5 3 3 2" xfId="2307" xr:uid="{49B1F28B-A928-4CCB-81B3-4323B71799E7}"/>
    <cellStyle name="Millares 5 3 3 2 2" xfId="4222" xr:uid="{181FA38D-4020-46AA-BA72-15121F8C9331}"/>
    <cellStyle name="Millares 5 3 3 3" xfId="1350" xr:uid="{CFBD89B4-C4CF-4114-A16F-BD8C69997BEB}"/>
    <cellStyle name="Millares 5 3 3 4" xfId="3265" xr:uid="{3DE3A7FC-9169-455D-A386-55B1614366E0}"/>
    <cellStyle name="Millares 5 3 4" xfId="632" xr:uid="{0588EE03-4BC6-4716-89A7-B44A63DC7C34}"/>
    <cellStyle name="Millares 5 3 4 2" xfId="2546" xr:uid="{64733246-CAA9-49B3-9EA2-4447E31CC9BE}"/>
    <cellStyle name="Millares 5 3 4 2 2" xfId="4461" xr:uid="{740A1E65-829D-4DE6-BA77-AEBABB317A0F}"/>
    <cellStyle name="Millares 5 3 4 3" xfId="1589" xr:uid="{9684D360-964B-4C2E-B46D-326A646A340B}"/>
    <cellStyle name="Millares 5 3 4 4" xfId="3504" xr:uid="{76E6EF5B-A277-41BA-AB06-3BCA9C3DF71F}"/>
    <cellStyle name="Millares 5 3 5" xfId="871" xr:uid="{0B83E756-D1CA-4350-8D2E-738AF6421036}"/>
    <cellStyle name="Millares 5 3 5 2" xfId="2785" xr:uid="{707A5BB6-7A39-4A8F-B69D-C44BED5BA897}"/>
    <cellStyle name="Millares 5 3 5 2 2" xfId="4700" xr:uid="{B8F7A38F-FED6-47D7-8174-3D30AC346612}"/>
    <cellStyle name="Millares 5 3 5 3" xfId="1828" xr:uid="{525021B3-09B0-4D7D-8BF8-42EFFC591AA5}"/>
    <cellStyle name="Millares 5 3 5 4" xfId="3743" xr:uid="{9C796D40-AFC4-4C7C-B1A5-5C0B2B0B38EE}"/>
    <cellStyle name="Millares 5 3 6" xfId="2069" xr:uid="{39601953-1817-4A5B-9E7F-57BC48D8D4F2}"/>
    <cellStyle name="Millares 5 3 6 2" xfId="3984" xr:uid="{33FA56CD-89BF-49E0-85E3-93BB0147D77D}"/>
    <cellStyle name="Millares 5 3 7" xfId="1112" xr:uid="{D2DEF663-AB79-43AC-A8D0-C4D19D2D7A47}"/>
    <cellStyle name="Millares 5 3 8" xfId="3027" xr:uid="{58A22871-21CB-4E20-887A-E4CC74FB466F}"/>
    <cellStyle name="Millares 5 4" xfId="125" xr:uid="{EC5592C5-1756-4883-BCED-0BD6986FD162}"/>
    <cellStyle name="Millares 5 4 2" xfId="364" xr:uid="{EA5E8F56-79F4-46C1-9289-C40E034A3466}"/>
    <cellStyle name="Millares 5 4 2 2" xfId="2278" xr:uid="{D52D20C4-4377-41AA-A8F4-BF93A45B6399}"/>
    <cellStyle name="Millares 5 4 2 2 2" xfId="4193" xr:uid="{94CF5B14-82F4-4D4D-8DED-78BB163D3D6C}"/>
    <cellStyle name="Millares 5 4 2 3" xfId="1321" xr:uid="{350E8895-5E34-4D56-9B5B-CB74423EAD98}"/>
    <cellStyle name="Millares 5 4 2 4" xfId="3236" xr:uid="{4AC154C8-374C-4907-96BC-3CBCD14EE4D5}"/>
    <cellStyle name="Millares 5 4 3" xfId="603" xr:uid="{DAAC408C-97AD-4A03-98F9-EF56ECF23DF1}"/>
    <cellStyle name="Millares 5 4 3 2" xfId="2517" xr:uid="{B68B8B6B-1FA0-4EF3-A623-029F18C75B9A}"/>
    <cellStyle name="Millares 5 4 3 2 2" xfId="4432" xr:uid="{ECE42E55-84D1-45D7-9707-2F686E12F213}"/>
    <cellStyle name="Millares 5 4 3 3" xfId="1560" xr:uid="{A34F04DF-55D9-4D26-85D9-6906978DFA6C}"/>
    <cellStyle name="Millares 5 4 3 4" xfId="3475" xr:uid="{54C20E5F-63F3-40EB-8AAA-289970E82F9F}"/>
    <cellStyle name="Millares 5 4 4" xfId="842" xr:uid="{04528046-3417-4F01-88ED-03B5C37815A3}"/>
    <cellStyle name="Millares 5 4 4 2" xfId="2756" xr:uid="{47C0ED8A-8EEB-4433-8FE6-46FEA38B002C}"/>
    <cellStyle name="Millares 5 4 4 2 2" xfId="4671" xr:uid="{3CD7EFE6-4ACB-42BE-9DFA-93747A760377}"/>
    <cellStyle name="Millares 5 4 4 3" xfId="1799" xr:uid="{64A770D8-210E-43D6-812A-00D5CCAEBDD7}"/>
    <cellStyle name="Millares 5 4 4 4" xfId="3714" xr:uid="{CF0ADE6D-5CEE-41E4-9EF2-49F5378E5732}"/>
    <cellStyle name="Millares 5 4 5" xfId="2040" xr:uid="{98DEC2AE-1AF3-4526-BA58-EAAB57683990}"/>
    <cellStyle name="Millares 5 4 5 2" xfId="3955" xr:uid="{555929CD-1E83-414E-B6D2-CF67EB2B1E2E}"/>
    <cellStyle name="Millares 5 4 6" xfId="1083" xr:uid="{009F2FEC-0571-4A12-B522-6D70C0A91398}"/>
    <cellStyle name="Millares 5 4 7" xfId="2998" xr:uid="{39EF514A-7EF8-4BA0-8627-8C12E699B92A}"/>
    <cellStyle name="Millares 5 5" xfId="178" xr:uid="{483F69FF-F775-4E88-BBC6-FC08951232F7}"/>
    <cellStyle name="Millares 5 5 2" xfId="416" xr:uid="{56E8F066-2795-41DE-B70F-6761C88ED4A8}"/>
    <cellStyle name="Millares 5 5 2 2" xfId="2330" xr:uid="{419D737D-CD23-4957-B5F6-37525AFF224F}"/>
    <cellStyle name="Millares 5 5 2 2 2" xfId="4245" xr:uid="{2C2533C2-DC41-434B-B7E3-3E2B956946C4}"/>
    <cellStyle name="Millares 5 5 2 3" xfId="1373" xr:uid="{0CB209D5-6C2F-419E-A260-BC6CD4E90740}"/>
    <cellStyle name="Millares 5 5 2 4" xfId="3288" xr:uid="{A701FA6E-F574-4BB6-AB15-ADE45D14BB0A}"/>
    <cellStyle name="Millares 5 5 3" xfId="655" xr:uid="{1236F7E6-DB22-48E8-A69F-2DD45E1D4070}"/>
    <cellStyle name="Millares 5 5 3 2" xfId="2569" xr:uid="{8BE9F986-0A1A-45EC-8037-3D8C027274A0}"/>
    <cellStyle name="Millares 5 5 3 2 2" xfId="4484" xr:uid="{42FAC749-8C87-4196-83A2-1185D0515A2E}"/>
    <cellStyle name="Millares 5 5 3 3" xfId="1612" xr:uid="{C7EF2F69-6EC8-4FF6-ACB3-7FDFAD2BF443}"/>
    <cellStyle name="Millares 5 5 3 4" xfId="3527" xr:uid="{F05061EA-26F2-4B50-8660-F678E0D84616}"/>
    <cellStyle name="Millares 5 5 4" xfId="894" xr:uid="{D7AD74DD-861C-4DEB-ABE7-7D9FAF45E8A6}"/>
    <cellStyle name="Millares 5 5 4 2" xfId="2808" xr:uid="{26A2FCB6-562C-47F6-9E37-BB037F0B1EDA}"/>
    <cellStyle name="Millares 5 5 4 2 2" xfId="4723" xr:uid="{704D19C0-8607-43D2-8B7A-CA8CE9253808}"/>
    <cellStyle name="Millares 5 5 4 3" xfId="1851" xr:uid="{EB3DAB8C-D821-4E9C-8565-D194ED163B08}"/>
    <cellStyle name="Millares 5 5 4 4" xfId="3766" xr:uid="{CA0B673C-3E5C-459C-89C1-6154BD6DFDFB}"/>
    <cellStyle name="Millares 5 5 5" xfId="2092" xr:uid="{771300F3-38D9-4691-B94D-C6ED33FC5310}"/>
    <cellStyle name="Millares 5 5 5 2" xfId="4007" xr:uid="{1FE845EA-ACDD-45DD-A193-D4FF4DAC70DC}"/>
    <cellStyle name="Millares 5 5 6" xfId="1135" xr:uid="{CBD5A9B1-A942-4134-893B-3A2AB69A3871}"/>
    <cellStyle name="Millares 5 5 7" xfId="3050" xr:uid="{12BF2EF8-4A1D-4047-9B9E-FD9CBBB894DD}"/>
    <cellStyle name="Millares 5 6" xfId="230" xr:uid="{2A5BDABF-B006-42D7-A2B4-7E4E44C23C13}"/>
    <cellStyle name="Millares 5 6 2" xfId="468" xr:uid="{02E24BC0-5E10-4E94-BC74-E8A9D6700983}"/>
    <cellStyle name="Millares 5 6 2 2" xfId="2382" xr:uid="{A7AEB3BA-834D-4301-A19B-F3DFB384D04A}"/>
    <cellStyle name="Millares 5 6 2 2 2" xfId="4297" xr:uid="{40509B21-D2E8-4751-B025-E75872912B04}"/>
    <cellStyle name="Millares 5 6 2 3" xfId="1425" xr:uid="{204C073F-6CEF-485E-B69F-5C80BE8FDEF0}"/>
    <cellStyle name="Millares 5 6 2 4" xfId="3340" xr:uid="{AA4BF859-99CA-4D72-8B6F-7F2D2D2A4398}"/>
    <cellStyle name="Millares 5 6 3" xfId="707" xr:uid="{F9234D65-064A-4C57-8CB2-BF40CF703A2F}"/>
    <cellStyle name="Millares 5 6 3 2" xfId="2621" xr:uid="{3423C13A-8C0B-481B-A4E1-4E8B0CDF8E18}"/>
    <cellStyle name="Millares 5 6 3 2 2" xfId="4536" xr:uid="{6541B376-5A4A-4AC3-BAD2-8BFDF9EAC4DA}"/>
    <cellStyle name="Millares 5 6 3 3" xfId="1664" xr:uid="{D30C76A9-1D74-4E14-B246-B8B1ADC1E468}"/>
    <cellStyle name="Millares 5 6 3 4" xfId="3579" xr:uid="{4A672C92-C80A-4025-98BC-D2D819849190}"/>
    <cellStyle name="Millares 5 6 4" xfId="946" xr:uid="{4146367B-E467-413B-97DC-61D3A9F707C8}"/>
    <cellStyle name="Millares 5 6 4 2" xfId="2860" xr:uid="{21D5248A-914C-4B50-9D99-77A221AF4BE5}"/>
    <cellStyle name="Millares 5 6 4 2 2" xfId="4775" xr:uid="{6168F2FD-108C-44ED-A448-E0DC3F8F5D5E}"/>
    <cellStyle name="Millares 5 6 4 3" xfId="1903" xr:uid="{5954F133-E623-4228-B96D-0A4C9955A83B}"/>
    <cellStyle name="Millares 5 6 4 4" xfId="3818" xr:uid="{68528371-1EED-413E-9B95-EDEFE648BC9B}"/>
    <cellStyle name="Millares 5 6 5" xfId="2144" xr:uid="{8B4A290E-75FF-4BDF-8A1F-04637DA83CA0}"/>
    <cellStyle name="Millares 5 6 5 2" xfId="4059" xr:uid="{559D9B92-0588-40AC-B609-0DE60BEBE48E}"/>
    <cellStyle name="Millares 5 6 6" xfId="1187" xr:uid="{21E598E8-2A21-4C8F-8706-F4C6F5891A95}"/>
    <cellStyle name="Millares 5 6 7" xfId="3102" xr:uid="{0CBEB7C8-20A0-4150-A0D9-482EDFBCEBF3}"/>
    <cellStyle name="Millares 5 7" xfId="297" xr:uid="{9EC9C86B-B374-4AC3-9832-44DE447AF485}"/>
    <cellStyle name="Millares 5 7 2" xfId="2211" xr:uid="{254E6255-610B-4A98-BA66-68D1DBADE910}"/>
    <cellStyle name="Millares 5 7 2 2" xfId="4126" xr:uid="{EF40ADCC-435B-4E45-BD95-F7001935FFA7}"/>
    <cellStyle name="Millares 5 7 3" xfId="1254" xr:uid="{BBC9EA9E-84C0-46F5-B8A9-5868DAD3388E}"/>
    <cellStyle name="Millares 5 7 4" xfId="3169" xr:uid="{352BCE09-594A-41CC-9C29-D6E5A183F18E}"/>
    <cellStyle name="Millares 5 8" xfId="536" xr:uid="{16B15EA9-7E9A-47EF-99D6-F59BFC4DB268}"/>
    <cellStyle name="Millares 5 8 2" xfId="2450" xr:uid="{D02D293D-99A9-4650-B7FA-1AE3AADFFEEB}"/>
    <cellStyle name="Millares 5 8 2 2" xfId="4365" xr:uid="{34625077-FE30-4E20-8D18-DA4C026A01CE}"/>
    <cellStyle name="Millares 5 8 3" xfId="1493" xr:uid="{FF27684E-FAAA-412C-8F1F-C03D17A97F19}"/>
    <cellStyle name="Millares 5 8 4" xfId="3408" xr:uid="{E6186CCE-20A6-43E0-9122-56F31D1CAFE9}"/>
    <cellStyle name="Millares 5 9" xfId="775" xr:uid="{CB1F87FF-7942-4CAA-A087-35FE91D84145}"/>
    <cellStyle name="Millares 5 9 2" xfId="2689" xr:uid="{F0052B0D-ED6A-4CBB-84E2-D3564F9EEFAE}"/>
    <cellStyle name="Millares 5 9 2 2" xfId="4604" xr:uid="{E3545355-C1BD-40F3-AEA4-D1DD8BE955FA}"/>
    <cellStyle name="Millares 5 9 3" xfId="1732" xr:uid="{DEC5306E-31BA-4381-BEFF-DD15B804DD9D}"/>
    <cellStyle name="Millares 5 9 4" xfId="3647" xr:uid="{9C4C1E82-EB09-415F-861B-0B76208EAFD0}"/>
    <cellStyle name="Millares 6" xfId="55" xr:uid="{D6EBA2EE-E27D-47E1-9C5C-EF771836D16F}"/>
    <cellStyle name="Millares 6 10" xfId="1972" xr:uid="{E1C53F3D-7486-444C-9A85-A05CEAEA789C}"/>
    <cellStyle name="Millares 6 10 2" xfId="3887" xr:uid="{A86010E5-D70E-4231-A80C-4039DC54E652}"/>
    <cellStyle name="Millares 6 11" xfId="1015" xr:uid="{F8E82993-4EF5-4F19-B40F-CC069ED709B4}"/>
    <cellStyle name="Millares 6 12" xfId="2930" xr:uid="{96D18CC7-41D1-4CC8-B402-79CE88500F26}"/>
    <cellStyle name="Millares 6 2" xfId="90" xr:uid="{7267F122-D164-4B5B-BF33-3EE8F0E08106}"/>
    <cellStyle name="Millares 6 2 10" xfId="2964" xr:uid="{0E1A6118-0D26-4A97-B046-42C6D18F1456}"/>
    <cellStyle name="Millares 6 2 2" xfId="136" xr:uid="{854BC035-F5E1-4584-88D6-4A3ED88CE539}"/>
    <cellStyle name="Millares 6 2 2 2" xfId="375" xr:uid="{0FA03A70-C5DA-4BAF-AC45-F131685617D8}"/>
    <cellStyle name="Millares 6 2 2 2 2" xfId="2289" xr:uid="{47633C64-F825-4BE9-8D16-ECB36D57BAF2}"/>
    <cellStyle name="Millares 6 2 2 2 2 2" xfId="4204" xr:uid="{E92198D2-074E-427B-A9CA-4BCBFF4CF436}"/>
    <cellStyle name="Millares 6 2 2 2 3" xfId="1332" xr:uid="{26F38F1F-94BF-4A34-87FD-E6EE4DC98C6A}"/>
    <cellStyle name="Millares 6 2 2 2 4" xfId="3247" xr:uid="{59FDF340-EE75-407F-8734-55D1EE8B80CA}"/>
    <cellStyle name="Millares 6 2 2 3" xfId="614" xr:uid="{2A31AD83-7864-4505-86C9-12F2442EDC23}"/>
    <cellStyle name="Millares 6 2 2 3 2" xfId="2528" xr:uid="{F1FBF32E-35D2-45AF-87AB-15DAD27BF0FD}"/>
    <cellStyle name="Millares 6 2 2 3 2 2" xfId="4443" xr:uid="{FBF30556-5C3D-4EE6-BE4D-0751787CDCEC}"/>
    <cellStyle name="Millares 6 2 2 3 3" xfId="1571" xr:uid="{F8703D62-469C-459C-AF96-B13CDA61314C}"/>
    <cellStyle name="Millares 6 2 2 3 4" xfId="3486" xr:uid="{AED03896-D67C-4EFC-BE94-7064F10AF76A}"/>
    <cellStyle name="Millares 6 2 2 4" xfId="853" xr:uid="{F3C1AB70-9723-4CF2-93FE-FC807633B3B9}"/>
    <cellStyle name="Millares 6 2 2 4 2" xfId="2767" xr:uid="{90EFE7DC-29C0-49EC-AC38-2E9FE2A19CFF}"/>
    <cellStyle name="Millares 6 2 2 4 2 2" xfId="4682" xr:uid="{6337D000-6EC8-4FD5-A8D9-DAA0930E0C2A}"/>
    <cellStyle name="Millares 6 2 2 4 3" xfId="1810" xr:uid="{29E0DF82-BDE6-4354-9094-37240F47D84D}"/>
    <cellStyle name="Millares 6 2 2 4 4" xfId="3725" xr:uid="{DD3CBCD2-8F8C-44DE-BC96-954A01E0DD8B}"/>
    <cellStyle name="Millares 6 2 2 5" xfId="2051" xr:uid="{B1CD130F-5998-4147-9545-C9F4D8166A60}"/>
    <cellStyle name="Millares 6 2 2 5 2" xfId="3966" xr:uid="{14D49595-5F36-4BA0-8EC7-0DAA3B11C457}"/>
    <cellStyle name="Millares 6 2 2 6" xfId="1094" xr:uid="{B0039BEE-703E-4AE6-8A36-35A614C8F1BB}"/>
    <cellStyle name="Millares 6 2 2 7" xfId="3009" xr:uid="{D391EE71-2971-4C4A-B36C-3A2FCD6DFE7C}"/>
    <cellStyle name="Millares 6 2 3" xfId="189" xr:uid="{2C69D7A2-4B87-4B64-B15A-3B75AA22344E}"/>
    <cellStyle name="Millares 6 2 3 2" xfId="427" xr:uid="{677F578E-AE5A-4122-A378-8A81E26C8E2F}"/>
    <cellStyle name="Millares 6 2 3 2 2" xfId="2341" xr:uid="{96B418A0-554F-43CA-B214-A6660517A24E}"/>
    <cellStyle name="Millares 6 2 3 2 2 2" xfId="4256" xr:uid="{BE768DA7-8D86-4B38-A95B-958E70987A51}"/>
    <cellStyle name="Millares 6 2 3 2 3" xfId="1384" xr:uid="{87886403-CA39-4524-955A-3AC6AEC67A43}"/>
    <cellStyle name="Millares 6 2 3 2 4" xfId="3299" xr:uid="{B30EC806-32F9-485C-993B-85B187DB4E28}"/>
    <cellStyle name="Millares 6 2 3 3" xfId="666" xr:uid="{F49D5B9A-6F4A-49B6-9D8D-53AA7FA1858F}"/>
    <cellStyle name="Millares 6 2 3 3 2" xfId="2580" xr:uid="{8471497A-BEDD-429B-8527-0D732A2C1AB6}"/>
    <cellStyle name="Millares 6 2 3 3 2 2" xfId="4495" xr:uid="{65E1977A-FCE3-4281-86BF-3B211B94DEF7}"/>
    <cellStyle name="Millares 6 2 3 3 3" xfId="1623" xr:uid="{E6C8B103-9D72-41FE-AD8C-28A4A63E239C}"/>
    <cellStyle name="Millares 6 2 3 3 4" xfId="3538" xr:uid="{23AA4CD7-24FE-4BF1-8A4E-831DB2AB5397}"/>
    <cellStyle name="Millares 6 2 3 4" xfId="905" xr:uid="{B5E45BEA-79FE-4FD5-B794-3F86365DC7FA}"/>
    <cellStyle name="Millares 6 2 3 4 2" xfId="2819" xr:uid="{74C0CE03-3EB1-408F-8389-2F4BB0962BB1}"/>
    <cellStyle name="Millares 6 2 3 4 2 2" xfId="4734" xr:uid="{F40CB4AF-358F-4711-8EB2-3E22561520B9}"/>
    <cellStyle name="Millares 6 2 3 4 3" xfId="1862" xr:uid="{FA97DD3A-9122-44B3-A9F3-BC8135C86B73}"/>
    <cellStyle name="Millares 6 2 3 4 4" xfId="3777" xr:uid="{D620514A-3CFF-4E22-A8AF-BF982E716884}"/>
    <cellStyle name="Millares 6 2 3 5" xfId="2103" xr:uid="{135C36BA-73A0-45B8-9AA9-B12113AD639F}"/>
    <cellStyle name="Millares 6 2 3 5 2" xfId="4018" xr:uid="{844E2179-F93E-4B9D-98C8-32341028896A}"/>
    <cellStyle name="Millares 6 2 3 6" xfId="1146" xr:uid="{B6606658-0758-43A3-8658-21ED89F55477}"/>
    <cellStyle name="Millares 6 2 3 7" xfId="3061" xr:uid="{C4649615-DCD5-43A7-962C-F1C4AD56DC5C}"/>
    <cellStyle name="Millares 6 2 4" xfId="262" xr:uid="{EA98CF19-B1F3-45A3-8392-AA1D699159DF}"/>
    <cellStyle name="Millares 6 2 4 2" xfId="501" xr:uid="{AD55266D-105A-44F9-92F0-CAB8F3A3E602}"/>
    <cellStyle name="Millares 6 2 4 2 2" xfId="2415" xr:uid="{785356FC-88F4-4232-81EA-473A90E8BA34}"/>
    <cellStyle name="Millares 6 2 4 2 2 2" xfId="4330" xr:uid="{44EB6A9B-E4F1-4658-970D-5F9098B059AF}"/>
    <cellStyle name="Millares 6 2 4 2 3" xfId="1458" xr:uid="{3CB3B5EA-3DF8-45A8-8533-7F4FB22C1939}"/>
    <cellStyle name="Millares 6 2 4 2 4" xfId="3373" xr:uid="{85805948-8B67-4F37-9B90-CEC6C51150B4}"/>
    <cellStyle name="Millares 6 2 4 3" xfId="740" xr:uid="{8415731B-59C0-43EC-90ED-EC1FF04C2799}"/>
    <cellStyle name="Millares 6 2 4 3 2" xfId="2654" xr:uid="{01238A32-027B-4D8A-A7E6-93FDD495B8AE}"/>
    <cellStyle name="Millares 6 2 4 3 2 2" xfId="4569" xr:uid="{0B93555E-FA97-40DA-AB12-1FEE3AB4EE65}"/>
    <cellStyle name="Millares 6 2 4 3 3" xfId="1697" xr:uid="{49F26107-6BB4-4283-BC9C-86DBE9BC0C67}"/>
    <cellStyle name="Millares 6 2 4 3 4" xfId="3612" xr:uid="{031BE690-3A73-4F6C-88CE-9A0708C301BF}"/>
    <cellStyle name="Millares 6 2 4 4" xfId="979" xr:uid="{F4AFBFE7-BFC2-4C64-B77A-794E9B53691B}"/>
    <cellStyle name="Millares 6 2 4 4 2" xfId="2893" xr:uid="{7BA2E417-341E-45D6-8646-195E6CC06414}"/>
    <cellStyle name="Millares 6 2 4 4 2 2" xfId="4808" xr:uid="{9BEBDF9C-7BE3-40E2-91D9-0E879C24466B}"/>
    <cellStyle name="Millares 6 2 4 4 3" xfId="1936" xr:uid="{C91B2702-F1E2-4A0F-BFC1-68126CBE265D}"/>
    <cellStyle name="Millares 6 2 4 4 4" xfId="3851" xr:uid="{0CAFFFEF-C7A8-4740-B16F-6BE50B27CC75}"/>
    <cellStyle name="Millares 6 2 4 5" xfId="2176" xr:uid="{7CDE6AE9-51FB-4463-A89A-27F9152C18B5}"/>
    <cellStyle name="Millares 6 2 4 5 2" xfId="4091" xr:uid="{3E3D23FD-3F4F-481D-AF1B-5B7378137D09}"/>
    <cellStyle name="Millares 6 2 4 6" xfId="1219" xr:uid="{165A0034-D51F-484B-96A8-64DF23770623}"/>
    <cellStyle name="Millares 6 2 4 7" xfId="3134" xr:uid="{DE5D7615-B003-46BF-8E46-CE2AEA63C10C}"/>
    <cellStyle name="Millares 6 2 5" xfId="330" xr:uid="{CB03EDA1-C03A-4F72-97FB-50A72932532D}"/>
    <cellStyle name="Millares 6 2 5 2" xfId="2244" xr:uid="{32AEBF51-380D-4EA3-BC56-EDB3FEAE5F0B}"/>
    <cellStyle name="Millares 6 2 5 2 2" xfId="4159" xr:uid="{960AB8F6-2BE8-4D51-82D3-5523A5278F66}"/>
    <cellStyle name="Millares 6 2 5 3" xfId="1287" xr:uid="{11E9EE01-E6C0-49C7-A6A3-B542CAA4D34D}"/>
    <cellStyle name="Millares 6 2 5 4" xfId="3202" xr:uid="{F3301E80-E50D-45A2-BD75-4C07182E7319}"/>
    <cellStyle name="Millares 6 2 6" xfId="569" xr:uid="{C24FFBC8-83D8-4BFE-8C1A-E4A1D993DAE5}"/>
    <cellStyle name="Millares 6 2 6 2" xfId="2483" xr:uid="{475950F2-E959-41E0-84B8-7331C362075B}"/>
    <cellStyle name="Millares 6 2 6 2 2" xfId="4398" xr:uid="{4121CB1B-5EA2-48EA-833C-7B8B052308C7}"/>
    <cellStyle name="Millares 6 2 6 3" xfId="1526" xr:uid="{2BD93E98-A0EE-4DEE-BA2B-AA3FA0364E6F}"/>
    <cellStyle name="Millares 6 2 6 4" xfId="3441" xr:uid="{9550866B-7EC1-4053-8FC0-F22490BD43C1}"/>
    <cellStyle name="Millares 6 2 7" xfId="808" xr:uid="{17B9B1A8-4562-47DA-A6A6-CD7B05973E01}"/>
    <cellStyle name="Millares 6 2 7 2" xfId="2722" xr:uid="{93F16558-6014-4403-B0C0-4B6471543136}"/>
    <cellStyle name="Millares 6 2 7 2 2" xfId="4637" xr:uid="{B6E789A6-1EF0-4C84-8FB2-F7A43B3AC6BD}"/>
    <cellStyle name="Millares 6 2 7 3" xfId="1765" xr:uid="{770B1064-6349-4A0E-A7A6-2CBAEADD4FAF}"/>
    <cellStyle name="Millares 6 2 7 4" xfId="3680" xr:uid="{AEF340C9-E2B0-4DE3-A856-1458A8550F53}"/>
    <cellStyle name="Millares 6 2 8" xfId="2006" xr:uid="{EAC75D42-0C7F-418A-B9D6-B2F3E10EF505}"/>
    <cellStyle name="Millares 6 2 8 2" xfId="3921" xr:uid="{629F64D1-2C6D-4E09-8ABF-3C3C89892FC3}"/>
    <cellStyle name="Millares 6 2 9" xfId="1049" xr:uid="{A76549A4-ED23-4CFA-A7E4-B5F605266E84}"/>
    <cellStyle name="Millares 6 3" xfId="154" xr:uid="{0D1C1A74-ED92-4E23-B740-8CB885D61E47}"/>
    <cellStyle name="Millares 6 3 2" xfId="206" xr:uid="{09FE8E97-F685-4FF2-BDF4-102026B85DC3}"/>
    <cellStyle name="Millares 6 3 2 2" xfId="444" xr:uid="{65B0BF2B-BDC0-4140-9DFA-F4E6860F7E86}"/>
    <cellStyle name="Millares 6 3 2 2 2" xfId="2358" xr:uid="{DC5E3C95-0F97-4D12-B3A8-4E88B7206F4D}"/>
    <cellStyle name="Millares 6 3 2 2 2 2" xfId="4273" xr:uid="{16138B97-8FD6-49D3-9D8B-0DEB1BC7EEFE}"/>
    <cellStyle name="Millares 6 3 2 2 3" xfId="1401" xr:uid="{01FB2241-3EE3-42F3-86FC-06D46B8116FE}"/>
    <cellStyle name="Millares 6 3 2 2 4" xfId="3316" xr:uid="{370590E1-967A-4548-AD3A-51D3F875E86F}"/>
    <cellStyle name="Millares 6 3 2 3" xfId="683" xr:uid="{76570094-C95F-4476-ABBC-D6AB985F1EFC}"/>
    <cellStyle name="Millares 6 3 2 3 2" xfId="2597" xr:uid="{5F127D19-3A61-4D9D-BC68-E8D49A7AF4FF}"/>
    <cellStyle name="Millares 6 3 2 3 2 2" xfId="4512" xr:uid="{406DB9BD-76A0-452B-B9DB-58FCAEFA0C45}"/>
    <cellStyle name="Millares 6 3 2 3 3" xfId="1640" xr:uid="{48BDB733-1BB2-4469-BAFD-C8F05DE64BF1}"/>
    <cellStyle name="Millares 6 3 2 3 4" xfId="3555" xr:uid="{18C71CF4-8ED5-48FA-887D-52CEF68898E7}"/>
    <cellStyle name="Millares 6 3 2 4" xfId="922" xr:uid="{399BF4F3-AD41-4001-B156-86F6BA29D0EC}"/>
    <cellStyle name="Millares 6 3 2 4 2" xfId="2836" xr:uid="{0FEAC4F6-FEAC-44C6-B770-269EC6D123C3}"/>
    <cellStyle name="Millares 6 3 2 4 2 2" xfId="4751" xr:uid="{1545AAE9-4AED-487F-89DC-5284B8E9CFD8}"/>
    <cellStyle name="Millares 6 3 2 4 3" xfId="1879" xr:uid="{96EB0A48-7E58-48F9-AF0F-1867AE688E8F}"/>
    <cellStyle name="Millares 6 3 2 4 4" xfId="3794" xr:uid="{65E30C5A-0FCB-42F0-9745-78DD08992ED6}"/>
    <cellStyle name="Millares 6 3 2 5" xfId="2120" xr:uid="{D7AF7021-6982-401E-8BE7-D238AFACE789}"/>
    <cellStyle name="Millares 6 3 2 5 2" xfId="4035" xr:uid="{CF9425FD-D5F7-4DD9-B0E0-E92B0BDB68AD}"/>
    <cellStyle name="Millares 6 3 2 6" xfId="1163" xr:uid="{510FA56D-9B5B-4F7D-814B-DF07425E5E92}"/>
    <cellStyle name="Millares 6 3 2 7" xfId="3078" xr:uid="{1C6C8276-7331-402E-9467-FE9F424F4A7F}"/>
    <cellStyle name="Millares 6 3 3" xfId="392" xr:uid="{9AD2C921-347A-4D42-83AA-6BBF5433AAA3}"/>
    <cellStyle name="Millares 6 3 3 2" xfId="2306" xr:uid="{CE384AFA-CE6A-493E-A83C-DB276A22E720}"/>
    <cellStyle name="Millares 6 3 3 2 2" xfId="4221" xr:uid="{86DE0B90-67F6-4EC8-AC01-CE4F22A4BB34}"/>
    <cellStyle name="Millares 6 3 3 3" xfId="1349" xr:uid="{4ED118C1-FF91-4939-BB51-F9E631BA6134}"/>
    <cellStyle name="Millares 6 3 3 4" xfId="3264" xr:uid="{063C40AC-0FA8-4BAA-9517-1C6AF8D88CE3}"/>
    <cellStyle name="Millares 6 3 4" xfId="631" xr:uid="{6DD96FA6-970E-41A1-956C-1A58045907B7}"/>
    <cellStyle name="Millares 6 3 4 2" xfId="2545" xr:uid="{04EFFA0F-16C9-44BD-BAEE-15B5873EA0D4}"/>
    <cellStyle name="Millares 6 3 4 2 2" xfId="4460" xr:uid="{A1E62AF2-BD5E-4488-A5B9-8F7CB39114DF}"/>
    <cellStyle name="Millares 6 3 4 3" xfId="1588" xr:uid="{639BD605-BF76-45F0-ADDD-2D02E440739E}"/>
    <cellStyle name="Millares 6 3 4 4" xfId="3503" xr:uid="{A8677878-3AA0-4E88-BF21-29120EEF2DDC}"/>
    <cellStyle name="Millares 6 3 5" xfId="870" xr:uid="{E8D1C7C2-0433-4607-8E0F-31D68FEE271B}"/>
    <cellStyle name="Millares 6 3 5 2" xfId="2784" xr:uid="{6FF595FD-E4E9-4344-89B2-E928C3E39E4F}"/>
    <cellStyle name="Millares 6 3 5 2 2" xfId="4699" xr:uid="{07AADDD6-F460-4B94-8289-2FBCD716E1D8}"/>
    <cellStyle name="Millares 6 3 5 3" xfId="1827" xr:uid="{99A02FCC-B781-4757-AF53-BF3629816692}"/>
    <cellStyle name="Millares 6 3 5 4" xfId="3742" xr:uid="{C71FB254-CE18-4175-9567-61501DE53312}"/>
    <cellStyle name="Millares 6 3 6" xfId="2068" xr:uid="{A02D9D34-3914-45C5-AB86-2171A8EE5E8C}"/>
    <cellStyle name="Millares 6 3 6 2" xfId="3983" xr:uid="{D4B52A64-652D-4351-9262-05B9AF2DD91D}"/>
    <cellStyle name="Millares 6 3 7" xfId="1111" xr:uid="{D168D6BD-88FA-41DB-9BCF-AE0718A6BC70}"/>
    <cellStyle name="Millares 6 3 8" xfId="3026" xr:uid="{B3C0FB62-42BD-4E9F-92A5-23E1D68D2019}"/>
    <cellStyle name="Millares 6 4" xfId="124" xr:uid="{5C915725-3EAC-4D99-9868-4CE03D943CC5}"/>
    <cellStyle name="Millares 6 4 2" xfId="363" xr:uid="{81921A80-B39C-41FF-A0D3-B5634373CA71}"/>
    <cellStyle name="Millares 6 4 2 2" xfId="2277" xr:uid="{2886E46C-F64A-45C0-8387-3FC827548C9A}"/>
    <cellStyle name="Millares 6 4 2 2 2" xfId="4192" xr:uid="{0B19BCB6-8737-4C92-81A4-A55061408D8A}"/>
    <cellStyle name="Millares 6 4 2 3" xfId="1320" xr:uid="{1E2C16F4-39EF-48B3-AAA3-9F71A7F0D0C6}"/>
    <cellStyle name="Millares 6 4 2 4" xfId="3235" xr:uid="{372B1006-A125-4C79-95E4-0BF3CBACC3B0}"/>
    <cellStyle name="Millares 6 4 3" xfId="602" xr:uid="{7B8E0B7C-02D6-42D6-B777-A480DD5D45FD}"/>
    <cellStyle name="Millares 6 4 3 2" xfId="2516" xr:uid="{382F5BD6-73CC-4636-80F7-A865B0D1E781}"/>
    <cellStyle name="Millares 6 4 3 2 2" xfId="4431" xr:uid="{74F32ED8-F4BC-4D60-B9C9-8BB65403FFDC}"/>
    <cellStyle name="Millares 6 4 3 3" xfId="1559" xr:uid="{EB6F6C2B-4A07-4380-8C24-E58F5B4F919A}"/>
    <cellStyle name="Millares 6 4 3 4" xfId="3474" xr:uid="{27ED8396-0B2F-4C9E-B179-5EAB12516130}"/>
    <cellStyle name="Millares 6 4 4" xfId="841" xr:uid="{24DC5F13-4343-461F-BF05-DB423119DB2D}"/>
    <cellStyle name="Millares 6 4 4 2" xfId="2755" xr:uid="{23EDFED9-44AB-423C-AA1E-A07AEE3A655F}"/>
    <cellStyle name="Millares 6 4 4 2 2" xfId="4670" xr:uid="{A5BAE9A6-850D-4C74-B815-9955A379E503}"/>
    <cellStyle name="Millares 6 4 4 3" xfId="1798" xr:uid="{A7C6C32B-68FC-4D65-91AE-6379CF3F6A32}"/>
    <cellStyle name="Millares 6 4 4 4" xfId="3713" xr:uid="{3F5F4D02-6492-4B48-8D7E-D7AB95597F00}"/>
    <cellStyle name="Millares 6 4 5" xfId="2039" xr:uid="{D7B1E797-FD4E-4FFF-83EB-AC040E9E1AAB}"/>
    <cellStyle name="Millares 6 4 5 2" xfId="3954" xr:uid="{24BD5E7F-05C1-4395-8AD6-AEBE57E983F6}"/>
    <cellStyle name="Millares 6 4 6" xfId="1082" xr:uid="{E39212C9-93D6-4E44-8954-32DCF37FBD1F}"/>
    <cellStyle name="Millares 6 4 7" xfId="2997" xr:uid="{E208ECD0-118E-47B3-8720-3E9DC2AD1F2C}"/>
    <cellStyle name="Millares 6 5" xfId="177" xr:uid="{0B99E614-082E-4651-AEC1-7417C13D3F2F}"/>
    <cellStyle name="Millares 6 5 2" xfId="415" xr:uid="{BD9D5B54-AB95-4404-8D7A-E8F9C0509431}"/>
    <cellStyle name="Millares 6 5 2 2" xfId="2329" xr:uid="{6C2E1AD3-C5E3-4BC2-863D-301029620721}"/>
    <cellStyle name="Millares 6 5 2 2 2" xfId="4244" xr:uid="{1A2E9D3A-7C5B-4545-87B8-03F3A2CD7992}"/>
    <cellStyle name="Millares 6 5 2 3" xfId="1372" xr:uid="{30861CA1-5769-4740-817C-91B35A26452E}"/>
    <cellStyle name="Millares 6 5 2 4" xfId="3287" xr:uid="{BC9479A9-A7CC-47D2-ADD2-2243F35EDA22}"/>
    <cellStyle name="Millares 6 5 3" xfId="654" xr:uid="{B32EB309-B31C-4726-B690-B2D3063C5D57}"/>
    <cellStyle name="Millares 6 5 3 2" xfId="2568" xr:uid="{36D1CE64-8F4E-4850-83BD-E4EBDA3025A4}"/>
    <cellStyle name="Millares 6 5 3 2 2" xfId="4483" xr:uid="{48AE1DA6-0085-4531-B73F-C63FE8524B26}"/>
    <cellStyle name="Millares 6 5 3 3" xfId="1611" xr:uid="{C306EBDA-7EFD-48CE-AFD9-7646EC3E1E08}"/>
    <cellStyle name="Millares 6 5 3 4" xfId="3526" xr:uid="{08BF605B-C518-4C27-9743-14B67ED59F71}"/>
    <cellStyle name="Millares 6 5 4" xfId="893" xr:uid="{D525753E-22A2-492C-AC19-EB2422B9E548}"/>
    <cellStyle name="Millares 6 5 4 2" xfId="2807" xr:uid="{C6E8CFB9-D431-494A-B322-29DB7B5B9E7F}"/>
    <cellStyle name="Millares 6 5 4 2 2" xfId="4722" xr:uid="{27757DEC-E4A8-4EEA-A115-32AF4701A2DF}"/>
    <cellStyle name="Millares 6 5 4 3" xfId="1850" xr:uid="{3B22F70D-62CB-4CCA-BE45-BFCBC2F21990}"/>
    <cellStyle name="Millares 6 5 4 4" xfId="3765" xr:uid="{058CFC41-33B8-49D4-8720-F84DC3F97178}"/>
    <cellStyle name="Millares 6 5 5" xfId="2091" xr:uid="{C99D7E45-0DBE-40CC-ABED-37048FCB4E96}"/>
    <cellStyle name="Millares 6 5 5 2" xfId="4006" xr:uid="{CAD39FCE-53F8-4E89-8647-C6F391E27917}"/>
    <cellStyle name="Millares 6 5 6" xfId="1134" xr:uid="{49E000C7-AF26-42E6-8233-D3F658972AA8}"/>
    <cellStyle name="Millares 6 5 7" xfId="3049" xr:uid="{254652EE-97F8-4477-A113-667C67F8AC1F}"/>
    <cellStyle name="Millares 6 6" xfId="229" xr:uid="{DD46B9BB-9B0B-4BE3-B94F-11B36BBB82AE}"/>
    <cellStyle name="Millares 6 6 2" xfId="467" xr:uid="{3ADBF372-4770-44B5-9507-AA2B39D95461}"/>
    <cellStyle name="Millares 6 6 2 2" xfId="2381" xr:uid="{7F52FFEA-0951-4977-9F26-61A384BAE488}"/>
    <cellStyle name="Millares 6 6 2 2 2" xfId="4296" xr:uid="{AD2DDFA4-89C4-47BB-A78A-3FFDD8BCE9D6}"/>
    <cellStyle name="Millares 6 6 2 3" xfId="1424" xr:uid="{924C4FB5-413B-403A-A1B3-8A904F825E60}"/>
    <cellStyle name="Millares 6 6 2 4" xfId="3339" xr:uid="{70D4F236-F0CD-4EF0-9DAF-26CF6AA9C2BB}"/>
    <cellStyle name="Millares 6 6 3" xfId="706" xr:uid="{B23A69B8-C0D2-40CE-9F33-0FA0A866B7E8}"/>
    <cellStyle name="Millares 6 6 3 2" xfId="2620" xr:uid="{0521A753-F765-459C-B105-21E38164B563}"/>
    <cellStyle name="Millares 6 6 3 2 2" xfId="4535" xr:uid="{C2D8CE36-ED2E-4FD5-A7F2-3239421DAA9A}"/>
    <cellStyle name="Millares 6 6 3 3" xfId="1663" xr:uid="{35AB1ABE-76C0-4D9E-B4E3-F4C7B1C9A25E}"/>
    <cellStyle name="Millares 6 6 3 4" xfId="3578" xr:uid="{5D1C2DBE-188F-4327-934C-354CA8A0B290}"/>
    <cellStyle name="Millares 6 6 4" xfId="945" xr:uid="{A8C61353-C088-44FA-A207-B8CCD8B36740}"/>
    <cellStyle name="Millares 6 6 4 2" xfId="2859" xr:uid="{EC067BAB-73F0-4F7A-B6F1-5CC5FF910E09}"/>
    <cellStyle name="Millares 6 6 4 2 2" xfId="4774" xr:uid="{E68548B3-409E-411C-A7F0-D23281A3C564}"/>
    <cellStyle name="Millares 6 6 4 3" xfId="1902" xr:uid="{DAFBF6B0-16A0-48F3-AE63-3FFCB0951F80}"/>
    <cellStyle name="Millares 6 6 4 4" xfId="3817" xr:uid="{5581F2DB-B15F-4C23-848A-1C8F05F86740}"/>
    <cellStyle name="Millares 6 6 5" xfId="2143" xr:uid="{BFD31E15-AF5B-4010-9180-099139E25A67}"/>
    <cellStyle name="Millares 6 6 5 2" xfId="4058" xr:uid="{483FE742-B74F-4DD1-AD3B-B5EF90CBC88D}"/>
    <cellStyle name="Millares 6 6 6" xfId="1186" xr:uid="{A56EDD9B-0D92-43EA-9518-A229664BAFE6}"/>
    <cellStyle name="Millares 6 6 7" xfId="3101" xr:uid="{06F69349-947B-4183-87FC-0E3F07424358}"/>
    <cellStyle name="Millares 6 7" xfId="296" xr:uid="{ECCC40E9-2D7D-4CE4-8B26-01F41602BCD2}"/>
    <cellStyle name="Millares 6 7 2" xfId="2210" xr:uid="{390D3FE1-ED9C-4D8F-AD4D-AF64E72B651F}"/>
    <cellStyle name="Millares 6 7 2 2" xfId="4125" xr:uid="{DE0FE482-F6C0-4B96-9D6D-7D4AE9560ED6}"/>
    <cellStyle name="Millares 6 7 3" xfId="1253" xr:uid="{056C78F7-AE3A-40F0-8A3F-6F17AC85F49A}"/>
    <cellStyle name="Millares 6 7 4" xfId="3168" xr:uid="{2772E9FC-5B3C-483D-82E0-E74877D95FBC}"/>
    <cellStyle name="Millares 6 8" xfId="535" xr:uid="{6E67399F-F387-47BA-ABF9-5193B214BB92}"/>
    <cellStyle name="Millares 6 8 2" xfId="2449" xr:uid="{5C98B602-0519-4CD1-AB21-A0AC22F29FCC}"/>
    <cellStyle name="Millares 6 8 2 2" xfId="4364" xr:uid="{49A5B0F5-56E9-40B8-ADEC-D68442CB7FBC}"/>
    <cellStyle name="Millares 6 8 3" xfId="1492" xr:uid="{04A9D037-D811-4E68-ABCD-5E997536FD55}"/>
    <cellStyle name="Millares 6 8 4" xfId="3407" xr:uid="{91B23A05-03E4-48C4-9200-8CE1FB201FC4}"/>
    <cellStyle name="Millares 6 9" xfId="774" xr:uid="{629F445D-2B6B-4FFC-9034-C08287C70575}"/>
    <cellStyle name="Millares 6 9 2" xfId="2688" xr:uid="{BBEC6E7F-99A8-476B-9885-EF284D544189}"/>
    <cellStyle name="Millares 6 9 2 2" xfId="4603" xr:uid="{AA6C8EEE-31CB-49FC-B524-43E710308B09}"/>
    <cellStyle name="Millares 6 9 3" xfId="1731" xr:uid="{EDAEA838-B1CD-4690-863F-F08D9FEFA19E}"/>
    <cellStyle name="Millares 6 9 4" xfId="3646" xr:uid="{F2D6743D-7843-4D59-83D9-8E97EFC3EBD1}"/>
    <cellStyle name="Millares 7" xfId="42" xr:uid="{ABB82F92-8690-4C5F-B13F-4B09FB48E6FD}"/>
    <cellStyle name="Millares 7 10" xfId="1006" xr:uid="{470484D3-BE2B-4666-97CC-E9C7B6E61716}"/>
    <cellStyle name="Millares 7 11" xfId="2921" xr:uid="{B4E8A60C-E69B-4F83-8CC7-D4F8174AE47E}"/>
    <cellStyle name="Millares 7 2" xfId="81" xr:uid="{A8FB2241-6274-4698-8C91-ECA35506C98C}"/>
    <cellStyle name="Millares 7 2 2" xfId="253" xr:uid="{D65534DA-08E2-4FEB-84BE-D5A8D6CCD220}"/>
    <cellStyle name="Millares 7 2 2 2" xfId="492" xr:uid="{C2983A27-0FB1-44D4-8279-D8A8E0544CAD}"/>
    <cellStyle name="Millares 7 2 2 2 2" xfId="2406" xr:uid="{33741616-1296-4E65-A9F3-42CF7DAFD463}"/>
    <cellStyle name="Millares 7 2 2 2 2 2" xfId="4321" xr:uid="{FD6DE9A3-104D-4E67-9A0A-B021F00E53B6}"/>
    <cellStyle name="Millares 7 2 2 2 3" xfId="1449" xr:uid="{D8BFEE76-2CA7-4EE7-B709-77E1C1DFD949}"/>
    <cellStyle name="Millares 7 2 2 2 4" xfId="3364" xr:uid="{290664B8-293A-4543-B627-7DEB2B31E1E0}"/>
    <cellStyle name="Millares 7 2 2 3" xfId="731" xr:uid="{18349E58-9540-4BB7-BD30-89CE54645408}"/>
    <cellStyle name="Millares 7 2 2 3 2" xfId="2645" xr:uid="{33E27090-03AD-491F-8485-8C1B997D10AC}"/>
    <cellStyle name="Millares 7 2 2 3 2 2" xfId="4560" xr:uid="{0E1023CF-6258-4ABB-8476-3304085D3DD9}"/>
    <cellStyle name="Millares 7 2 2 3 3" xfId="1688" xr:uid="{3736595D-2725-4D98-A1B5-7B59C4D9501B}"/>
    <cellStyle name="Millares 7 2 2 3 4" xfId="3603" xr:uid="{A74CB3E7-516A-48E6-97D6-B0749563BFF5}"/>
    <cellStyle name="Millares 7 2 2 4" xfId="970" xr:uid="{F53C1BEA-F224-4F91-AEE4-A6CB60165399}"/>
    <cellStyle name="Millares 7 2 2 4 2" xfId="2884" xr:uid="{D5F87EC1-0B8A-4A6C-A3E8-A9469BB4C27A}"/>
    <cellStyle name="Millares 7 2 2 4 2 2" xfId="4799" xr:uid="{450CA70E-6A10-4251-9129-25A83F86039F}"/>
    <cellStyle name="Millares 7 2 2 4 3" xfId="1927" xr:uid="{CA85C445-7046-4C7E-B456-897ECA4898BB}"/>
    <cellStyle name="Millares 7 2 2 4 4" xfId="3842" xr:uid="{C50ACD08-2CD6-4588-8B9E-D927EB991306}"/>
    <cellStyle name="Millares 7 2 2 5" xfId="2167" xr:uid="{016666C5-9FB6-40BB-B79F-F6A92D46A8C0}"/>
    <cellStyle name="Millares 7 2 2 5 2" xfId="4082" xr:uid="{34829E54-FA1A-4441-85FC-27F134E06458}"/>
    <cellStyle name="Millares 7 2 2 6" xfId="1210" xr:uid="{31A0578E-1726-4FB6-A8D3-7BE81B99B4A3}"/>
    <cellStyle name="Millares 7 2 2 7" xfId="3125" xr:uid="{167C6131-68D7-4044-9639-FC37C5630F0F}"/>
    <cellStyle name="Millares 7 2 3" xfId="321" xr:uid="{240252CE-655B-4CE7-A176-A5F672610C50}"/>
    <cellStyle name="Millares 7 2 3 2" xfId="2235" xr:uid="{836EDFA3-75A2-48E0-AC7D-16138C966536}"/>
    <cellStyle name="Millares 7 2 3 2 2" xfId="4150" xr:uid="{F2DB4B14-056C-46AD-ABF8-01F40B926442}"/>
    <cellStyle name="Millares 7 2 3 3" xfId="1278" xr:uid="{2694443F-D5C4-447C-96CD-06050DD95C50}"/>
    <cellStyle name="Millares 7 2 3 4" xfId="3193" xr:uid="{96D0441E-43C5-4D53-BEFD-08F3A5A55C1C}"/>
    <cellStyle name="Millares 7 2 4" xfId="560" xr:uid="{623B9E06-CE2C-4E2A-974E-B65C20322F8A}"/>
    <cellStyle name="Millares 7 2 4 2" xfId="2474" xr:uid="{BE7D443F-DF99-431C-B6F3-CFF69236A8A6}"/>
    <cellStyle name="Millares 7 2 4 2 2" xfId="4389" xr:uid="{D2ACC0FE-42EF-4CC2-BC9D-D08701CF27D7}"/>
    <cellStyle name="Millares 7 2 4 3" xfId="1517" xr:uid="{0BC22F55-9C5D-4E55-A83E-B3A9324D8FDC}"/>
    <cellStyle name="Millares 7 2 4 4" xfId="3432" xr:uid="{9371965D-9194-40E1-95BB-45BBF99CA4EF}"/>
    <cellStyle name="Millares 7 2 5" xfId="799" xr:uid="{945567C8-DE60-4D8E-B2F3-D37EDD1561A6}"/>
    <cellStyle name="Millares 7 2 5 2" xfId="2713" xr:uid="{CD319B02-A3F6-488C-BA34-3CC052F5B057}"/>
    <cellStyle name="Millares 7 2 5 2 2" xfId="4628" xr:uid="{63AC3642-AD50-4EDD-A250-E56FD7E06129}"/>
    <cellStyle name="Millares 7 2 5 3" xfId="1756" xr:uid="{35AE35AC-895C-4A1A-864A-38851B98D286}"/>
    <cellStyle name="Millares 7 2 5 4" xfId="3671" xr:uid="{255F4D75-1D1B-4F58-9CDC-A708CD09EE5F}"/>
    <cellStyle name="Millares 7 2 6" xfId="1997" xr:uid="{5C0D3840-E700-413D-945D-3E7122896FBC}"/>
    <cellStyle name="Millares 7 2 6 2" xfId="3912" xr:uid="{E3C03BFE-CD2C-4B13-BD52-4EAD590E1746}"/>
    <cellStyle name="Millares 7 2 7" xfId="1040" xr:uid="{1DE6F59B-513C-4848-903E-CC411074D450}"/>
    <cellStyle name="Millares 7 2 8" xfId="2955" xr:uid="{36282A15-259D-45B3-9526-0D45D178008C}"/>
    <cellStyle name="Millares 7 3" xfId="131" xr:uid="{A2A45C6C-1D84-44A7-99D8-5F732A076121}"/>
    <cellStyle name="Millares 7 3 2" xfId="370" xr:uid="{F3055D66-08CF-4306-840A-F216DAFBB536}"/>
    <cellStyle name="Millares 7 3 2 2" xfId="2284" xr:uid="{92D353D9-E7C9-4664-A24C-3B557BF56314}"/>
    <cellStyle name="Millares 7 3 2 2 2" xfId="4199" xr:uid="{85F30F2A-6CD0-48D0-814F-B04F79A4A836}"/>
    <cellStyle name="Millares 7 3 2 3" xfId="1327" xr:uid="{1D9474FC-8DCE-40AA-A9AA-51CCCB8B7703}"/>
    <cellStyle name="Millares 7 3 2 4" xfId="3242" xr:uid="{CC608E80-54E8-4DA9-83A0-555E915A87C6}"/>
    <cellStyle name="Millares 7 3 3" xfId="609" xr:uid="{D6B85FF0-243C-47A0-BE2E-9337610B2F0C}"/>
    <cellStyle name="Millares 7 3 3 2" xfId="2523" xr:uid="{4542B018-C95D-4BF1-8590-EA206733E69E}"/>
    <cellStyle name="Millares 7 3 3 2 2" xfId="4438" xr:uid="{D19D2B98-8D78-451C-B8A5-1C5EEC4A6B76}"/>
    <cellStyle name="Millares 7 3 3 3" xfId="1566" xr:uid="{0A910DA2-4F0E-49A9-9EDC-5E00BDF9D724}"/>
    <cellStyle name="Millares 7 3 3 4" xfId="3481" xr:uid="{13D96BEC-C738-4118-95B4-E8E2EF211C48}"/>
    <cellStyle name="Millares 7 3 4" xfId="848" xr:uid="{B39B1BC8-E0C0-45BE-80BC-F080960BEDC6}"/>
    <cellStyle name="Millares 7 3 4 2" xfId="2762" xr:uid="{4F7CC2DA-7035-40B1-B046-806FA8788252}"/>
    <cellStyle name="Millares 7 3 4 2 2" xfId="4677" xr:uid="{81594C95-58CC-4EFE-A692-389F46E9245C}"/>
    <cellStyle name="Millares 7 3 4 3" xfId="1805" xr:uid="{C1FA0EE0-7F70-4D5D-A2D9-6FC2E15DA33E}"/>
    <cellStyle name="Millares 7 3 4 4" xfId="3720" xr:uid="{ABEA728B-B335-468F-B4C7-1D0175A4009E}"/>
    <cellStyle name="Millares 7 3 5" xfId="2046" xr:uid="{D3822126-67EB-4401-8BDC-6E6EFAEBD3C9}"/>
    <cellStyle name="Millares 7 3 5 2" xfId="3961" xr:uid="{C52257F9-D34A-4D2A-80BA-7188DA2BC19A}"/>
    <cellStyle name="Millares 7 3 6" xfId="1089" xr:uid="{8AB47D3B-8040-4568-BDBE-2CFC296DB2FD}"/>
    <cellStyle name="Millares 7 3 7" xfId="3004" xr:uid="{CDAD1E41-6707-4B3F-AF27-4D75748E0007}"/>
    <cellStyle name="Millares 7 4" xfId="184" xr:uid="{9E7DDD70-7F3F-42B5-A39A-A739BCA190BF}"/>
    <cellStyle name="Millares 7 4 2" xfId="422" xr:uid="{B272D6C7-8011-4039-B1A3-422A5E13BB9B}"/>
    <cellStyle name="Millares 7 4 2 2" xfId="2336" xr:uid="{3CAA16AE-BC8B-4ADF-A9B6-F32A1C550251}"/>
    <cellStyle name="Millares 7 4 2 2 2" xfId="4251" xr:uid="{50591E69-058B-4996-B8C0-6E8E76C8A23C}"/>
    <cellStyle name="Millares 7 4 2 3" xfId="1379" xr:uid="{5C6C28AA-54B0-4646-93C4-02B6AB050022}"/>
    <cellStyle name="Millares 7 4 2 4" xfId="3294" xr:uid="{04A06DBF-7886-4C7A-9376-A4F0DB33FD96}"/>
    <cellStyle name="Millares 7 4 3" xfId="661" xr:uid="{679B5A41-593A-4556-BE23-0508A95E19AF}"/>
    <cellStyle name="Millares 7 4 3 2" xfId="2575" xr:uid="{A0403A7B-D9DF-49E4-B91C-4C296A71731B}"/>
    <cellStyle name="Millares 7 4 3 2 2" xfId="4490" xr:uid="{557EBE52-77F4-4219-8B04-BC997C52E5D2}"/>
    <cellStyle name="Millares 7 4 3 3" xfId="1618" xr:uid="{9509E7BC-DA43-462E-B6F8-5D9CE3D50BA0}"/>
    <cellStyle name="Millares 7 4 3 4" xfId="3533" xr:uid="{7F03603D-3A7C-47EC-9A0B-69AA0F08C6B0}"/>
    <cellStyle name="Millares 7 4 4" xfId="900" xr:uid="{E1F954D9-B534-4AAC-B53C-97635C3D13A3}"/>
    <cellStyle name="Millares 7 4 4 2" xfId="2814" xr:uid="{8AFC6786-3F35-4E1A-9B3C-62A0BDB4E5DB}"/>
    <cellStyle name="Millares 7 4 4 2 2" xfId="4729" xr:uid="{9AA8F66D-9CE1-477B-AD36-35C1024C92D1}"/>
    <cellStyle name="Millares 7 4 4 3" xfId="1857" xr:uid="{964DB89C-D9EB-43CE-87A2-4D259125DFCF}"/>
    <cellStyle name="Millares 7 4 4 4" xfId="3772" xr:uid="{C5CC63A9-23A7-4607-886D-002A9B01751A}"/>
    <cellStyle name="Millares 7 4 5" xfId="2098" xr:uid="{444AAA4B-1096-471D-8864-AF301F2EF862}"/>
    <cellStyle name="Millares 7 4 5 2" xfId="4013" xr:uid="{CA3CD29C-8A38-4E85-8718-9A2332EFD4CE}"/>
    <cellStyle name="Millares 7 4 6" xfId="1141" xr:uid="{59F5E02F-1019-4B5F-A3B3-45D4A561A7CD}"/>
    <cellStyle name="Millares 7 4 7" xfId="3056" xr:uid="{ABF763AC-2315-4FC2-BD53-0310A29AE65E}"/>
    <cellStyle name="Millares 7 5" xfId="220" xr:uid="{D1759D06-AD79-4527-A740-D4EBB9A00340}"/>
    <cellStyle name="Millares 7 5 2" xfId="458" xr:uid="{10A3851A-02B7-411A-B83E-3A14FEEF35E7}"/>
    <cellStyle name="Millares 7 5 2 2" xfId="2372" xr:uid="{E01182E9-66E9-4804-8C5D-60E74D97406D}"/>
    <cellStyle name="Millares 7 5 2 2 2" xfId="4287" xr:uid="{2F69A8F8-75F0-473E-AB2E-5EA009C27314}"/>
    <cellStyle name="Millares 7 5 2 3" xfId="1415" xr:uid="{66A0A7E5-B03A-403D-8838-E3D34495F66A}"/>
    <cellStyle name="Millares 7 5 2 4" xfId="3330" xr:uid="{4BD189B6-114C-4C05-A6C2-2235BE60AF89}"/>
    <cellStyle name="Millares 7 5 3" xfId="697" xr:uid="{37D7D6CB-544E-4442-9E76-000CAFE3A2EF}"/>
    <cellStyle name="Millares 7 5 3 2" xfId="2611" xr:uid="{80D035C3-21B6-440A-99B5-0C997B1B1C75}"/>
    <cellStyle name="Millares 7 5 3 2 2" xfId="4526" xr:uid="{D3102FFA-CE71-4D2D-927C-B44BFED5FBBE}"/>
    <cellStyle name="Millares 7 5 3 3" xfId="1654" xr:uid="{1D07BCA2-76C5-4DE5-8A3E-6A59744E4DA7}"/>
    <cellStyle name="Millares 7 5 3 4" xfId="3569" xr:uid="{552FF455-1897-4F26-A1F8-7D826A178BE4}"/>
    <cellStyle name="Millares 7 5 4" xfId="936" xr:uid="{64EC6E16-A19E-439C-A10B-3B2AA620CF22}"/>
    <cellStyle name="Millares 7 5 4 2" xfId="2850" xr:uid="{8DE86C8F-B6A1-49E4-A580-2B49A4CAD468}"/>
    <cellStyle name="Millares 7 5 4 2 2" xfId="4765" xr:uid="{13C424A9-A4A0-4450-8CFD-47A7BE71EFC2}"/>
    <cellStyle name="Millares 7 5 4 3" xfId="1893" xr:uid="{A64B80FD-4A4E-4353-8D4A-815B29CF888B}"/>
    <cellStyle name="Millares 7 5 4 4" xfId="3808" xr:uid="{668A232B-B84A-4564-8F6A-3D0F7807989B}"/>
    <cellStyle name="Millares 7 5 5" xfId="2134" xr:uid="{47C569C9-D16C-469E-A3E2-B72E708D35C7}"/>
    <cellStyle name="Millares 7 5 5 2" xfId="4049" xr:uid="{DFF23F2E-82CA-4145-9F92-B87ACB726CC8}"/>
    <cellStyle name="Millares 7 5 6" xfId="1177" xr:uid="{114E2FF0-5F65-4127-9B93-2F1DF122F165}"/>
    <cellStyle name="Millares 7 5 7" xfId="3092" xr:uid="{4EE36D4A-FF11-45F5-944F-16E7338F4554}"/>
    <cellStyle name="Millares 7 6" xfId="287" xr:uid="{1AF839F9-269D-44D2-AA5F-FA85D7F7C953}"/>
    <cellStyle name="Millares 7 6 2" xfId="2201" xr:uid="{00C7C17E-E2E0-42F6-85D7-FFBC66666C53}"/>
    <cellStyle name="Millares 7 6 2 2" xfId="4116" xr:uid="{42AE6505-FB0B-4859-AC9C-F75430760970}"/>
    <cellStyle name="Millares 7 6 3" xfId="1244" xr:uid="{3E3831EB-9E7C-4B50-AF9E-F63C9EDAAAF4}"/>
    <cellStyle name="Millares 7 6 4" xfId="3159" xr:uid="{AB6EEC0D-1A5D-4107-9CD2-14A43F5F9460}"/>
    <cellStyle name="Millares 7 7" xfId="526" xr:uid="{5995F45A-92A2-4120-8646-043DC1EB92A6}"/>
    <cellStyle name="Millares 7 7 2" xfId="2440" xr:uid="{1AF5E613-055C-4246-A6A1-063031032906}"/>
    <cellStyle name="Millares 7 7 2 2" xfId="4355" xr:uid="{DD2FD72E-3C66-440D-A72D-E7743ABEBF97}"/>
    <cellStyle name="Millares 7 7 3" xfId="1483" xr:uid="{7666375C-83A8-46DF-A6BD-37652606F0D6}"/>
    <cellStyle name="Millares 7 7 4" xfId="3398" xr:uid="{D6DD3B8B-962F-4A56-802F-65C274371E86}"/>
    <cellStyle name="Millares 7 8" xfId="765" xr:uid="{56202E1C-297E-4477-94F0-2B6278710D2B}"/>
    <cellStyle name="Millares 7 8 2" xfId="2679" xr:uid="{147B5D3C-1ED4-4DB3-BBB4-9C94DB9E9926}"/>
    <cellStyle name="Millares 7 8 2 2" xfId="4594" xr:uid="{CCBFFF0A-C90C-41F0-AC21-52E9D9713F04}"/>
    <cellStyle name="Millares 7 8 3" xfId="1722" xr:uid="{B3D2A5D0-BF8F-4683-89A2-75A3239810A7}"/>
    <cellStyle name="Millares 7 8 4" xfId="3637" xr:uid="{B9EE5774-1430-44B2-A144-77DDCBA4FC76}"/>
    <cellStyle name="Millares 7 9" xfId="1963" xr:uid="{BED20D11-1827-4FBF-80A1-3EBEEAE71A54}"/>
    <cellStyle name="Millares 7 9 2" xfId="3878" xr:uid="{7D610AEA-B096-430E-881E-4B4BECE1E0FC}"/>
    <cellStyle name="Millares 8" xfId="66" xr:uid="{42D1DFBF-7F25-4F27-BC21-86A82AF0805E}"/>
    <cellStyle name="Millares 8 10" xfId="1025" xr:uid="{291817A8-78AA-40AE-BE9F-3B90615746D8}"/>
    <cellStyle name="Millares 8 11" xfId="2940" xr:uid="{1AAA918D-9C86-4730-8F4A-62CEDB6FC8D4}"/>
    <cellStyle name="Millares 8 2" xfId="100" xr:uid="{328D0C27-FAFA-4D0C-B64B-FEF615FA4259}"/>
    <cellStyle name="Millares 8 2 2" xfId="272" xr:uid="{A38718B7-A4A6-4F8A-9B9C-8E65528315F9}"/>
    <cellStyle name="Millares 8 2 2 2" xfId="511" xr:uid="{4510CD42-FBF2-4F3E-9647-4418A3BABD9A}"/>
    <cellStyle name="Millares 8 2 2 2 2" xfId="2425" xr:uid="{BE838B32-FB1C-4952-91CB-96A5EDF7FF47}"/>
    <cellStyle name="Millares 8 2 2 2 2 2" xfId="4340" xr:uid="{137A7204-EF41-430B-8262-C502E33B6108}"/>
    <cellStyle name="Millares 8 2 2 2 3" xfId="1468" xr:uid="{C6E88E8F-8A96-44F7-9D31-E7FCD55F4C12}"/>
    <cellStyle name="Millares 8 2 2 2 4" xfId="3383" xr:uid="{E26A792D-378B-49B9-A4B9-5850369235A7}"/>
    <cellStyle name="Millares 8 2 2 3" xfId="750" xr:uid="{43085276-D237-49AC-9D5F-88DB6F79119B}"/>
    <cellStyle name="Millares 8 2 2 3 2" xfId="2664" xr:uid="{112B2698-956B-4BAD-8C5C-B2A4ACB2F97D}"/>
    <cellStyle name="Millares 8 2 2 3 2 2" xfId="4579" xr:uid="{987A959C-27A9-4D9F-A556-7355E87FE3A4}"/>
    <cellStyle name="Millares 8 2 2 3 3" xfId="1707" xr:uid="{2675FB1C-C7A3-4F42-98AE-FAB22EA59A2D}"/>
    <cellStyle name="Millares 8 2 2 3 4" xfId="3622" xr:uid="{62B6B5E7-78ED-48F9-9FCE-9D074DD3BB5E}"/>
    <cellStyle name="Millares 8 2 2 4" xfId="989" xr:uid="{562B26EF-3E62-42BA-BE7F-567E054B804E}"/>
    <cellStyle name="Millares 8 2 2 4 2" xfId="2903" xr:uid="{AC91790F-5991-4A75-8D21-D25B01F1D6AD}"/>
    <cellStyle name="Millares 8 2 2 4 2 2" xfId="4818" xr:uid="{C585F9BA-FEE4-4769-B23D-F86DD04254B7}"/>
    <cellStyle name="Millares 8 2 2 4 3" xfId="1946" xr:uid="{20C43D31-61D4-474D-B552-7C1B8DC5CD71}"/>
    <cellStyle name="Millares 8 2 2 4 4" xfId="3861" xr:uid="{1E494DE0-17A8-4454-9758-E05E815161E5}"/>
    <cellStyle name="Millares 8 2 2 5" xfId="2186" xr:uid="{C3F9C4C5-C1DC-495F-94E7-16150A75E6D3}"/>
    <cellStyle name="Millares 8 2 2 5 2" xfId="4101" xr:uid="{104A73FC-875A-490B-A1EE-D5A4D0816CCE}"/>
    <cellStyle name="Millares 8 2 2 6" xfId="1229" xr:uid="{4EE454BD-C8D5-49AE-A9F4-816AA20778FE}"/>
    <cellStyle name="Millares 8 2 2 7" xfId="3144" xr:uid="{E460DA12-1045-49B9-8BE1-E884DAEEC835}"/>
    <cellStyle name="Millares 8 2 3" xfId="340" xr:uid="{481CF723-A9FB-42DB-A6F2-9C60F813051E}"/>
    <cellStyle name="Millares 8 2 3 2" xfId="2254" xr:uid="{49F6E8F6-7D7F-40BB-93E6-769E36B5CA1C}"/>
    <cellStyle name="Millares 8 2 3 2 2" xfId="4169" xr:uid="{84CC3BA6-E410-4D10-ACEB-10DAD65BE119}"/>
    <cellStyle name="Millares 8 2 3 3" xfId="1297" xr:uid="{43A59097-FDA2-44CE-9ECB-2CA476404B76}"/>
    <cellStyle name="Millares 8 2 3 4" xfId="3212" xr:uid="{85612293-415B-46F3-B9AB-4C5E6572C5FB}"/>
    <cellStyle name="Millares 8 2 4" xfId="579" xr:uid="{0FE8D8B3-D685-485D-9B37-4B783F59DE9D}"/>
    <cellStyle name="Millares 8 2 4 2" xfId="2493" xr:uid="{9D36A4C6-9112-4B25-BACC-4FC0D2A10889}"/>
    <cellStyle name="Millares 8 2 4 2 2" xfId="4408" xr:uid="{65516881-81AD-45A1-B2C5-0F3F8A438A36}"/>
    <cellStyle name="Millares 8 2 4 3" xfId="1536" xr:uid="{B06DE133-0F95-424C-8683-CA0E6AD84283}"/>
    <cellStyle name="Millares 8 2 4 4" xfId="3451" xr:uid="{3D883335-DB73-43BF-B28A-E9110BA58D7E}"/>
    <cellStyle name="Millares 8 2 5" xfId="818" xr:uid="{3F895325-74CD-4242-A9FD-0C3929A2E5FB}"/>
    <cellStyle name="Millares 8 2 5 2" xfId="2732" xr:uid="{8F48862C-071F-4A59-935C-04FD8623A0C6}"/>
    <cellStyle name="Millares 8 2 5 2 2" xfId="4647" xr:uid="{EE57215B-5BFD-41AB-A79D-E9430681E2DE}"/>
    <cellStyle name="Millares 8 2 5 3" xfId="1775" xr:uid="{BD85861D-4F41-40E9-B3A5-D560EC56EA41}"/>
    <cellStyle name="Millares 8 2 5 4" xfId="3690" xr:uid="{612B48E6-3664-4529-8370-BD5A01D29BBC}"/>
    <cellStyle name="Millares 8 2 6" xfId="2016" xr:uid="{EB6CF5D7-FEA1-43ED-86D7-340E3171C95A}"/>
    <cellStyle name="Millares 8 2 6 2" xfId="3931" xr:uid="{42DC4CEB-189A-4091-9115-B38FCF30BE36}"/>
    <cellStyle name="Millares 8 2 7" xfId="1059" xr:uid="{4D02327A-F9BC-4D0E-AA6C-96C09F570754}"/>
    <cellStyle name="Millares 8 2 8" xfId="2974" xr:uid="{526A3F43-8A38-4E93-B620-69F9867F59BE}"/>
    <cellStyle name="Millares 8 3" xfId="146" xr:uid="{9D2EEC30-8080-43F9-A615-CBF506F8C78B}"/>
    <cellStyle name="Millares 8 3 2" xfId="384" xr:uid="{5CC29DB9-DB70-49BE-AA18-0A7DE490D976}"/>
    <cellStyle name="Millares 8 3 2 2" xfId="2298" xr:uid="{2A82E2AD-5A35-4F02-A68A-A9BA03746CDC}"/>
    <cellStyle name="Millares 8 3 2 2 2" xfId="4213" xr:uid="{9E0F38F7-8F64-47CD-BDBC-251B78B48A80}"/>
    <cellStyle name="Millares 8 3 2 3" xfId="1341" xr:uid="{13B3A323-96B4-452D-A4B6-929660022E4A}"/>
    <cellStyle name="Millares 8 3 2 4" xfId="3256" xr:uid="{317878D5-33D0-4A70-91B3-FBEDDAA2CA17}"/>
    <cellStyle name="Millares 8 3 3" xfId="623" xr:uid="{3DCD76E0-D3C5-4CF9-A753-F6B1A5C8DF1F}"/>
    <cellStyle name="Millares 8 3 3 2" xfId="2537" xr:uid="{8B90A0D6-48B5-409B-A80C-ACB01BF58020}"/>
    <cellStyle name="Millares 8 3 3 2 2" xfId="4452" xr:uid="{BF6DBF56-2D20-4C42-86C7-A9A0664E0EB7}"/>
    <cellStyle name="Millares 8 3 3 3" xfId="1580" xr:uid="{89E0BB09-6F53-4FEE-82F4-450E30CE92CE}"/>
    <cellStyle name="Millares 8 3 3 4" xfId="3495" xr:uid="{4767B729-63EC-4B0D-B510-7F711AAB37BA}"/>
    <cellStyle name="Millares 8 3 4" xfId="862" xr:uid="{7B6CBC6E-57CB-452A-807A-067C8B9AC819}"/>
    <cellStyle name="Millares 8 3 4 2" xfId="2776" xr:uid="{DBBA1C6E-2811-4733-BAB4-4BF978BAA6DF}"/>
    <cellStyle name="Millares 8 3 4 2 2" xfId="4691" xr:uid="{9649F01C-B888-4FA5-AE76-51EFCE232F0F}"/>
    <cellStyle name="Millares 8 3 4 3" xfId="1819" xr:uid="{475F6641-3610-4671-9152-6A6BBC7B81CD}"/>
    <cellStyle name="Millares 8 3 4 4" xfId="3734" xr:uid="{4549D9F6-87A2-428A-887F-A816D38EFA16}"/>
    <cellStyle name="Millares 8 3 5" xfId="2060" xr:uid="{17FDFA3F-6A08-4394-987A-30D74A9EEBCA}"/>
    <cellStyle name="Millares 8 3 5 2" xfId="3975" xr:uid="{63ABC871-2ED6-43F9-A905-89D224141FBD}"/>
    <cellStyle name="Millares 8 3 6" xfId="1103" xr:uid="{7FFCB331-3A07-4EA1-91E3-3800436C30E5}"/>
    <cellStyle name="Millares 8 3 7" xfId="3018" xr:uid="{960CB8D7-FD69-445B-A774-F05765509EA3}"/>
    <cellStyle name="Millares 8 4" xfId="198" xr:uid="{1C156D26-5016-4763-98DC-FBE225BF62FE}"/>
    <cellStyle name="Millares 8 4 2" xfId="436" xr:uid="{17B8EAC2-76A6-48C3-AEA4-3BED70EA048A}"/>
    <cellStyle name="Millares 8 4 2 2" xfId="2350" xr:uid="{56415ED7-434F-4CD5-B791-6884C00EE2F1}"/>
    <cellStyle name="Millares 8 4 2 2 2" xfId="4265" xr:uid="{1FFCEA56-4E0A-4F03-B389-FDD2DD2DCA95}"/>
    <cellStyle name="Millares 8 4 2 3" xfId="1393" xr:uid="{9F9C7A34-9F31-44EC-B75D-E778011C307A}"/>
    <cellStyle name="Millares 8 4 2 4" xfId="3308" xr:uid="{1AC5BC30-5F2B-43BE-AC02-7B3BEBEF5BA3}"/>
    <cellStyle name="Millares 8 4 3" xfId="675" xr:uid="{E765A246-0541-44F2-B621-989CB4E346F4}"/>
    <cellStyle name="Millares 8 4 3 2" xfId="2589" xr:uid="{3FEC1BAA-D37E-4351-800C-4F2B0FD55414}"/>
    <cellStyle name="Millares 8 4 3 2 2" xfId="4504" xr:uid="{3315EAE4-C232-41F2-849B-C0CF7124F91C}"/>
    <cellStyle name="Millares 8 4 3 3" xfId="1632" xr:uid="{634EB8F8-6070-4B0A-9F90-7828E18C39FC}"/>
    <cellStyle name="Millares 8 4 3 4" xfId="3547" xr:uid="{F8AFDCE1-1CEB-4901-BD84-C3845DA51073}"/>
    <cellStyle name="Millares 8 4 4" xfId="914" xr:uid="{B584C3AC-921E-4A0D-9297-C27ECEB94CEE}"/>
    <cellStyle name="Millares 8 4 4 2" xfId="2828" xr:uid="{E39EC006-740C-45C3-AE78-B3F93F03A17C}"/>
    <cellStyle name="Millares 8 4 4 2 2" xfId="4743" xr:uid="{611DA382-EEA1-4C5A-AE6D-C36560CAB621}"/>
    <cellStyle name="Millares 8 4 4 3" xfId="1871" xr:uid="{28BC72C5-C479-4A6F-BF0B-2F1AB9A4F46C}"/>
    <cellStyle name="Millares 8 4 4 4" xfId="3786" xr:uid="{29BC418D-8BCA-49F7-872E-11E120CF9D6F}"/>
    <cellStyle name="Millares 8 4 5" xfId="2112" xr:uid="{55C2689F-B99F-4508-8917-33EAFBF97748}"/>
    <cellStyle name="Millares 8 4 5 2" xfId="4027" xr:uid="{3F60D7D6-EA2A-4086-AC7E-0B130A6DB01C}"/>
    <cellStyle name="Millares 8 4 6" xfId="1155" xr:uid="{6906EF7E-3C24-432A-BB3E-376AFCF413C9}"/>
    <cellStyle name="Millares 8 4 7" xfId="3070" xr:uid="{1E53D0E3-75FB-447C-A520-647F8D6129CA}"/>
    <cellStyle name="Millares 8 5" xfId="239" xr:uid="{F4C6E2F9-6F7F-464F-8E58-29B0E031E488}"/>
    <cellStyle name="Millares 8 5 2" xfId="477" xr:uid="{499BC726-35CE-4308-84B2-09642F5B7F94}"/>
    <cellStyle name="Millares 8 5 2 2" xfId="2391" xr:uid="{1AC78448-C04E-421F-BD2A-DAB61DDE9792}"/>
    <cellStyle name="Millares 8 5 2 2 2" xfId="4306" xr:uid="{087B9084-4FCC-45D2-BE4B-6E1B19F64261}"/>
    <cellStyle name="Millares 8 5 2 3" xfId="1434" xr:uid="{A70547A4-B0B4-4F27-B62E-3BA8B25384E8}"/>
    <cellStyle name="Millares 8 5 2 4" xfId="3349" xr:uid="{47827F48-61C7-4A89-8123-FD44F1BA0A64}"/>
    <cellStyle name="Millares 8 5 3" xfId="716" xr:uid="{E17208AA-A1F5-4D2B-9E7F-810BC1F98122}"/>
    <cellStyle name="Millares 8 5 3 2" xfId="2630" xr:uid="{9B6A76DB-3545-49A8-80BE-23EC7C46622C}"/>
    <cellStyle name="Millares 8 5 3 2 2" xfId="4545" xr:uid="{36CF964B-E620-4F58-AB24-F06721E563F9}"/>
    <cellStyle name="Millares 8 5 3 3" xfId="1673" xr:uid="{5C1D559C-1D37-4B83-A45A-F216AC503CE0}"/>
    <cellStyle name="Millares 8 5 3 4" xfId="3588" xr:uid="{11FA7754-88CD-4D8C-A1DA-0399C2EDEA58}"/>
    <cellStyle name="Millares 8 5 4" xfId="955" xr:uid="{745C38A1-371F-446F-B559-5EC4E1B76744}"/>
    <cellStyle name="Millares 8 5 4 2" xfId="2869" xr:uid="{836181B4-9570-4739-A3A9-AF038800EBEB}"/>
    <cellStyle name="Millares 8 5 4 2 2" xfId="4784" xr:uid="{AC4F2D11-390F-4E69-9CBE-5B2C8C495A6B}"/>
    <cellStyle name="Millares 8 5 4 3" xfId="1912" xr:uid="{66AE627C-6D38-4777-A6B4-F3B6D07BC37B}"/>
    <cellStyle name="Millares 8 5 4 4" xfId="3827" xr:uid="{5F168E13-2EBF-4DD8-97F3-374C95734C5A}"/>
    <cellStyle name="Millares 8 5 5" xfId="2153" xr:uid="{8C28E74B-3C94-4C26-94D8-C65B603AD66C}"/>
    <cellStyle name="Millares 8 5 5 2" xfId="4068" xr:uid="{898653ED-B8B9-4CF1-9EDD-EA4FBD9EB6FF}"/>
    <cellStyle name="Millares 8 5 6" xfId="1196" xr:uid="{2E61B8F8-ED37-4D47-A880-7F1EEAC123C5}"/>
    <cellStyle name="Millares 8 5 7" xfId="3111" xr:uid="{5169E179-6638-408B-B0EC-49944C151CCF}"/>
    <cellStyle name="Millares 8 6" xfId="306" xr:uid="{E8820A9D-D59A-4E9D-8316-82625C292620}"/>
    <cellStyle name="Millares 8 6 2" xfId="2220" xr:uid="{DA55C46F-3E69-4936-A0EA-8EBDFDBF034C}"/>
    <cellStyle name="Millares 8 6 2 2" xfId="4135" xr:uid="{5811ACB4-DC9C-497D-8C38-B946ACE4AB2E}"/>
    <cellStyle name="Millares 8 6 3" xfId="1263" xr:uid="{73081483-592C-4057-988A-4D291CA1072A}"/>
    <cellStyle name="Millares 8 6 4" xfId="3178" xr:uid="{4E1D30B9-35F2-4171-A61B-C2741CA0F431}"/>
    <cellStyle name="Millares 8 7" xfId="545" xr:uid="{13AAAE50-F56D-4DB7-BB35-16095BDF657B}"/>
    <cellStyle name="Millares 8 7 2" xfId="2459" xr:uid="{0FEFF0A1-D480-45CB-8BBB-1DBC1037743E}"/>
    <cellStyle name="Millares 8 7 2 2" xfId="4374" xr:uid="{18E6DBFA-64A4-4044-9B7D-AF2E10D5C4A7}"/>
    <cellStyle name="Millares 8 7 3" xfId="1502" xr:uid="{16CF97DA-D473-434F-8D08-05302DA6C9BD}"/>
    <cellStyle name="Millares 8 7 4" xfId="3417" xr:uid="{A3EB80F9-095F-4B2E-8354-CBA2E6FA5984}"/>
    <cellStyle name="Millares 8 8" xfId="784" xr:uid="{DDB0F340-00AB-4679-B093-1A3D5C598788}"/>
    <cellStyle name="Millares 8 8 2" xfId="2698" xr:uid="{48F45F77-FFFD-4EF6-8688-FFAF0988B675}"/>
    <cellStyle name="Millares 8 8 2 2" xfId="4613" xr:uid="{77F01156-84EF-4C79-8F9E-666C29C54E57}"/>
    <cellStyle name="Millares 8 8 3" xfId="1741" xr:uid="{51D5A68E-8628-4EC5-8827-38AB68A97C89}"/>
    <cellStyle name="Millares 8 8 4" xfId="3656" xr:uid="{96A7CE22-EB93-4844-AA41-60B1C0240D94}"/>
    <cellStyle name="Millares 8 9" xfId="1982" xr:uid="{CD43C0A3-1AAB-4C93-BD13-D3BC7CC65AA5}"/>
    <cellStyle name="Millares 8 9 2" xfId="3897" xr:uid="{3A04AC58-4148-40F0-9E01-EE414E5575A2}"/>
    <cellStyle name="Millares 9" xfId="69" xr:uid="{3430DD2A-B27B-4E99-B1D3-62B02D5512CE}"/>
    <cellStyle name="Millares 9 10" xfId="1028" xr:uid="{D00C1948-529B-42A4-BF31-ED916E8B1F6D}"/>
    <cellStyle name="Millares 9 11" xfId="2943" xr:uid="{85D2EAF6-1439-4CAE-92ED-8F0FA532261F}"/>
    <cellStyle name="Millares 9 2" xfId="103" xr:uid="{B794227D-9EFB-4194-AD49-6656AEA2BC46}"/>
    <cellStyle name="Millares 9 2 2" xfId="275" xr:uid="{BD9BCBA9-43B7-46AD-A39F-80EEE6F93704}"/>
    <cellStyle name="Millares 9 2 2 2" xfId="514" xr:uid="{818222B0-6399-44B4-8247-B645DB73EE11}"/>
    <cellStyle name="Millares 9 2 2 2 2" xfId="2428" xr:uid="{F9460907-2036-4E75-ADD2-CCF62A1DC6B5}"/>
    <cellStyle name="Millares 9 2 2 2 2 2" xfId="4343" xr:uid="{5DF8621E-F46B-443F-B3E5-738A6698C6A0}"/>
    <cellStyle name="Millares 9 2 2 2 3" xfId="1471" xr:uid="{1CBB21CC-14CF-43C9-9DE0-77113648BBE8}"/>
    <cellStyle name="Millares 9 2 2 2 4" xfId="3386" xr:uid="{5E76ED3F-9A6C-491D-A443-125D8DDBD42A}"/>
    <cellStyle name="Millares 9 2 2 3" xfId="753" xr:uid="{C180DF29-729D-481D-8106-4A70DD66DEA6}"/>
    <cellStyle name="Millares 9 2 2 3 2" xfId="2667" xr:uid="{A87D6D50-7B0A-46D6-BE39-1927BDC9D241}"/>
    <cellStyle name="Millares 9 2 2 3 2 2" xfId="4582" xr:uid="{B7B4CD62-111D-4116-AF36-52944B667701}"/>
    <cellStyle name="Millares 9 2 2 3 3" xfId="1710" xr:uid="{8356B972-7B7D-404A-BB1D-72495385906E}"/>
    <cellStyle name="Millares 9 2 2 3 4" xfId="3625" xr:uid="{968CD085-B979-40C4-8D4B-230731437573}"/>
    <cellStyle name="Millares 9 2 2 4" xfId="992" xr:uid="{ABBA7355-8585-4A29-B8C7-AB3666556116}"/>
    <cellStyle name="Millares 9 2 2 4 2" xfId="2906" xr:uid="{260A70A4-1A6C-432C-B0F4-49F774D01F8E}"/>
    <cellStyle name="Millares 9 2 2 4 2 2" xfId="4821" xr:uid="{217BC698-BC8A-47BA-AAB4-12E37B4E8F23}"/>
    <cellStyle name="Millares 9 2 2 4 3" xfId="1949" xr:uid="{0BD1E8FB-572D-422C-A767-EF19BBA99E05}"/>
    <cellStyle name="Millares 9 2 2 4 4" xfId="3864" xr:uid="{A8F2A129-BDB5-4BAC-8600-5201E9EF4ED0}"/>
    <cellStyle name="Millares 9 2 2 5" xfId="2189" xr:uid="{F6F688F2-4B8C-4696-8F71-F04FD6DF63A7}"/>
    <cellStyle name="Millares 9 2 2 5 2" xfId="4104" xr:uid="{30FCFB85-4752-4B65-9E0E-5DC86451039A}"/>
    <cellStyle name="Millares 9 2 2 6" xfId="1232" xr:uid="{DA37CEC4-6C20-4611-83A5-5E1A4127A552}"/>
    <cellStyle name="Millares 9 2 2 7" xfId="3147" xr:uid="{03903901-E8E9-421E-8A1C-E354D4BD64F8}"/>
    <cellStyle name="Millares 9 2 3" xfId="343" xr:uid="{BF306FB0-0B17-4871-BDE6-B08B947509C0}"/>
    <cellStyle name="Millares 9 2 3 2" xfId="2257" xr:uid="{7C7979EC-9989-4DF0-8909-53B958369975}"/>
    <cellStyle name="Millares 9 2 3 2 2" xfId="4172" xr:uid="{B5CBCAF8-C99D-4E3E-939B-0B061AC50776}"/>
    <cellStyle name="Millares 9 2 3 3" xfId="1300" xr:uid="{584AD2E3-1EB3-427C-B191-B23EB302F691}"/>
    <cellStyle name="Millares 9 2 3 4" xfId="3215" xr:uid="{916BBB6A-E94D-48E9-AECF-ACD46E64E676}"/>
    <cellStyle name="Millares 9 2 4" xfId="582" xr:uid="{D4EEDB3F-2B55-4C63-B0F4-598C970CC94F}"/>
    <cellStyle name="Millares 9 2 4 2" xfId="2496" xr:uid="{C6CCBB43-5487-418C-B57B-B2B910A8944D}"/>
    <cellStyle name="Millares 9 2 4 2 2" xfId="4411" xr:uid="{46A495F4-7D1F-4B83-B55D-AC00F93DF615}"/>
    <cellStyle name="Millares 9 2 4 3" xfId="1539" xr:uid="{31791AEC-22BD-40E2-8160-15AFEB33D26B}"/>
    <cellStyle name="Millares 9 2 4 4" xfId="3454" xr:uid="{356C6D0E-68A0-4C41-BB32-3DEE0B2C2A8A}"/>
    <cellStyle name="Millares 9 2 5" xfId="821" xr:uid="{290D7DF9-4758-4134-A842-A6C92B441E78}"/>
    <cellStyle name="Millares 9 2 5 2" xfId="2735" xr:uid="{920603BC-EAF4-40CD-9334-7D11554A0A28}"/>
    <cellStyle name="Millares 9 2 5 2 2" xfId="4650" xr:uid="{80E02E9D-7EF2-4E29-B1CB-6B9E3151507E}"/>
    <cellStyle name="Millares 9 2 5 3" xfId="1778" xr:uid="{26968952-3F49-4255-BBF9-515BB21ABC63}"/>
    <cellStyle name="Millares 9 2 5 4" xfId="3693" xr:uid="{773BCCE0-3A31-46FD-BD43-69B59515402E}"/>
    <cellStyle name="Millares 9 2 6" xfId="2019" xr:uid="{C1D69B99-CA60-4840-8F64-F94CCA8B881C}"/>
    <cellStyle name="Millares 9 2 6 2" xfId="3934" xr:uid="{69AADF1A-267F-4530-9E9A-FA8BFEE5914B}"/>
    <cellStyle name="Millares 9 2 7" xfId="1062" xr:uid="{A22EB3EA-17B0-4CD6-BE2A-FA79ED1A1966}"/>
    <cellStyle name="Millares 9 2 8" xfId="2977" xr:uid="{AF92C96A-A9DE-459C-8948-F28C9E937BCF}"/>
    <cellStyle name="Millares 9 3" xfId="147" xr:uid="{6D0D13AC-5C6A-48D0-9D40-A3B71F42C0C3}"/>
    <cellStyle name="Millares 9 3 2" xfId="385" xr:uid="{E35D7D2F-4231-4A89-8849-A4117212716D}"/>
    <cellStyle name="Millares 9 3 2 2" xfId="2299" xr:uid="{2699047C-9451-4844-8211-E70F68258132}"/>
    <cellStyle name="Millares 9 3 2 2 2" xfId="4214" xr:uid="{A8AA5C70-D606-430F-80FA-7EB6125360A9}"/>
    <cellStyle name="Millares 9 3 2 3" xfId="1342" xr:uid="{81DFA708-3AB1-44FD-8B09-493B98DE0FA8}"/>
    <cellStyle name="Millares 9 3 2 4" xfId="3257" xr:uid="{63C9AE08-CD72-440E-9A30-F5B655C16ADA}"/>
    <cellStyle name="Millares 9 3 3" xfId="624" xr:uid="{9FC422CD-6A41-4DD6-8A2D-673FEFD280E5}"/>
    <cellStyle name="Millares 9 3 3 2" xfId="2538" xr:uid="{B01F0D92-18CD-4D9D-BD7F-2573FC01B0F8}"/>
    <cellStyle name="Millares 9 3 3 2 2" xfId="4453" xr:uid="{BBF23131-98FF-4B2F-908F-ABE5D8272288}"/>
    <cellStyle name="Millares 9 3 3 3" xfId="1581" xr:uid="{707131C4-1E44-49DD-8BD0-912752FE991B}"/>
    <cellStyle name="Millares 9 3 3 4" xfId="3496" xr:uid="{06E25B2D-221F-48E2-A8BC-CD675616E566}"/>
    <cellStyle name="Millares 9 3 4" xfId="863" xr:uid="{6A2AB605-477F-4E14-8DBC-D1653B2DB6E4}"/>
    <cellStyle name="Millares 9 3 4 2" xfId="2777" xr:uid="{EA923863-47C8-4CBD-8180-B3725B2A8868}"/>
    <cellStyle name="Millares 9 3 4 2 2" xfId="4692" xr:uid="{5C43F7C3-9410-4A93-B7BA-DF86F5CDD3B3}"/>
    <cellStyle name="Millares 9 3 4 3" xfId="1820" xr:uid="{FD840350-2BFA-42BB-A6F8-3B20D89E5D12}"/>
    <cellStyle name="Millares 9 3 4 4" xfId="3735" xr:uid="{9053A5C0-E987-4C6E-B425-B3FE18F4283A}"/>
    <cellStyle name="Millares 9 3 5" xfId="2061" xr:uid="{18559E50-FF40-447C-BE12-970013C821C3}"/>
    <cellStyle name="Millares 9 3 5 2" xfId="3976" xr:uid="{7A2085E8-76A8-43FD-84EB-AC51EE5C45B5}"/>
    <cellStyle name="Millares 9 3 6" xfId="1104" xr:uid="{13F7405B-A2FA-4812-AB1D-62659DA291A9}"/>
    <cellStyle name="Millares 9 3 7" xfId="3019" xr:uid="{77691B38-6E9C-4CE3-9D8C-B140697A3A5F}"/>
    <cellStyle name="Millares 9 4" xfId="199" xr:uid="{6FB9B63E-92DC-438E-BCB6-28664392354D}"/>
    <cellStyle name="Millares 9 4 2" xfId="437" xr:uid="{D6ACF670-980E-42DA-965F-DC72D8B0C82D}"/>
    <cellStyle name="Millares 9 4 2 2" xfId="2351" xr:uid="{61778B6F-EE41-46E1-ABC4-A0F18E95B2D4}"/>
    <cellStyle name="Millares 9 4 2 2 2" xfId="4266" xr:uid="{FA581FB8-3342-4C98-9C46-04D30780679A}"/>
    <cellStyle name="Millares 9 4 2 3" xfId="1394" xr:uid="{63A319EB-1A93-468D-A12E-47241027D4EB}"/>
    <cellStyle name="Millares 9 4 2 4" xfId="3309" xr:uid="{2BEED9CC-9122-462C-85E4-E456376BD6D1}"/>
    <cellStyle name="Millares 9 4 3" xfId="676" xr:uid="{9C890088-FF47-4867-A6A0-2BF3C97EE328}"/>
    <cellStyle name="Millares 9 4 3 2" xfId="2590" xr:uid="{FE7A7C77-652D-4C20-9EEE-0FF3B2674C5F}"/>
    <cellStyle name="Millares 9 4 3 2 2" xfId="4505" xr:uid="{B332245D-12DD-4FBC-8AFC-D91A641D191D}"/>
    <cellStyle name="Millares 9 4 3 3" xfId="1633" xr:uid="{0EFAD1AF-DC66-4F07-8E49-BD41E59ACD44}"/>
    <cellStyle name="Millares 9 4 3 4" xfId="3548" xr:uid="{C21B3C59-B5DE-4324-9F31-079193924337}"/>
    <cellStyle name="Millares 9 4 4" xfId="915" xr:uid="{B3585480-C6CB-421F-B721-C5452C39285A}"/>
    <cellStyle name="Millares 9 4 4 2" xfId="2829" xr:uid="{5810A7E8-1BA1-454C-ADDA-5F7E2B49FBAF}"/>
    <cellStyle name="Millares 9 4 4 2 2" xfId="4744" xr:uid="{449D5DA3-C600-43BA-8BB0-CD7E7E8E3B54}"/>
    <cellStyle name="Millares 9 4 4 3" xfId="1872" xr:uid="{23F93DF6-BE81-406C-962B-F81C137D6C23}"/>
    <cellStyle name="Millares 9 4 4 4" xfId="3787" xr:uid="{CC07FD96-015F-4385-A268-07A9EFF3A0EA}"/>
    <cellStyle name="Millares 9 4 5" xfId="2113" xr:uid="{D9553BCC-4649-48A4-B976-CFFBA63BB755}"/>
    <cellStyle name="Millares 9 4 5 2" xfId="4028" xr:uid="{16CF7766-6A04-4337-A501-01F51E9C068A}"/>
    <cellStyle name="Millares 9 4 6" xfId="1156" xr:uid="{78728AEB-6259-4208-A3B9-7EDE319B1B2C}"/>
    <cellStyle name="Millares 9 4 7" xfId="3071" xr:uid="{0EB646B4-665A-4797-A876-24A019BD89BD}"/>
    <cellStyle name="Millares 9 5" xfId="242" xr:uid="{498B086D-3EEB-4E75-ADA0-F64AC24AD540}"/>
    <cellStyle name="Millares 9 5 2" xfId="480" xr:uid="{2336A184-E9D0-4EE0-8380-1D511B9C9EC7}"/>
    <cellStyle name="Millares 9 5 2 2" xfId="2394" xr:uid="{F140719F-DC1B-4162-BD55-7DDEC4ABC3A2}"/>
    <cellStyle name="Millares 9 5 2 2 2" xfId="4309" xr:uid="{1E2925DC-DB02-4525-AF83-BAF6B92563B1}"/>
    <cellStyle name="Millares 9 5 2 3" xfId="1437" xr:uid="{84371E68-75E1-4751-92F1-ECCAA4FA2A6D}"/>
    <cellStyle name="Millares 9 5 2 4" xfId="3352" xr:uid="{35CEDD45-2E95-477E-8E25-61EDD15007C5}"/>
    <cellStyle name="Millares 9 5 3" xfId="719" xr:uid="{D585D909-552C-4FE3-9575-38DD42B539B8}"/>
    <cellStyle name="Millares 9 5 3 2" xfId="2633" xr:uid="{8171D6E6-0556-4AB2-A675-3A14134B8443}"/>
    <cellStyle name="Millares 9 5 3 2 2" xfId="4548" xr:uid="{C6228964-1F3E-4A2E-B15B-3E29A0DB359F}"/>
    <cellStyle name="Millares 9 5 3 3" xfId="1676" xr:uid="{BEA9A049-75CA-45D9-B39C-46C073BB1455}"/>
    <cellStyle name="Millares 9 5 3 4" xfId="3591" xr:uid="{89A42BE7-7894-4B88-99B7-36B421A2F9DB}"/>
    <cellStyle name="Millares 9 5 4" xfId="958" xr:uid="{13BFD6C3-AE2C-4D36-8934-FB4193E3C66E}"/>
    <cellStyle name="Millares 9 5 4 2" xfId="2872" xr:uid="{E356D931-4C6A-4D57-A872-817E1F5D1902}"/>
    <cellStyle name="Millares 9 5 4 2 2" xfId="4787" xr:uid="{743C32FE-E777-4BD2-BF09-F87042868C50}"/>
    <cellStyle name="Millares 9 5 4 3" xfId="1915" xr:uid="{48558256-6808-4722-85B2-6BF229FDA5CE}"/>
    <cellStyle name="Millares 9 5 4 4" xfId="3830" xr:uid="{C20DDF84-57EE-4DE6-9619-47BCDD6D2340}"/>
    <cellStyle name="Millares 9 5 5" xfId="2156" xr:uid="{5D52B932-ECCA-4CF7-A4C1-8585813EB6E2}"/>
    <cellStyle name="Millares 9 5 5 2" xfId="4071" xr:uid="{442A7413-9D6A-4EA2-8ABD-A318F7902215}"/>
    <cellStyle name="Millares 9 5 6" xfId="1199" xr:uid="{D274677D-7485-42FE-8771-B6C5CFCB8C89}"/>
    <cellStyle name="Millares 9 5 7" xfId="3114" xr:uid="{784DEB33-4C25-493A-90ED-4D2F74BDD47A}"/>
    <cellStyle name="Millares 9 6" xfId="309" xr:uid="{4D4FF09A-66FE-4F50-894D-726FF6499BAF}"/>
    <cellStyle name="Millares 9 6 2" xfId="2223" xr:uid="{A5AF31D1-AD0D-4034-B8D5-0A85812B8CC2}"/>
    <cellStyle name="Millares 9 6 2 2" xfId="4138" xr:uid="{A6933250-B546-44B7-8DA4-DBA5243CB9FE}"/>
    <cellStyle name="Millares 9 6 3" xfId="1266" xr:uid="{3ACB02A6-A096-4D05-97F7-3CB0602CA529}"/>
    <cellStyle name="Millares 9 6 4" xfId="3181" xr:uid="{FF8A19D0-80E6-4071-B942-5E9276734E3F}"/>
    <cellStyle name="Millares 9 7" xfId="548" xr:uid="{176087BC-994F-4791-B9BE-680FBF983006}"/>
    <cellStyle name="Millares 9 7 2" xfId="2462" xr:uid="{5B2464BD-F997-4CAD-B527-9DDB77749DD2}"/>
    <cellStyle name="Millares 9 7 2 2" xfId="4377" xr:uid="{07D711BA-23E4-405E-91F3-31B0AF1A93F0}"/>
    <cellStyle name="Millares 9 7 3" xfId="1505" xr:uid="{CA62FCC9-6947-4F7A-A7B5-28A00F0024F6}"/>
    <cellStyle name="Millares 9 7 4" xfId="3420" xr:uid="{9F1B514E-3899-4D35-BED7-4C0EBD93FCFE}"/>
    <cellStyle name="Millares 9 8" xfId="787" xr:uid="{E34958DB-63F2-473E-92B7-99109F086083}"/>
    <cellStyle name="Millares 9 8 2" xfId="2701" xr:uid="{01B451C1-D32C-41D8-9E99-7175B7151923}"/>
    <cellStyle name="Millares 9 8 2 2" xfId="4616" xr:uid="{E01598E5-9385-40E8-9F8E-020585C866C5}"/>
    <cellStyle name="Millares 9 8 3" xfId="1744" xr:uid="{4B34D447-979A-4C31-869A-8A950FBB855E}"/>
    <cellStyle name="Millares 9 8 4" xfId="3659" xr:uid="{ACF72EBC-4A3F-4F36-904C-9B6944557CA7}"/>
    <cellStyle name="Millares 9 9" xfId="1985" xr:uid="{F94D6E32-7F2D-4B9F-80D8-B89AEBEDB50F}"/>
    <cellStyle name="Millares 9 9 2" xfId="3900" xr:uid="{228DA9D4-683F-4364-9B4B-EE0161764E74}"/>
    <cellStyle name="Moneda [0] 2" xfId="61" xr:uid="{52A18A37-0B38-4CBF-892E-9EBB51F4930D}"/>
    <cellStyle name="Moneda [0] 2 10" xfId="1978" xr:uid="{5894C009-2C04-4B7F-9B06-D5EE2AF2287D}"/>
    <cellStyle name="Moneda [0] 2 10 2" xfId="3893" xr:uid="{105F50B3-7DB2-4472-AF36-9BBE9C5DF96F}"/>
    <cellStyle name="Moneda [0] 2 11" xfId="1021" xr:uid="{DB09FAF7-EFE2-49C2-9618-10EDC9496830}"/>
    <cellStyle name="Moneda [0] 2 12" xfId="2936" xr:uid="{708E285E-94A0-4C80-A1F1-8EDB50661931}"/>
    <cellStyle name="Moneda [0] 2 2" xfId="96" xr:uid="{C56A9B58-6129-4A54-AC56-8213B918306A}"/>
    <cellStyle name="Moneda [0] 2 2 10" xfId="2970" xr:uid="{99F0001F-77FF-4EA8-8205-6F801BF6E4FC}"/>
    <cellStyle name="Moneda [0] 2 2 2" xfId="142" xr:uid="{9A666E21-922E-4C8C-8620-3558763D3E54}"/>
    <cellStyle name="Moneda [0] 2 2 2 2" xfId="381" xr:uid="{847DCF79-EFC5-4587-9300-D46561EF9B6E}"/>
    <cellStyle name="Moneda [0] 2 2 2 2 2" xfId="2295" xr:uid="{5BD3CD75-AD4B-4D2D-A009-61A150AA8DE7}"/>
    <cellStyle name="Moneda [0] 2 2 2 2 2 2" xfId="4210" xr:uid="{532BA184-34C4-49E1-8E75-14C22A4DFFF3}"/>
    <cellStyle name="Moneda [0] 2 2 2 2 3" xfId="1338" xr:uid="{3A0D36B3-440F-4276-9AB2-790DE8CA510D}"/>
    <cellStyle name="Moneda [0] 2 2 2 2 4" xfId="3253" xr:uid="{332B86F4-4015-4B60-A0D2-39ABAAF0F456}"/>
    <cellStyle name="Moneda [0] 2 2 2 3" xfId="620" xr:uid="{58E45F2E-31DB-4BDB-A463-3D73DC9D8C8D}"/>
    <cellStyle name="Moneda [0] 2 2 2 3 2" xfId="2534" xr:uid="{0B01410C-2D66-4017-B21D-C84F5999DC53}"/>
    <cellStyle name="Moneda [0] 2 2 2 3 2 2" xfId="4449" xr:uid="{3D1B6D83-5976-42E6-9BA5-CD3B3B1C32B3}"/>
    <cellStyle name="Moneda [0] 2 2 2 3 3" xfId="1577" xr:uid="{FEA0D38D-7E7B-4976-AF8E-2D34A79D4E83}"/>
    <cellStyle name="Moneda [0] 2 2 2 3 4" xfId="3492" xr:uid="{EE5073EE-DE96-4942-AEF9-DEA258FDB6B8}"/>
    <cellStyle name="Moneda [0] 2 2 2 4" xfId="859" xr:uid="{477CBF5C-441D-4D61-BC8A-EA48B11E8FAC}"/>
    <cellStyle name="Moneda [0] 2 2 2 4 2" xfId="2773" xr:uid="{416DBF6B-DBDB-4ED5-99BC-1F57958084D0}"/>
    <cellStyle name="Moneda [0] 2 2 2 4 2 2" xfId="4688" xr:uid="{07FB1A77-439E-4F68-B67A-127E9E2D30D0}"/>
    <cellStyle name="Moneda [0] 2 2 2 4 3" xfId="1816" xr:uid="{E1517DB8-5612-41D7-A47D-0070A78BA52B}"/>
    <cellStyle name="Moneda [0] 2 2 2 4 4" xfId="3731" xr:uid="{9D1F55DA-8B49-413F-9FD9-D8578B73378F}"/>
    <cellStyle name="Moneda [0] 2 2 2 5" xfId="2057" xr:uid="{2DEA1495-BA67-4EC7-AD22-5F87B6CDEE88}"/>
    <cellStyle name="Moneda [0] 2 2 2 5 2" xfId="3972" xr:uid="{E31EA6EF-AE5B-401C-A9C9-CBEC00265FC0}"/>
    <cellStyle name="Moneda [0] 2 2 2 6" xfId="1100" xr:uid="{1AE36255-0F21-4CBB-AC05-371745562093}"/>
    <cellStyle name="Moneda [0] 2 2 2 7" xfId="3015" xr:uid="{9B47E4BD-86BB-4E75-B859-08C7C038AF70}"/>
    <cellStyle name="Moneda [0] 2 2 3" xfId="195" xr:uid="{118142CB-331E-4BF7-909E-89A74A0B47DA}"/>
    <cellStyle name="Moneda [0] 2 2 3 2" xfId="433" xr:uid="{3712E6BC-CF20-4F3F-BE07-133BB5E623B3}"/>
    <cellStyle name="Moneda [0] 2 2 3 2 2" xfId="2347" xr:uid="{56C16374-89FC-424D-9049-DFFBA7BA8D4B}"/>
    <cellStyle name="Moneda [0] 2 2 3 2 2 2" xfId="4262" xr:uid="{1048BD04-F65F-49BE-B970-8D745E0773F1}"/>
    <cellStyle name="Moneda [0] 2 2 3 2 3" xfId="1390" xr:uid="{6CF2712A-CD13-447E-8CF0-DA2CC32F656D}"/>
    <cellStyle name="Moneda [0] 2 2 3 2 4" xfId="3305" xr:uid="{7106C77B-246B-4A93-BB7C-A339020B3B54}"/>
    <cellStyle name="Moneda [0] 2 2 3 3" xfId="672" xr:uid="{3DD28E85-8D4A-49C3-86D2-BD99A95C072E}"/>
    <cellStyle name="Moneda [0] 2 2 3 3 2" xfId="2586" xr:uid="{D51A27D5-2B1F-4473-B1F0-8836B4EB9579}"/>
    <cellStyle name="Moneda [0] 2 2 3 3 2 2" xfId="4501" xr:uid="{7ABF9D28-76FE-4250-9261-606BC89818AB}"/>
    <cellStyle name="Moneda [0] 2 2 3 3 3" xfId="1629" xr:uid="{FBDB68B4-7288-452B-B2F9-EADA3E418C14}"/>
    <cellStyle name="Moneda [0] 2 2 3 3 4" xfId="3544" xr:uid="{55CB722B-4DDF-4743-8FAF-51DFCCAF68D4}"/>
    <cellStyle name="Moneda [0] 2 2 3 4" xfId="911" xr:uid="{1A36CF07-8D5A-4E07-A8BF-913C46E500B0}"/>
    <cellStyle name="Moneda [0] 2 2 3 4 2" xfId="2825" xr:uid="{FE4FB04D-A532-4E17-9A19-A232869033C9}"/>
    <cellStyle name="Moneda [0] 2 2 3 4 2 2" xfId="4740" xr:uid="{2CCFB131-D30C-413A-906F-1797E63D132E}"/>
    <cellStyle name="Moneda [0] 2 2 3 4 3" xfId="1868" xr:uid="{0EF9B465-6921-4CDA-A433-39B8CF4CC4A8}"/>
    <cellStyle name="Moneda [0] 2 2 3 4 4" xfId="3783" xr:uid="{060E2B80-BBBB-4AE0-BC07-E083C0BB3148}"/>
    <cellStyle name="Moneda [0] 2 2 3 5" xfId="2109" xr:uid="{9FEF5923-3532-47B9-A547-6FFC65D2899F}"/>
    <cellStyle name="Moneda [0] 2 2 3 5 2" xfId="4024" xr:uid="{ED8B7074-E9AC-42B6-BB38-566BE33EC50B}"/>
    <cellStyle name="Moneda [0] 2 2 3 6" xfId="1152" xr:uid="{2424298B-0B5B-4698-A327-15EE54A46AF2}"/>
    <cellStyle name="Moneda [0] 2 2 3 7" xfId="3067" xr:uid="{D684581D-277C-4882-82CF-B8238B9EF0E0}"/>
    <cellStyle name="Moneda [0] 2 2 4" xfId="268" xr:uid="{74BEFAE4-B215-4AF9-9EC4-FBE4D92032DA}"/>
    <cellStyle name="Moneda [0] 2 2 4 2" xfId="507" xr:uid="{8C5CDB3B-352A-402E-8A19-40BE9E52FB3D}"/>
    <cellStyle name="Moneda [0] 2 2 4 2 2" xfId="2421" xr:uid="{9C75C6DE-7209-4278-995B-8F8538016EAD}"/>
    <cellStyle name="Moneda [0] 2 2 4 2 2 2" xfId="4336" xr:uid="{6E3F30F0-0B59-42BC-B411-09BB8EEDD548}"/>
    <cellStyle name="Moneda [0] 2 2 4 2 3" xfId="1464" xr:uid="{8C86B2AF-6FE0-4A7C-B8C0-ACC56B0DE74A}"/>
    <cellStyle name="Moneda [0] 2 2 4 2 4" xfId="3379" xr:uid="{3A405B8A-5CC1-48B1-9FD1-F2A68DE9F1FC}"/>
    <cellStyle name="Moneda [0] 2 2 4 3" xfId="746" xr:uid="{73EB3D53-0D1A-4D3A-B948-92095E9456E8}"/>
    <cellStyle name="Moneda [0] 2 2 4 3 2" xfId="2660" xr:uid="{1E92D1BF-0ED8-46CF-9C9C-0F01DA43952A}"/>
    <cellStyle name="Moneda [0] 2 2 4 3 2 2" xfId="4575" xr:uid="{095BA4CD-F947-4F6B-96D9-6B89E3D6B654}"/>
    <cellStyle name="Moneda [0] 2 2 4 3 3" xfId="1703" xr:uid="{FF63562A-FA0C-4FE1-8CB4-FB137E4DFC57}"/>
    <cellStyle name="Moneda [0] 2 2 4 3 4" xfId="3618" xr:uid="{55C1BEFE-2C32-4E12-A1DF-047A8D2ADF4B}"/>
    <cellStyle name="Moneda [0] 2 2 4 4" xfId="985" xr:uid="{29C9BD5E-FC10-4F1D-98FC-6487F0A8DD26}"/>
    <cellStyle name="Moneda [0] 2 2 4 4 2" xfId="2899" xr:uid="{5DF9A259-95A3-42EB-8765-38D7124E12DD}"/>
    <cellStyle name="Moneda [0] 2 2 4 4 2 2" xfId="4814" xr:uid="{F140793D-5E3B-43F9-9595-C3AE23582F36}"/>
    <cellStyle name="Moneda [0] 2 2 4 4 3" xfId="1942" xr:uid="{745B5ABC-B8BA-4805-A287-5D2BC138EEBD}"/>
    <cellStyle name="Moneda [0] 2 2 4 4 4" xfId="3857" xr:uid="{8900EFF2-033B-492F-8AAF-433B3EBF1CB5}"/>
    <cellStyle name="Moneda [0] 2 2 4 5" xfId="2182" xr:uid="{007C6843-F782-4F62-B20E-3B1588ABB6D8}"/>
    <cellStyle name="Moneda [0] 2 2 4 5 2" xfId="4097" xr:uid="{30D191AB-1AAA-4A23-831D-555281A70ABC}"/>
    <cellStyle name="Moneda [0] 2 2 4 6" xfId="1225" xr:uid="{98767AD3-D370-4970-BF0E-D278EE698C5E}"/>
    <cellStyle name="Moneda [0] 2 2 4 7" xfId="3140" xr:uid="{61D3E14C-CDCD-4B54-BE4A-90408139AAF2}"/>
    <cellStyle name="Moneda [0] 2 2 5" xfId="336" xr:uid="{D7F3F937-0898-4BA5-AAC6-FF5083E30E22}"/>
    <cellStyle name="Moneda [0] 2 2 5 2" xfId="2250" xr:uid="{6C0BDF13-CBD4-4FA0-A611-0FA5EC750B58}"/>
    <cellStyle name="Moneda [0] 2 2 5 2 2" xfId="4165" xr:uid="{3B3AA0D6-1139-42B2-A078-A51394E94A3F}"/>
    <cellStyle name="Moneda [0] 2 2 5 3" xfId="1293" xr:uid="{25D1B574-8ECC-42AA-B3E9-A345BA90CC8F}"/>
    <cellStyle name="Moneda [0] 2 2 5 4" xfId="3208" xr:uid="{2978FC63-4CC1-4370-ABCD-71A280D53805}"/>
    <cellStyle name="Moneda [0] 2 2 6" xfId="575" xr:uid="{ADE1FE94-A8CA-4D8C-A17C-B0737E88FCB3}"/>
    <cellStyle name="Moneda [0] 2 2 6 2" xfId="2489" xr:uid="{0B8D04E2-68B7-49A8-9C08-CD11408B2049}"/>
    <cellStyle name="Moneda [0] 2 2 6 2 2" xfId="4404" xr:uid="{30DCDBB5-2E12-433E-A367-834A076E06A6}"/>
    <cellStyle name="Moneda [0] 2 2 6 3" xfId="1532" xr:uid="{8489784D-3E9C-4297-B7DC-DDA738D12149}"/>
    <cellStyle name="Moneda [0] 2 2 6 4" xfId="3447" xr:uid="{88F11A51-A63D-4E40-90CD-2265D6E2665F}"/>
    <cellStyle name="Moneda [0] 2 2 7" xfId="814" xr:uid="{5E54D474-9EAC-434E-9ECB-6B90DDD60945}"/>
    <cellStyle name="Moneda [0] 2 2 7 2" xfId="2728" xr:uid="{11CA38BC-C962-4D25-95CB-D2176D691E86}"/>
    <cellStyle name="Moneda [0] 2 2 7 2 2" xfId="4643" xr:uid="{96E1CCB7-0517-4436-990C-992DEEBCC237}"/>
    <cellStyle name="Moneda [0] 2 2 7 3" xfId="1771" xr:uid="{DD5070DA-4164-4BE5-9AC4-30418DA53032}"/>
    <cellStyle name="Moneda [0] 2 2 7 4" xfId="3686" xr:uid="{3DE534DC-8E75-4465-997A-4269CC64B356}"/>
    <cellStyle name="Moneda [0] 2 2 8" xfId="2012" xr:uid="{F27B59D1-CA81-48AA-989D-8F7F0869B31D}"/>
    <cellStyle name="Moneda [0] 2 2 8 2" xfId="3927" xr:uid="{473D4012-6D96-43B8-B6B6-88A46690F9B8}"/>
    <cellStyle name="Moneda [0] 2 2 9" xfId="1055" xr:uid="{850C64E0-4F84-4336-BEA9-0B5B064329BA}"/>
    <cellStyle name="Moneda [0] 2 3" xfId="160" xr:uid="{AEE5B919-C1CE-4D79-BEA8-2EE8A7060B96}"/>
    <cellStyle name="Moneda [0] 2 3 2" xfId="212" xr:uid="{B32122AB-02D1-4A49-994A-CA2FF352B01A}"/>
    <cellStyle name="Moneda [0] 2 3 2 2" xfId="450" xr:uid="{FF3E0108-3F5F-48C0-A27C-4A21D3D07BAB}"/>
    <cellStyle name="Moneda [0] 2 3 2 2 2" xfId="2364" xr:uid="{47A7783B-873A-4B15-82D3-F0341C1C791D}"/>
    <cellStyle name="Moneda [0] 2 3 2 2 2 2" xfId="4279" xr:uid="{D18192CB-379B-4A1A-A2D9-DDEFC5147905}"/>
    <cellStyle name="Moneda [0] 2 3 2 2 3" xfId="1407" xr:uid="{0EC1522A-5C9D-4F2E-AFAB-846F005898CC}"/>
    <cellStyle name="Moneda [0] 2 3 2 2 4" xfId="3322" xr:uid="{1B12DAD8-23C7-4B93-AF51-A0A924AA1E55}"/>
    <cellStyle name="Moneda [0] 2 3 2 3" xfId="689" xr:uid="{0B707C0B-332A-4F83-9A72-F22272F2651B}"/>
    <cellStyle name="Moneda [0] 2 3 2 3 2" xfId="2603" xr:uid="{60A0C2AE-4E06-46DF-B5AE-FAD45C5C07A1}"/>
    <cellStyle name="Moneda [0] 2 3 2 3 2 2" xfId="4518" xr:uid="{966F34E9-030D-4571-9A08-8C2A491FD925}"/>
    <cellStyle name="Moneda [0] 2 3 2 3 3" xfId="1646" xr:uid="{87118860-E86A-40C0-A401-68F4742A7597}"/>
    <cellStyle name="Moneda [0] 2 3 2 3 4" xfId="3561" xr:uid="{5C40B722-92C1-4792-B480-C7C67737FDCD}"/>
    <cellStyle name="Moneda [0] 2 3 2 4" xfId="928" xr:uid="{DF6BE271-12A9-4F41-A652-D9C871F07815}"/>
    <cellStyle name="Moneda [0] 2 3 2 4 2" xfId="2842" xr:uid="{7DE6CB69-F3CE-4208-B140-DF05610A2296}"/>
    <cellStyle name="Moneda [0] 2 3 2 4 2 2" xfId="4757" xr:uid="{E626C04C-9B39-4102-B135-39D9A9107B11}"/>
    <cellStyle name="Moneda [0] 2 3 2 4 3" xfId="1885" xr:uid="{2DD9A227-05F2-4F11-B26E-C53DF242E017}"/>
    <cellStyle name="Moneda [0] 2 3 2 4 4" xfId="3800" xr:uid="{3D2B5889-E75D-451B-9576-412CE5FA2905}"/>
    <cellStyle name="Moneda [0] 2 3 2 5" xfId="2126" xr:uid="{B9D15DC4-FEF2-4628-8DE1-297CD9DAC398}"/>
    <cellStyle name="Moneda [0] 2 3 2 5 2" xfId="4041" xr:uid="{A4897E52-70E8-4D4D-A71B-865C02E45103}"/>
    <cellStyle name="Moneda [0] 2 3 2 6" xfId="1169" xr:uid="{F7F6DA32-B0B5-470A-8586-983B1EBBF31C}"/>
    <cellStyle name="Moneda [0] 2 3 2 7" xfId="3084" xr:uid="{72E10E9F-43F3-4E10-A452-C8D7B7D8AE9F}"/>
    <cellStyle name="Moneda [0] 2 3 3" xfId="398" xr:uid="{6E261218-46EE-4F0E-8CC8-E43A27D913D1}"/>
    <cellStyle name="Moneda [0] 2 3 3 2" xfId="2312" xr:uid="{6F050E5D-3F66-4201-9300-DBCC0974080F}"/>
    <cellStyle name="Moneda [0] 2 3 3 2 2" xfId="4227" xr:uid="{F3FF0599-4D86-412A-9574-7BD535B60B8A}"/>
    <cellStyle name="Moneda [0] 2 3 3 3" xfId="1355" xr:uid="{1E157556-9FDB-4863-80EE-26CA6ACD0977}"/>
    <cellStyle name="Moneda [0] 2 3 3 4" xfId="3270" xr:uid="{9549117F-5A83-492E-91FA-516C898DB91A}"/>
    <cellStyle name="Moneda [0] 2 3 4" xfId="637" xr:uid="{38EEC849-D320-4FF2-B42E-7AFD012A5555}"/>
    <cellStyle name="Moneda [0] 2 3 4 2" xfId="2551" xr:uid="{BBC58B4C-D050-437B-AE7F-4DB6FBE6FA96}"/>
    <cellStyle name="Moneda [0] 2 3 4 2 2" xfId="4466" xr:uid="{712AD043-24CA-48C1-96FC-478568DFF9D3}"/>
    <cellStyle name="Moneda [0] 2 3 4 3" xfId="1594" xr:uid="{B6DF76A0-26FD-40DA-8297-19F278CFFC16}"/>
    <cellStyle name="Moneda [0] 2 3 4 4" xfId="3509" xr:uid="{5FFFCCE9-6350-4432-A805-E7F8289EE570}"/>
    <cellStyle name="Moneda [0] 2 3 5" xfId="876" xr:uid="{0A3FC4A4-FCB8-44A9-A62E-73279FF9A32D}"/>
    <cellStyle name="Moneda [0] 2 3 5 2" xfId="2790" xr:uid="{3EEF5B68-9725-41F9-AFAE-5A80D10CD03A}"/>
    <cellStyle name="Moneda [0] 2 3 5 2 2" xfId="4705" xr:uid="{A26ED366-CCCE-480C-A1D5-60E22F50B167}"/>
    <cellStyle name="Moneda [0] 2 3 5 3" xfId="1833" xr:uid="{AE25BD61-52FF-465A-943E-C5868B72361F}"/>
    <cellStyle name="Moneda [0] 2 3 5 4" xfId="3748" xr:uid="{46284EB3-AC1A-4239-AAD1-B70DA2AAF8F5}"/>
    <cellStyle name="Moneda [0] 2 3 6" xfId="2074" xr:uid="{EAB3E820-30AC-46CC-8599-3D74DD6C697F}"/>
    <cellStyle name="Moneda [0] 2 3 6 2" xfId="3989" xr:uid="{E82E74E4-7E2E-43D0-A9AA-7E73068398B6}"/>
    <cellStyle name="Moneda [0] 2 3 7" xfId="1117" xr:uid="{7A998E31-ABF7-4DA4-B8F7-19E4806220EC}"/>
    <cellStyle name="Moneda [0] 2 3 8" xfId="3032" xr:uid="{B5FED93B-519D-4010-9421-6D338F35C171}"/>
    <cellStyle name="Moneda [0] 2 4" xfId="130" xr:uid="{82078732-21D2-4A6B-87FC-1B94F2C7FFE5}"/>
    <cellStyle name="Moneda [0] 2 4 2" xfId="369" xr:uid="{29CC4718-89DE-4B51-9058-3DE1A0314DBF}"/>
    <cellStyle name="Moneda [0] 2 4 2 2" xfId="2283" xr:uid="{FB6FFE9E-108E-4544-B663-E34D6141EF6C}"/>
    <cellStyle name="Moneda [0] 2 4 2 2 2" xfId="4198" xr:uid="{B85CF9F7-EC04-481F-BAB1-0987C078B7CA}"/>
    <cellStyle name="Moneda [0] 2 4 2 3" xfId="1326" xr:uid="{FBCE57C5-0A9B-4809-95A5-FA144B4D246D}"/>
    <cellStyle name="Moneda [0] 2 4 2 4" xfId="3241" xr:uid="{1308708E-50D7-4343-97B5-BF54F2C61611}"/>
    <cellStyle name="Moneda [0] 2 4 3" xfId="608" xr:uid="{1E18B100-8506-4DAE-9E24-225A292C6F9E}"/>
    <cellStyle name="Moneda [0] 2 4 3 2" xfId="2522" xr:uid="{8866FDC1-3FD0-4FC7-A21A-9357E232929D}"/>
    <cellStyle name="Moneda [0] 2 4 3 2 2" xfId="4437" xr:uid="{6C712C04-6C62-407E-AD6B-299BDD6B634A}"/>
    <cellStyle name="Moneda [0] 2 4 3 3" xfId="1565" xr:uid="{77FE43D2-C43D-49E2-9ABA-5EF26A6BFE8C}"/>
    <cellStyle name="Moneda [0] 2 4 3 4" xfId="3480" xr:uid="{E3AF56B4-F890-4276-830A-760507D8E320}"/>
    <cellStyle name="Moneda [0] 2 4 4" xfId="847" xr:uid="{16FC3C72-88E6-4979-A0A2-55EB3BC2240D}"/>
    <cellStyle name="Moneda [0] 2 4 4 2" xfId="2761" xr:uid="{2EA0A306-5B79-4895-B39A-25C0ADC3E587}"/>
    <cellStyle name="Moneda [0] 2 4 4 2 2" xfId="4676" xr:uid="{6A67E30D-BD86-43BD-9A80-18A18D4F06CB}"/>
    <cellStyle name="Moneda [0] 2 4 4 3" xfId="1804" xr:uid="{53878001-9A95-4633-ACFE-A55159811283}"/>
    <cellStyle name="Moneda [0] 2 4 4 4" xfId="3719" xr:uid="{BB804E13-A8D9-49B6-B4FB-92B1E63AFE2F}"/>
    <cellStyle name="Moneda [0] 2 4 5" xfId="2045" xr:uid="{229B6BC1-91CC-4063-A3D6-5EF39BF6F771}"/>
    <cellStyle name="Moneda [0] 2 4 5 2" xfId="3960" xr:uid="{673AB0DF-3C71-4B5E-9D62-612EE9451395}"/>
    <cellStyle name="Moneda [0] 2 4 6" xfId="1088" xr:uid="{F40BC00E-D0F1-471A-90F6-567D9386A9E0}"/>
    <cellStyle name="Moneda [0] 2 4 7" xfId="3003" xr:uid="{2977F111-BD09-4ECC-83EE-2481D20FBAE6}"/>
    <cellStyle name="Moneda [0] 2 5" xfId="183" xr:uid="{1244E1DA-C846-4E34-B7ED-D2A528EB6FEC}"/>
    <cellStyle name="Moneda [0] 2 5 2" xfId="421" xr:uid="{837AF280-1236-4132-970D-3D709F101E68}"/>
    <cellStyle name="Moneda [0] 2 5 2 2" xfId="2335" xr:uid="{E316AA34-5DBB-49BB-B445-7E42F9DDCAAB}"/>
    <cellStyle name="Moneda [0] 2 5 2 2 2" xfId="4250" xr:uid="{96F955B2-4504-461A-ABC9-D20D3546BA9A}"/>
    <cellStyle name="Moneda [0] 2 5 2 3" xfId="1378" xr:uid="{E705628F-A299-4FFB-ABC2-A8EC44687384}"/>
    <cellStyle name="Moneda [0] 2 5 2 4" xfId="3293" xr:uid="{E99C5148-C7C0-48A4-8E6F-DFDB9201FB85}"/>
    <cellStyle name="Moneda [0] 2 5 3" xfId="660" xr:uid="{9B2313DD-CABA-4D50-B94C-CD626928CAF5}"/>
    <cellStyle name="Moneda [0] 2 5 3 2" xfId="2574" xr:uid="{FE286258-5E43-46DA-9BF9-E5CD81FA59B9}"/>
    <cellStyle name="Moneda [0] 2 5 3 2 2" xfId="4489" xr:uid="{2E9169BA-F9B7-4B0D-ACCE-645CD7A3F4E2}"/>
    <cellStyle name="Moneda [0] 2 5 3 3" xfId="1617" xr:uid="{B4B885B7-6842-45F6-8E79-F601E9511C72}"/>
    <cellStyle name="Moneda [0] 2 5 3 4" xfId="3532" xr:uid="{D185156C-9C75-4D42-ADF7-426E60506FCF}"/>
    <cellStyle name="Moneda [0] 2 5 4" xfId="899" xr:uid="{06234DF9-61AE-4E2F-B1E0-5F5B8A18509C}"/>
    <cellStyle name="Moneda [0] 2 5 4 2" xfId="2813" xr:uid="{605A3296-E32C-4537-AF60-3B57A116A355}"/>
    <cellStyle name="Moneda [0] 2 5 4 2 2" xfId="4728" xr:uid="{1401B7C0-FA68-43A0-957B-B7BA24183521}"/>
    <cellStyle name="Moneda [0] 2 5 4 3" xfId="1856" xr:uid="{D2A4B2C0-9FBE-41F1-810B-5449BD212D28}"/>
    <cellStyle name="Moneda [0] 2 5 4 4" xfId="3771" xr:uid="{67E4E2FA-725A-4739-A0D4-8D10B5885A4A}"/>
    <cellStyle name="Moneda [0] 2 5 5" xfId="2097" xr:uid="{1DC778CC-C604-4B58-831B-314A5218C9E1}"/>
    <cellStyle name="Moneda [0] 2 5 5 2" xfId="4012" xr:uid="{15BFF227-D1B6-4B73-893E-81E989DA6178}"/>
    <cellStyle name="Moneda [0] 2 5 6" xfId="1140" xr:uid="{59493368-8DF1-497B-8D06-B6687620A1C8}"/>
    <cellStyle name="Moneda [0] 2 5 7" xfId="3055" xr:uid="{E6913DB0-F49F-4055-9B48-8222F961CC8E}"/>
    <cellStyle name="Moneda [0] 2 6" xfId="235" xr:uid="{6CABAEC4-27D3-4D7A-9911-A7FDC92AC433}"/>
    <cellStyle name="Moneda [0] 2 6 2" xfId="473" xr:uid="{4B560BC6-A770-459A-BE63-E715C904B352}"/>
    <cellStyle name="Moneda [0] 2 6 2 2" xfId="2387" xr:uid="{B788654D-C9CD-4C5F-BB40-EC20E75F68C6}"/>
    <cellStyle name="Moneda [0] 2 6 2 2 2" xfId="4302" xr:uid="{2D069AA3-87BE-4CD3-BB46-C15C78DD6544}"/>
    <cellStyle name="Moneda [0] 2 6 2 3" xfId="1430" xr:uid="{7C50F624-AAD9-4E82-B470-837DE93C1E37}"/>
    <cellStyle name="Moneda [0] 2 6 2 4" xfId="3345" xr:uid="{C2011A74-7819-4526-8226-1D27E0B1A1F7}"/>
    <cellStyle name="Moneda [0] 2 6 3" xfId="712" xr:uid="{3B027DF6-FD93-407C-BF68-7AAC58509407}"/>
    <cellStyle name="Moneda [0] 2 6 3 2" xfId="2626" xr:uid="{06F50123-8F8F-4DE1-A9FD-1FB403FAE5B7}"/>
    <cellStyle name="Moneda [0] 2 6 3 2 2" xfId="4541" xr:uid="{02641357-C62A-4691-B423-1AB1E031ACC2}"/>
    <cellStyle name="Moneda [0] 2 6 3 3" xfId="1669" xr:uid="{9090ADFC-C8E3-4A9D-848F-F0E4DED96938}"/>
    <cellStyle name="Moneda [0] 2 6 3 4" xfId="3584" xr:uid="{DD02876A-049D-4713-9254-0340B5271751}"/>
    <cellStyle name="Moneda [0] 2 6 4" xfId="951" xr:uid="{89A5C6B3-2A85-459A-94C4-65258CF41AC5}"/>
    <cellStyle name="Moneda [0] 2 6 4 2" xfId="2865" xr:uid="{71601A23-D865-4AA4-B59E-6103F118405C}"/>
    <cellStyle name="Moneda [0] 2 6 4 2 2" xfId="4780" xr:uid="{7066A370-44B8-4004-A04A-F81D36D81968}"/>
    <cellStyle name="Moneda [0] 2 6 4 3" xfId="1908" xr:uid="{AA6E8FF8-2212-4671-83E5-E3B034FFFD87}"/>
    <cellStyle name="Moneda [0] 2 6 4 4" xfId="3823" xr:uid="{A0B82C79-4CAE-4EFC-AC84-8E4BD557E65F}"/>
    <cellStyle name="Moneda [0] 2 6 5" xfId="2149" xr:uid="{BE58216D-E1A1-4266-9D46-B2B5EB95B796}"/>
    <cellStyle name="Moneda [0] 2 6 5 2" xfId="4064" xr:uid="{E067BC33-23F5-43AA-B4EA-D2F39125F188}"/>
    <cellStyle name="Moneda [0] 2 6 6" xfId="1192" xr:uid="{FC1CA9E7-EE07-4E7E-8539-5614446EB537}"/>
    <cellStyle name="Moneda [0] 2 6 7" xfId="3107" xr:uid="{21EF9C33-B955-4D9B-AE6F-A088120390DB}"/>
    <cellStyle name="Moneda [0] 2 7" xfId="302" xr:uid="{8C92BE26-CDA5-4DB9-AB97-A4AFBCBC0416}"/>
    <cellStyle name="Moneda [0] 2 7 2" xfId="2216" xr:uid="{DB546DEF-0667-463B-96AB-5494058FF2E0}"/>
    <cellStyle name="Moneda [0] 2 7 2 2" xfId="4131" xr:uid="{25FBEDF5-F3D6-40FE-ADB9-A775898B7757}"/>
    <cellStyle name="Moneda [0] 2 7 3" xfId="1259" xr:uid="{1DB10781-C817-4446-8921-64FA7ED740A3}"/>
    <cellStyle name="Moneda [0] 2 7 4" xfId="3174" xr:uid="{D096BA9C-6565-4255-96D9-49304DB7E8EB}"/>
    <cellStyle name="Moneda [0] 2 8" xfId="541" xr:uid="{963D5A1B-7CBF-414B-A716-00EF1197C7F1}"/>
    <cellStyle name="Moneda [0] 2 8 2" xfId="2455" xr:uid="{F6750356-E1BE-4EA1-91E9-6A2C0640665F}"/>
    <cellStyle name="Moneda [0] 2 8 2 2" xfId="4370" xr:uid="{9BF2B096-17B8-4057-B748-2E2FCE9DE415}"/>
    <cellStyle name="Moneda [0] 2 8 3" xfId="1498" xr:uid="{6517F916-C897-4DD5-BCA9-00256891FA23}"/>
    <cellStyle name="Moneda [0] 2 8 4" xfId="3413" xr:uid="{F15D4527-4467-473E-A28B-A7D00D52F63E}"/>
    <cellStyle name="Moneda [0] 2 9" xfId="780" xr:uid="{651D2D35-80BD-4D0C-8FD7-3D9E40DA028C}"/>
    <cellStyle name="Moneda [0] 2 9 2" xfId="2694" xr:uid="{6D2D6129-B883-4BD0-89EF-B1939D65C582}"/>
    <cellStyle name="Moneda [0] 2 9 2 2" xfId="4609" xr:uid="{397B8067-900A-4DD8-8913-96C42D49734E}"/>
    <cellStyle name="Moneda [0] 2 9 3" xfId="1737" xr:uid="{0812914E-436A-4002-94CB-9C06A1889E34}"/>
    <cellStyle name="Moneda [0] 2 9 4" xfId="3652" xr:uid="{395E2360-751D-4C16-BEE4-6A0E22A7F169}"/>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2 2" xfId="2422" xr:uid="{37C401F1-FB8F-4822-8C88-AA7304FF062D}"/>
    <cellStyle name="Moneda [0] 3 2 2 2 2 2" xfId="4337" xr:uid="{3B0096DE-92B0-42FA-93C8-FBB9F4A8C200}"/>
    <cellStyle name="Moneda [0] 3 2 2 2 3" xfId="1465" xr:uid="{A526E135-62AF-4C57-B4B8-3701643EDF9C}"/>
    <cellStyle name="Moneda [0] 3 2 2 2 4" xfId="3380" xr:uid="{FD237D41-7C70-4346-A1D6-A4E55A5CA0AC}"/>
    <cellStyle name="Moneda [0] 3 2 2 3" xfId="747" xr:uid="{F73F12AC-80A1-42C7-8719-FBDACACE87E8}"/>
    <cellStyle name="Moneda [0] 3 2 2 3 2" xfId="2661" xr:uid="{EF2E2E27-D7D1-44A0-886E-27011B82DE98}"/>
    <cellStyle name="Moneda [0] 3 2 2 3 2 2" xfId="4576" xr:uid="{E5747829-5CD6-4DD0-A766-4D83DD0A844C}"/>
    <cellStyle name="Moneda [0] 3 2 2 3 3" xfId="1704" xr:uid="{063BBE45-A7EA-40E7-B161-206B4697CB0F}"/>
    <cellStyle name="Moneda [0] 3 2 2 3 4" xfId="3619" xr:uid="{D8B0401B-E6B0-4D0D-928D-15C875BDC17B}"/>
    <cellStyle name="Moneda [0] 3 2 2 4" xfId="986" xr:uid="{A34D9160-6339-4F6D-8DC0-03C56789711B}"/>
    <cellStyle name="Moneda [0] 3 2 2 4 2" xfId="2900" xr:uid="{428A6576-2E5D-4F92-803E-0D51D32728BD}"/>
    <cellStyle name="Moneda [0] 3 2 2 4 2 2" xfId="4815" xr:uid="{2B4DBE50-1EF9-43CE-A672-0928CEEA131D}"/>
    <cellStyle name="Moneda [0] 3 2 2 4 3" xfId="1943" xr:uid="{3D93CC62-665B-4863-B5BE-D25F683FA3C0}"/>
    <cellStyle name="Moneda [0] 3 2 2 4 4" xfId="3858" xr:uid="{54033CFF-7A83-46CA-AB30-BEBBD9DC423F}"/>
    <cellStyle name="Moneda [0] 3 2 2 5" xfId="2183" xr:uid="{05C2028E-CFC9-4D21-A187-D4E8713AC46A}"/>
    <cellStyle name="Moneda [0] 3 2 2 5 2" xfId="4098" xr:uid="{9960E200-D7FD-4D4C-9BAD-25274CA7D090}"/>
    <cellStyle name="Moneda [0] 3 2 2 6" xfId="1226" xr:uid="{2323587A-3393-4770-AB3E-A8E0A6B69367}"/>
    <cellStyle name="Moneda [0] 3 2 2 7" xfId="3141" xr:uid="{729E58D3-9D1E-4113-95AA-85FAABD0D5E9}"/>
    <cellStyle name="Moneda [0] 3 2 3" xfId="337" xr:uid="{9BD7864F-5C05-4A4A-8E87-23566BA28F62}"/>
    <cellStyle name="Moneda [0] 3 2 3 2" xfId="2251" xr:uid="{761E52DE-E2B1-457B-AFE9-71C75925BDC8}"/>
    <cellStyle name="Moneda [0] 3 2 3 2 2" xfId="4166" xr:uid="{2F3C7AA5-60A4-4641-AA6D-E698D6EAD763}"/>
    <cellStyle name="Moneda [0] 3 2 3 3" xfId="1294" xr:uid="{F3132B8E-2D74-485B-87EA-669994A666F0}"/>
    <cellStyle name="Moneda [0] 3 2 3 4" xfId="3209" xr:uid="{D9DC8409-BBF3-43F3-A676-228FF5D719FF}"/>
    <cellStyle name="Moneda [0] 3 2 4" xfId="576" xr:uid="{DB2EB49A-6AD2-447D-9B15-4C3225A83218}"/>
    <cellStyle name="Moneda [0] 3 2 4 2" xfId="2490" xr:uid="{DAA076A7-ED89-4B29-8179-E83C97BB6ABB}"/>
    <cellStyle name="Moneda [0] 3 2 4 2 2" xfId="4405" xr:uid="{EF424C18-F16A-47E5-A588-116FFAFB21F8}"/>
    <cellStyle name="Moneda [0] 3 2 4 3" xfId="1533" xr:uid="{C8DEA405-3365-402C-82AA-06AB1D774325}"/>
    <cellStyle name="Moneda [0] 3 2 4 4" xfId="3448" xr:uid="{8FD88029-6163-422B-B6B9-9557D818F63F}"/>
    <cellStyle name="Moneda [0] 3 2 5" xfId="815" xr:uid="{3F841861-8580-4C6E-A3E0-78E4BD2A8193}"/>
    <cellStyle name="Moneda [0] 3 2 5 2" xfId="2729" xr:uid="{811FA925-8B46-4610-914B-74EC6CDE1807}"/>
    <cellStyle name="Moneda [0] 3 2 5 2 2" xfId="4644" xr:uid="{661DCAD1-E392-4EB1-9322-82142336F19E}"/>
    <cellStyle name="Moneda [0] 3 2 5 3" xfId="1772" xr:uid="{F00C2493-FAA0-4FD6-A726-3C449765EB2D}"/>
    <cellStyle name="Moneda [0] 3 2 5 4" xfId="3687" xr:uid="{8F83DED0-341C-46FD-AA9B-321072CDE414}"/>
    <cellStyle name="Moneda [0] 3 2 6" xfId="2013" xr:uid="{90B7B700-66E8-4A8C-A306-8BE3C989AD8C}"/>
    <cellStyle name="Moneda [0] 3 2 6 2" xfId="3928" xr:uid="{475F4831-A6E1-4A0E-967B-8B55C12E40F4}"/>
    <cellStyle name="Moneda [0] 3 2 7" xfId="1056" xr:uid="{46DE5D1C-D142-47D3-BF7D-F9E4F7C0E649}"/>
    <cellStyle name="Moneda [0] 3 2 8" xfId="2971" xr:uid="{3EE43183-4772-4BE7-B4E4-33D17BCF3A3E}"/>
    <cellStyle name="Moneda [0] 3 3" xfId="236" xr:uid="{4AC67E36-7A18-4260-A94D-38DC11DB90CE}"/>
    <cellStyle name="Moneda [0] 3 3 2" xfId="474" xr:uid="{A57946BF-EA67-452A-94DF-19F07BF0078F}"/>
    <cellStyle name="Moneda [0] 3 3 2 2" xfId="2388" xr:uid="{08EA1910-4C16-47A1-A1F7-B76697C57B92}"/>
    <cellStyle name="Moneda [0] 3 3 2 2 2" xfId="4303" xr:uid="{0B59B2C4-F60E-464D-948C-0FB6D36BCE6E}"/>
    <cellStyle name="Moneda [0] 3 3 2 3" xfId="1431" xr:uid="{E5C900AD-6E2C-4ED6-B03D-B9D806CACFDC}"/>
    <cellStyle name="Moneda [0] 3 3 2 4" xfId="3346" xr:uid="{74B5244B-204F-4C96-8189-F78046DC202F}"/>
    <cellStyle name="Moneda [0] 3 3 3" xfId="713" xr:uid="{9B83BE57-047F-44DB-895D-B43D650AB671}"/>
    <cellStyle name="Moneda [0] 3 3 3 2" xfId="2627" xr:uid="{78B401DE-4E4D-415D-A0AA-65FC642B9B25}"/>
    <cellStyle name="Moneda [0] 3 3 3 2 2" xfId="4542" xr:uid="{D62C99E2-64E2-4F87-A3D0-3E6722CAFFD8}"/>
    <cellStyle name="Moneda [0] 3 3 3 3" xfId="1670" xr:uid="{8EBF34BC-72BB-4F64-AA94-3A98F7755789}"/>
    <cellStyle name="Moneda [0] 3 3 3 4" xfId="3585" xr:uid="{298EA4A1-ACDB-4D59-AD1E-22DA89D6621B}"/>
    <cellStyle name="Moneda [0] 3 3 4" xfId="952" xr:uid="{DA20B64A-1553-424C-9F0D-161861FBFE76}"/>
    <cellStyle name="Moneda [0] 3 3 4 2" xfId="2866" xr:uid="{9638D63C-BC63-4596-874A-2665F87ACC0A}"/>
    <cellStyle name="Moneda [0] 3 3 4 2 2" xfId="4781" xr:uid="{64E13DFC-7067-4564-A6B4-972478FA646E}"/>
    <cellStyle name="Moneda [0] 3 3 4 3" xfId="1909" xr:uid="{25415C38-1631-4EA2-97B0-22E4BB580596}"/>
    <cellStyle name="Moneda [0] 3 3 4 4" xfId="3824" xr:uid="{F0E8C4AC-E7B6-4D32-BC00-41523FEB2467}"/>
    <cellStyle name="Moneda [0] 3 3 5" xfId="2150" xr:uid="{F5D2B277-2377-418F-B579-A9531AA7733A}"/>
    <cellStyle name="Moneda [0] 3 3 5 2" xfId="4065" xr:uid="{B3E98B14-8B38-4968-9E8A-083058C1520C}"/>
    <cellStyle name="Moneda [0] 3 3 6" xfId="1193" xr:uid="{A3AE8B08-3DBD-473D-9B6A-1ECF882656ED}"/>
    <cellStyle name="Moneda [0] 3 3 7" xfId="3108" xr:uid="{ACF65686-4E01-46C3-99FE-72987F1CC918}"/>
    <cellStyle name="Moneda [0] 3 4" xfId="303" xr:uid="{9B239D06-5C6F-4839-922D-45216799D8A1}"/>
    <cellStyle name="Moneda [0] 3 4 2" xfId="2217" xr:uid="{CC6F5698-8661-41E0-9945-A3FB5C8EDCB1}"/>
    <cellStyle name="Moneda [0] 3 4 2 2" xfId="4132" xr:uid="{856DFA35-D341-4FC1-BDE1-B771E5E4AF6A}"/>
    <cellStyle name="Moneda [0] 3 4 3" xfId="1260" xr:uid="{88CE6DDC-1FD6-4A5B-937B-0E8DFB96CAC4}"/>
    <cellStyle name="Moneda [0] 3 4 4" xfId="3175" xr:uid="{6EE400B0-CB91-4BEB-84CE-18290F99D570}"/>
    <cellStyle name="Moneda [0] 3 5" xfId="542" xr:uid="{07CE6C07-3E58-412F-AD8B-2575AB49649E}"/>
    <cellStyle name="Moneda [0] 3 5 2" xfId="2456" xr:uid="{244AE071-8522-4616-9D02-98513BDA1C1B}"/>
    <cellStyle name="Moneda [0] 3 5 2 2" xfId="4371" xr:uid="{E01D00DE-C6C1-4151-BDF2-7144EDFCEFE3}"/>
    <cellStyle name="Moneda [0] 3 5 3" xfId="1499" xr:uid="{F33FC15F-8BBD-49A1-827B-04862F6044BD}"/>
    <cellStyle name="Moneda [0] 3 5 4" xfId="3414" xr:uid="{EE3D05C9-BD1F-4892-A72F-E95FA226713D}"/>
    <cellStyle name="Moneda [0] 3 6" xfId="781" xr:uid="{F8268DDA-7441-44E1-AC40-1DD9E7E3801D}"/>
    <cellStyle name="Moneda [0] 3 6 2" xfId="2695" xr:uid="{38F8CFEA-F54E-4297-A20B-01F3872F3075}"/>
    <cellStyle name="Moneda [0] 3 6 2 2" xfId="4610" xr:uid="{6DA5D95F-BB23-482B-8C1B-5D89AEB1891D}"/>
    <cellStyle name="Moneda [0] 3 6 3" xfId="1738" xr:uid="{BB902719-B8E1-4949-AE2A-2496193C93F8}"/>
    <cellStyle name="Moneda [0] 3 6 4" xfId="3653" xr:uid="{8BEFDF94-7E14-4FBC-82CD-6731CEE31426}"/>
    <cellStyle name="Moneda [0] 3 7" xfId="1979" xr:uid="{59EDD719-BF39-446A-9BB2-EF2502716C67}"/>
    <cellStyle name="Moneda [0] 3 7 2" xfId="3894" xr:uid="{28201333-C97C-4BC6-901C-315D8C2371C1}"/>
    <cellStyle name="Moneda [0] 3 8" xfId="1022" xr:uid="{39BE3C49-2D30-4470-835B-B78B45AD04A6}"/>
    <cellStyle name="Moneda [0] 3 9" xfId="2937" xr:uid="{C743A0F3-B1ED-437F-9412-542A72BA5A8F}"/>
    <cellStyle name="Moneda [0] 4" xfId="214" xr:uid="{7743249B-59B3-4137-AE34-DECBBCDD246D}"/>
    <cellStyle name="Moneda [0] 4 2" xfId="452" xr:uid="{3727DA40-7B19-48A0-BD7F-9F6988E4E920}"/>
    <cellStyle name="Moneda [0] 4 2 2" xfId="2366" xr:uid="{499873B9-944B-4D02-9F37-0636CB1DFB2D}"/>
    <cellStyle name="Moneda [0] 4 2 2 2" xfId="4281" xr:uid="{58E2909D-1179-4C90-AE52-4DE1AD1EBF6A}"/>
    <cellStyle name="Moneda [0] 4 2 3" xfId="1409" xr:uid="{8E5C9916-5CF3-4E29-B76C-D0A644FD8187}"/>
    <cellStyle name="Moneda [0] 4 2 4" xfId="3324" xr:uid="{08186AF6-21B4-4D51-BE07-A10F2D78762A}"/>
    <cellStyle name="Moneda [0] 4 3" xfId="691" xr:uid="{81E9F934-BAF0-400F-9D70-951A9D2F8F9D}"/>
    <cellStyle name="Moneda [0] 4 3 2" xfId="2605" xr:uid="{1863E0A3-42C0-4F06-9CAC-14E519978FE6}"/>
    <cellStyle name="Moneda [0] 4 3 2 2" xfId="4520" xr:uid="{3D6EDC2C-2819-47CB-A6E2-366825441104}"/>
    <cellStyle name="Moneda [0] 4 3 3" xfId="1648" xr:uid="{E1A9D5F3-FB85-4B90-96F3-DAC7A5B725B5}"/>
    <cellStyle name="Moneda [0] 4 3 4" xfId="3563" xr:uid="{777AE7C1-98A1-433A-B6F8-50E3ACDEB28C}"/>
    <cellStyle name="Moneda [0] 4 4" xfId="930" xr:uid="{47BB37C2-4113-4E1B-88F4-B3BB134CB2DD}"/>
    <cellStyle name="Moneda [0] 4 4 2" xfId="2844" xr:uid="{FB303AAC-9A9C-484E-A82F-9ED712775F83}"/>
    <cellStyle name="Moneda [0] 4 4 2 2" xfId="4759" xr:uid="{3A47E742-070E-4B51-A540-73D06B2E2DA8}"/>
    <cellStyle name="Moneda [0] 4 4 3" xfId="1887" xr:uid="{4AFF9E54-6C91-4ECA-9160-ED553D0F1ADB}"/>
    <cellStyle name="Moneda [0] 4 4 4" xfId="3802" xr:uid="{F36672DC-E1D4-4FAA-866A-C17B6DBBD8C6}"/>
    <cellStyle name="Moneda [0] 4 5" xfId="2128" xr:uid="{6D8BDC93-90A9-42BB-849C-E6C73B68A741}"/>
    <cellStyle name="Moneda [0] 4 5 2" xfId="4043" xr:uid="{FF9E1454-73AD-4E6C-8AA6-252D707754FF}"/>
    <cellStyle name="Moneda [0] 4 6" xfId="1171" xr:uid="{1B0736FE-59A9-42B4-B681-F27ABE768FB5}"/>
    <cellStyle name="Moneda [0] 4 7" xfId="3086" xr:uid="{37EC2EC0-5D48-42A9-90F3-C23FDA09DF90}"/>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2 2" xfId="2433" xr:uid="{9BF0337A-E62C-417B-90D6-94A88CC09D07}"/>
    <cellStyle name="Moneda 10 2 2 2 2 2" xfId="4348" xr:uid="{7CFC0DC7-A39E-4FEE-B96B-583A05E61397}"/>
    <cellStyle name="Moneda 10 2 2 2 3" xfId="1476" xr:uid="{2A5ADC34-FBEC-45D9-AA51-049A2FEFA0D5}"/>
    <cellStyle name="Moneda 10 2 2 2 4" xfId="3391" xr:uid="{9AFEF6F7-8C83-4A2D-BEAC-8AAD6FBB8220}"/>
    <cellStyle name="Moneda 10 2 2 3" xfId="758" xr:uid="{C2B5239D-8282-4B49-81AC-44CD430402AD}"/>
    <cellStyle name="Moneda 10 2 2 3 2" xfId="2672" xr:uid="{97DE80F7-B0A2-4F7E-9FA3-00094B168C3C}"/>
    <cellStyle name="Moneda 10 2 2 3 2 2" xfId="4587" xr:uid="{5D453152-C609-4073-BA83-AC25C5EB13E5}"/>
    <cellStyle name="Moneda 10 2 2 3 3" xfId="1715" xr:uid="{904D61C4-47CB-4BCF-BC81-E7CB1BE0A692}"/>
    <cellStyle name="Moneda 10 2 2 3 4" xfId="3630" xr:uid="{F35B6400-553B-406E-A244-59AC697941D4}"/>
    <cellStyle name="Moneda 10 2 2 4" xfId="997" xr:uid="{B5312DDC-2F65-4E2A-A0AC-AB3E965DF1AA}"/>
    <cellStyle name="Moneda 10 2 2 4 2" xfId="2911" xr:uid="{D8CEEC57-BABE-4FA0-9F68-A23C45141651}"/>
    <cellStyle name="Moneda 10 2 2 4 2 2" xfId="4826" xr:uid="{2FEF3193-FAD0-4D53-95AE-A262DFE4BC26}"/>
    <cellStyle name="Moneda 10 2 2 4 3" xfId="1954" xr:uid="{0928CD7E-7E77-45BF-8871-EBDCAA8D419E}"/>
    <cellStyle name="Moneda 10 2 2 4 4" xfId="3869" xr:uid="{3D7321AA-2FA7-4901-9DDF-48BCED62914E}"/>
    <cellStyle name="Moneda 10 2 2 5" xfId="2194" xr:uid="{4B148297-6553-45E6-B90E-E8FC98A04663}"/>
    <cellStyle name="Moneda 10 2 2 5 2" xfId="4109" xr:uid="{342BB7E4-3B23-4E47-AFE5-1437054A8742}"/>
    <cellStyle name="Moneda 10 2 2 6" xfId="1237" xr:uid="{63B9D6F9-246E-4FE4-9259-07539525DB4F}"/>
    <cellStyle name="Moneda 10 2 2 7" xfId="3152" xr:uid="{616D3EE6-EDF7-4925-B649-01751339EC20}"/>
    <cellStyle name="Moneda 10 2 3" xfId="348" xr:uid="{99A313AC-C16A-4D67-AACE-961E9C17362F}"/>
    <cellStyle name="Moneda 10 2 3 2" xfId="2262" xr:uid="{54AF269F-A6D8-4919-9AC0-CF7FC6346BBF}"/>
    <cellStyle name="Moneda 10 2 3 2 2" xfId="4177" xr:uid="{219BC82B-BA4F-4155-BEA8-B4186C70EABB}"/>
    <cellStyle name="Moneda 10 2 3 3" xfId="1305" xr:uid="{218E9E27-D339-45D4-9378-38E3A0C9C4D1}"/>
    <cellStyle name="Moneda 10 2 3 4" xfId="3220" xr:uid="{5E23076D-708A-482F-8836-1DC754DFD3FA}"/>
    <cellStyle name="Moneda 10 2 4" xfId="587" xr:uid="{D6AC2B2B-5A1A-48DF-8F89-38177392ECDB}"/>
    <cellStyle name="Moneda 10 2 4 2" xfId="2501" xr:uid="{80753070-3B0B-489B-9CE6-B2679DCDBDC2}"/>
    <cellStyle name="Moneda 10 2 4 2 2" xfId="4416" xr:uid="{9BBB89A9-5AF2-438F-9B6C-5565C76E8BBA}"/>
    <cellStyle name="Moneda 10 2 4 3" xfId="1544" xr:uid="{323B2EEE-181B-4D70-83EF-6186F10205E9}"/>
    <cellStyle name="Moneda 10 2 4 4" xfId="3459" xr:uid="{C7483DAA-3913-462E-823B-E7D332D9D037}"/>
    <cellStyle name="Moneda 10 2 5" xfId="826" xr:uid="{5CEBB760-2142-4EA8-8B75-9A8FF893D06B}"/>
    <cellStyle name="Moneda 10 2 5 2" xfId="2740" xr:uid="{9128A707-B8E0-4DCD-A373-75291CB113AF}"/>
    <cellStyle name="Moneda 10 2 5 2 2" xfId="4655" xr:uid="{065D5CF9-ACFD-405F-88C3-8B613B7377FF}"/>
    <cellStyle name="Moneda 10 2 5 3" xfId="1783" xr:uid="{96506C7A-B997-428D-B8F7-66C49297D195}"/>
    <cellStyle name="Moneda 10 2 5 4" xfId="3698" xr:uid="{734BFA87-45D5-4F81-B31F-E762E666B55A}"/>
    <cellStyle name="Moneda 10 2 6" xfId="2024" xr:uid="{3CFD9CA6-39CF-4747-B170-49F6F48E88D7}"/>
    <cellStyle name="Moneda 10 2 6 2" xfId="3939" xr:uid="{B247263D-8056-4763-A4E5-B95ED05843FF}"/>
    <cellStyle name="Moneda 10 2 7" xfId="1067" xr:uid="{21355CBE-92AB-490E-A47A-12B155DDC91E}"/>
    <cellStyle name="Moneda 10 2 8" xfId="2982" xr:uid="{834E65FA-BA7B-46BA-A06C-A051ECDAF2AE}"/>
    <cellStyle name="Moneda 10 3" xfId="247" xr:uid="{1CBA09DF-C6AD-4B39-9C30-77DF23D4E08D}"/>
    <cellStyle name="Moneda 10 3 2" xfId="485" xr:uid="{131E6E8E-6232-4650-ACE9-85EEC7095A6F}"/>
    <cellStyle name="Moneda 10 3 2 2" xfId="2399" xr:uid="{EDC25140-9F91-4DA1-A2B7-EAFF031DB3FF}"/>
    <cellStyle name="Moneda 10 3 2 2 2" xfId="4314" xr:uid="{144B7197-DC0E-48C0-8F25-85AA127BAE47}"/>
    <cellStyle name="Moneda 10 3 2 3" xfId="1442" xr:uid="{B0AA09B7-6848-4CC6-9D96-C527F9D9AE35}"/>
    <cellStyle name="Moneda 10 3 2 4" xfId="3357" xr:uid="{581761E8-6F72-4717-AF8A-65DFD1778E4D}"/>
    <cellStyle name="Moneda 10 3 3" xfId="724" xr:uid="{F19072D7-B4DE-432E-A339-E8E1B0ECBD82}"/>
    <cellStyle name="Moneda 10 3 3 2" xfId="2638" xr:uid="{A2976DB8-D747-4A95-9830-1E161277F11C}"/>
    <cellStyle name="Moneda 10 3 3 2 2" xfId="4553" xr:uid="{4DA3D13B-0D59-4431-8F28-632932EFD473}"/>
    <cellStyle name="Moneda 10 3 3 3" xfId="1681" xr:uid="{628A4C81-876A-43C5-BB7E-ABAD0FCDA51C}"/>
    <cellStyle name="Moneda 10 3 3 4" xfId="3596" xr:uid="{55AC3EE8-B95E-40FE-B7EC-A04D77484302}"/>
    <cellStyle name="Moneda 10 3 4" xfId="963" xr:uid="{919102D9-AE25-4FBB-8198-D15169B8A05F}"/>
    <cellStyle name="Moneda 10 3 4 2" xfId="2877" xr:uid="{1020F381-764B-4269-A6E7-8F836A28C68F}"/>
    <cellStyle name="Moneda 10 3 4 2 2" xfId="4792" xr:uid="{97E75924-2D29-443B-AE53-00B609376581}"/>
    <cellStyle name="Moneda 10 3 4 3" xfId="1920" xr:uid="{DBA5D9AB-290A-4431-BF32-AABF0FB447B0}"/>
    <cellStyle name="Moneda 10 3 4 4" xfId="3835" xr:uid="{A9B1F089-DDA6-4F3C-9734-00C3F76AB18A}"/>
    <cellStyle name="Moneda 10 3 5" xfId="2161" xr:uid="{2A08A95C-92F6-43B6-B6F2-9BD2E146E736}"/>
    <cellStyle name="Moneda 10 3 5 2" xfId="4076" xr:uid="{55B72663-EAB0-4BF1-B14B-D89866BD386A}"/>
    <cellStyle name="Moneda 10 3 6" xfId="1204" xr:uid="{C301163C-D86B-4244-8A41-CC218DC9FE17}"/>
    <cellStyle name="Moneda 10 3 7" xfId="3119" xr:uid="{154C07D2-2932-4D8D-8F1F-C69E4B481FDD}"/>
    <cellStyle name="Moneda 10 4" xfId="314" xr:uid="{16EDB549-2334-4C57-95E1-1F21AD0978E4}"/>
    <cellStyle name="Moneda 10 4 2" xfId="2228" xr:uid="{F2EBFF93-97D9-4C00-8A6E-B65D08BCA7EF}"/>
    <cellStyle name="Moneda 10 4 2 2" xfId="4143" xr:uid="{294B381E-026E-4262-9D63-A4A9B5545278}"/>
    <cellStyle name="Moneda 10 4 3" xfId="1271" xr:uid="{07FC35B6-B8F9-4EF4-B4F7-C4625B3F5F9D}"/>
    <cellStyle name="Moneda 10 4 4" xfId="3186" xr:uid="{8A12E9D7-6774-4C05-B842-8B87153B9FA1}"/>
    <cellStyle name="Moneda 10 5" xfId="553" xr:uid="{A0AE1C86-02CD-4361-882C-1DBF177544E7}"/>
    <cellStyle name="Moneda 10 5 2" xfId="2467" xr:uid="{1A6CA28C-F3AB-48ED-B9BC-7AD269DB053B}"/>
    <cellStyle name="Moneda 10 5 2 2" xfId="4382" xr:uid="{09D6E55B-5B86-43D2-A8D6-CC7D3441B370}"/>
    <cellStyle name="Moneda 10 5 3" xfId="1510" xr:uid="{D2E85820-6E88-4E1A-BF27-788F757FBDA9}"/>
    <cellStyle name="Moneda 10 5 4" xfId="3425" xr:uid="{E5BF4E27-06C9-4700-AC78-26D890663D07}"/>
    <cellStyle name="Moneda 10 6" xfId="792" xr:uid="{ECE186A5-7F50-4064-AAD7-81C66EC406F8}"/>
    <cellStyle name="Moneda 10 6 2" xfId="2706" xr:uid="{D35AE4AB-E5A8-4F44-8FDD-47E620BF6723}"/>
    <cellStyle name="Moneda 10 6 2 2" xfId="4621" xr:uid="{9D433CE2-12A2-4E09-A35D-73FE0D9F18DE}"/>
    <cellStyle name="Moneda 10 6 3" xfId="1749" xr:uid="{AFE82E9D-1CB3-4EC5-B7BA-0892FC92F49E}"/>
    <cellStyle name="Moneda 10 6 4" xfId="3664" xr:uid="{21661DAB-26A3-40EF-876D-A643742AF68F}"/>
    <cellStyle name="Moneda 10 7" xfId="1990" xr:uid="{BFFD4E7D-4497-421F-81B9-11A4CFF62AF9}"/>
    <cellStyle name="Moneda 10 7 2" xfId="3905" xr:uid="{A7DE790C-AB6C-4DDE-9A44-54A73FAA327C}"/>
    <cellStyle name="Moneda 10 8" xfId="1033" xr:uid="{F570F4A5-DBA0-4D60-B47B-1D96DC23DD31}"/>
    <cellStyle name="Moneda 10 9" xfId="2948" xr:uid="{1D83FE44-0E64-4285-8CFC-CF61D2681EB4}"/>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2 2" xfId="2434" xr:uid="{A606414B-D6C1-4D6D-B40E-E4743A63B90B}"/>
    <cellStyle name="Moneda 11 2 2 2 2 2" xfId="4349" xr:uid="{C417A753-70CB-449A-A567-ED2D48E61A13}"/>
    <cellStyle name="Moneda 11 2 2 2 3" xfId="1477" xr:uid="{FA6A952D-2625-4DEB-8ECE-1DE74758FBFF}"/>
    <cellStyle name="Moneda 11 2 2 2 4" xfId="3392" xr:uid="{673819AC-D7BF-4F09-AADC-9D09FE1F89BD}"/>
    <cellStyle name="Moneda 11 2 2 3" xfId="759" xr:uid="{72E26E35-E26C-46BA-A7AF-DFDA79E09601}"/>
    <cellStyle name="Moneda 11 2 2 3 2" xfId="2673" xr:uid="{F558ABBE-3753-4E29-9A78-432148085677}"/>
    <cellStyle name="Moneda 11 2 2 3 2 2" xfId="4588" xr:uid="{A38F6988-A547-47C4-BCE6-81F01584F258}"/>
    <cellStyle name="Moneda 11 2 2 3 3" xfId="1716" xr:uid="{1DD79DEB-986E-4B7D-A10D-10BC7887F35C}"/>
    <cellStyle name="Moneda 11 2 2 3 4" xfId="3631" xr:uid="{483B31F6-ABFB-4519-B29F-08ACB1145F2D}"/>
    <cellStyle name="Moneda 11 2 2 4" xfId="998" xr:uid="{514CE360-3EE6-4F2C-9237-595B66C6604E}"/>
    <cellStyle name="Moneda 11 2 2 4 2" xfId="2912" xr:uid="{38BD376A-1A92-4D62-85FC-EB2817A58283}"/>
    <cellStyle name="Moneda 11 2 2 4 2 2" xfId="4827" xr:uid="{215FE21C-DDF9-4676-B4EF-7475CF04F77A}"/>
    <cellStyle name="Moneda 11 2 2 4 3" xfId="1955" xr:uid="{4CF6BB16-CC60-47EC-A0E6-025C92D955D9}"/>
    <cellStyle name="Moneda 11 2 2 4 4" xfId="3870" xr:uid="{6B169680-9BFA-4F67-BADE-A41FBFA6B1C0}"/>
    <cellStyle name="Moneda 11 2 2 5" xfId="2195" xr:uid="{E3B856E8-0138-4D5D-8FCB-4FC65586DD46}"/>
    <cellStyle name="Moneda 11 2 2 5 2" xfId="4110" xr:uid="{DE1576EF-1005-48E4-8FFD-9BEBEC8A9ED2}"/>
    <cellStyle name="Moneda 11 2 2 6" xfId="1238" xr:uid="{1CC2C8FE-06A9-4FAB-98E2-503B650CD8F0}"/>
    <cellStyle name="Moneda 11 2 2 7" xfId="3153" xr:uid="{E6DD3662-3157-405E-9B00-363CAA3C2CEB}"/>
    <cellStyle name="Moneda 11 2 3" xfId="349" xr:uid="{B33CF863-96D9-48CC-B888-76D994ADD16D}"/>
    <cellStyle name="Moneda 11 2 3 2" xfId="2263" xr:uid="{8175A7FB-70A4-4415-A905-7E386D281539}"/>
    <cellStyle name="Moneda 11 2 3 2 2" xfId="4178" xr:uid="{671C6FA7-A239-4ABD-852F-DBEFF3728DB3}"/>
    <cellStyle name="Moneda 11 2 3 3" xfId="1306" xr:uid="{AB66B2B6-050D-43FD-BDFD-67F83A2BAD8B}"/>
    <cellStyle name="Moneda 11 2 3 4" xfId="3221" xr:uid="{A5A143F1-7794-4FE9-94D3-CF3BCDC10BE4}"/>
    <cellStyle name="Moneda 11 2 4" xfId="588" xr:uid="{FDB1096F-6A17-42E1-8643-4DFD69769971}"/>
    <cellStyle name="Moneda 11 2 4 2" xfId="2502" xr:uid="{CC2D70D7-0D4C-428D-BCAB-B8598BD05212}"/>
    <cellStyle name="Moneda 11 2 4 2 2" xfId="4417" xr:uid="{89BBBB51-57FB-49CE-9FF6-D7865A85EC44}"/>
    <cellStyle name="Moneda 11 2 4 3" xfId="1545" xr:uid="{DF59122A-41BA-4373-A592-3BD3C4A79400}"/>
    <cellStyle name="Moneda 11 2 4 4" xfId="3460" xr:uid="{4E1BBAC0-6640-48C1-B319-E1B52132E74A}"/>
    <cellStyle name="Moneda 11 2 5" xfId="827" xr:uid="{5C613E01-D346-4B20-8E12-1DA3D8575B09}"/>
    <cellStyle name="Moneda 11 2 5 2" xfId="2741" xr:uid="{67E9C5AC-ADAB-4686-BEB8-A93B20F39BE7}"/>
    <cellStyle name="Moneda 11 2 5 2 2" xfId="4656" xr:uid="{8B4413A2-7E62-4B96-BEB2-378A2C1081E7}"/>
    <cellStyle name="Moneda 11 2 5 3" xfId="1784" xr:uid="{FE0F7A23-777A-4B0E-8C65-D0092EB27666}"/>
    <cellStyle name="Moneda 11 2 5 4" xfId="3699" xr:uid="{496DF460-A1B8-4712-816A-1AF8A0DA6225}"/>
    <cellStyle name="Moneda 11 2 6" xfId="2025" xr:uid="{DB0B949E-4E0A-42F6-B97E-2C64287F3BAD}"/>
    <cellStyle name="Moneda 11 2 6 2" xfId="3940" xr:uid="{2423E0D6-9819-49DC-AC10-A3996D647364}"/>
    <cellStyle name="Moneda 11 2 7" xfId="1068" xr:uid="{7A2C8C05-EDAC-4835-A967-5930C7CB8722}"/>
    <cellStyle name="Moneda 11 2 8" xfId="2983" xr:uid="{B5168610-4C03-49E1-BED6-EFFD87757126}"/>
    <cellStyle name="Moneda 11 3" xfId="248" xr:uid="{AFD42CB2-948D-47CA-AD09-320E49BA7C4B}"/>
    <cellStyle name="Moneda 11 3 2" xfId="486" xr:uid="{EDF066F3-667F-42DF-9746-D427C66C3D0B}"/>
    <cellStyle name="Moneda 11 3 2 2" xfId="2400" xr:uid="{34334EDF-2B94-4F14-976D-2235CD8A2E8E}"/>
    <cellStyle name="Moneda 11 3 2 2 2" xfId="4315" xr:uid="{77F72DE8-494B-40BA-8957-19C7BE35E574}"/>
    <cellStyle name="Moneda 11 3 2 3" xfId="1443" xr:uid="{165E737F-CB81-4320-87D0-FC00CAA19BAA}"/>
    <cellStyle name="Moneda 11 3 2 4" xfId="3358" xr:uid="{BC79DFA6-3833-4B2F-9862-E9ECB3154238}"/>
    <cellStyle name="Moneda 11 3 3" xfId="725" xr:uid="{98756284-5A3E-4E1F-B2D3-4B28566596FE}"/>
    <cellStyle name="Moneda 11 3 3 2" xfId="2639" xr:uid="{5EC1F0C2-7438-4AA2-93AF-3E26CFF53305}"/>
    <cellStyle name="Moneda 11 3 3 2 2" xfId="4554" xr:uid="{93E7CC2F-5315-456C-8AC0-77A87665EE72}"/>
    <cellStyle name="Moneda 11 3 3 3" xfId="1682" xr:uid="{4B77DD26-1485-4DBA-8123-AABDB7E42F98}"/>
    <cellStyle name="Moneda 11 3 3 4" xfId="3597" xr:uid="{62BDEEAF-4A7D-4957-A234-37762C6F874F}"/>
    <cellStyle name="Moneda 11 3 4" xfId="964" xr:uid="{F6C358AA-F2BB-4E11-91A3-C5AFF18D5E82}"/>
    <cellStyle name="Moneda 11 3 4 2" xfId="2878" xr:uid="{6D5315FE-8D31-4859-8DDA-288A8377A281}"/>
    <cellStyle name="Moneda 11 3 4 2 2" xfId="4793" xr:uid="{A352C73B-2280-4F0B-B257-6DC65E94DDDA}"/>
    <cellStyle name="Moneda 11 3 4 3" xfId="1921" xr:uid="{74462F73-465E-48D6-96D8-B933F41E733D}"/>
    <cellStyle name="Moneda 11 3 4 4" xfId="3836" xr:uid="{B738F961-6C97-47E6-B50B-D15D98A4B940}"/>
    <cellStyle name="Moneda 11 3 5" xfId="2162" xr:uid="{80DCB4E0-974F-4404-A1FF-DB42B4291ED4}"/>
    <cellStyle name="Moneda 11 3 5 2" xfId="4077" xr:uid="{2E66E641-D480-4139-81F9-0367C7CFF3E6}"/>
    <cellStyle name="Moneda 11 3 6" xfId="1205" xr:uid="{6B7B2CB4-D663-481F-9A4B-FA907B28D6E9}"/>
    <cellStyle name="Moneda 11 3 7" xfId="3120" xr:uid="{B5CB5663-3877-4185-9A47-208F1A762F65}"/>
    <cellStyle name="Moneda 11 4" xfId="315" xr:uid="{E9FCCC32-11C5-4714-82CB-058CB64827E5}"/>
    <cellStyle name="Moneda 11 4 2" xfId="2229" xr:uid="{810F9607-E00B-4459-A696-AE553974A38E}"/>
    <cellStyle name="Moneda 11 4 2 2" xfId="4144" xr:uid="{5CDB55CF-6948-454A-A50B-B30617389C80}"/>
    <cellStyle name="Moneda 11 4 3" xfId="1272" xr:uid="{83F9CF54-8606-4096-91A2-E33A564ED9B2}"/>
    <cellStyle name="Moneda 11 4 4" xfId="3187" xr:uid="{0709CB74-5998-43C6-93B8-593907B59C74}"/>
    <cellStyle name="Moneda 11 5" xfId="554" xr:uid="{AF6CB05A-238A-45DA-A262-54609BCB520F}"/>
    <cellStyle name="Moneda 11 5 2" xfId="2468" xr:uid="{C2F3B873-FC88-4E9B-A3EE-B5A9A10521DF}"/>
    <cellStyle name="Moneda 11 5 2 2" xfId="4383" xr:uid="{C7F50D6D-3A75-4C8C-BDC4-AAB972487E83}"/>
    <cellStyle name="Moneda 11 5 3" xfId="1511" xr:uid="{7EC853CF-4C5F-4725-AB1D-1A481331063A}"/>
    <cellStyle name="Moneda 11 5 4" xfId="3426" xr:uid="{CE467806-E4D3-4198-BEC0-71C2D0586826}"/>
    <cellStyle name="Moneda 11 6" xfId="793" xr:uid="{5B11E67C-BCBF-402A-92C9-C2C1C3A2BCE9}"/>
    <cellStyle name="Moneda 11 6 2" xfId="2707" xr:uid="{639EF72D-B1DD-4559-A950-EED430AD2F97}"/>
    <cellStyle name="Moneda 11 6 2 2" xfId="4622" xr:uid="{FCE2AA52-BBD7-490E-B3EF-D0C6126C8CED}"/>
    <cellStyle name="Moneda 11 6 3" xfId="1750" xr:uid="{CE9958AD-926A-49DF-B59A-E32E49ABF441}"/>
    <cellStyle name="Moneda 11 6 4" xfId="3665" xr:uid="{65E937FC-B455-4892-98ED-D07BD1A25765}"/>
    <cellStyle name="Moneda 11 7" xfId="1991" xr:uid="{C21D4B87-970F-425C-A887-787CEA08EB22}"/>
    <cellStyle name="Moneda 11 7 2" xfId="3906" xr:uid="{5014B118-2856-46D9-BB8D-EA7264C44CD9}"/>
    <cellStyle name="Moneda 11 8" xfId="1034" xr:uid="{C48D375F-569A-4E44-95FC-9A3A10295841}"/>
    <cellStyle name="Moneda 11 9" xfId="2949" xr:uid="{0551E44A-EB57-4A34-A94F-BEAFF24CBB1C}"/>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2 2" xfId="2435" xr:uid="{AA92D154-730E-458E-96B4-6960A6BB6D8F}"/>
    <cellStyle name="Moneda 12 2 2 2 2 2" xfId="4350" xr:uid="{9091C1B5-DA35-49C3-B7C6-382BE1A4B186}"/>
    <cellStyle name="Moneda 12 2 2 2 3" xfId="1478" xr:uid="{59A8C4BE-EB72-4CC2-BFF4-1463C6AD87C3}"/>
    <cellStyle name="Moneda 12 2 2 2 4" xfId="3393" xr:uid="{A54BD3ED-1071-4D7C-A0AA-918368C9BD76}"/>
    <cellStyle name="Moneda 12 2 2 3" xfId="760" xr:uid="{DBD7E462-F1B4-46F6-BF0C-4CD071805D4C}"/>
    <cellStyle name="Moneda 12 2 2 3 2" xfId="2674" xr:uid="{8B118FDA-D676-4681-8291-388A256BDFBD}"/>
    <cellStyle name="Moneda 12 2 2 3 2 2" xfId="4589" xr:uid="{F3C46C6D-C6B9-47EE-8FE9-5AF48871D989}"/>
    <cellStyle name="Moneda 12 2 2 3 3" xfId="1717" xr:uid="{A41E48A8-48B9-4134-BFA4-6BB3DF153E15}"/>
    <cellStyle name="Moneda 12 2 2 3 4" xfId="3632" xr:uid="{EE23AEFE-AE8B-4C36-BB98-8C53C85A177C}"/>
    <cellStyle name="Moneda 12 2 2 4" xfId="999" xr:uid="{3D60AEB4-8FEB-4B5F-A7D9-ADC174C63BB7}"/>
    <cellStyle name="Moneda 12 2 2 4 2" xfId="2913" xr:uid="{F5C802FF-F193-460A-BF9D-C9E3B88159C9}"/>
    <cellStyle name="Moneda 12 2 2 4 2 2" xfId="4828" xr:uid="{8CBD8CC4-AD3C-4E5C-81A1-5DEE797CC1A4}"/>
    <cellStyle name="Moneda 12 2 2 4 3" xfId="1956" xr:uid="{DDF3047D-3E11-4B8D-BC3F-560184CDF9D8}"/>
    <cellStyle name="Moneda 12 2 2 4 4" xfId="3871" xr:uid="{AD5F3312-930C-4093-8EE2-E5CC3AEFC70C}"/>
    <cellStyle name="Moneda 12 2 2 5" xfId="2196" xr:uid="{3C352A37-E09F-4103-81C5-C7EA562EC373}"/>
    <cellStyle name="Moneda 12 2 2 5 2" xfId="4111" xr:uid="{B066346A-986F-4BE7-9BE4-D9A1CD14CC40}"/>
    <cellStyle name="Moneda 12 2 2 6" xfId="1239" xr:uid="{5E2E983B-86F1-463A-8A6A-A768042448E6}"/>
    <cellStyle name="Moneda 12 2 2 7" xfId="3154" xr:uid="{D224C943-3895-4968-B0B9-68239249A636}"/>
    <cellStyle name="Moneda 12 2 3" xfId="350" xr:uid="{8CEC9ADE-5509-4449-97D4-4B43CBB0A226}"/>
    <cellStyle name="Moneda 12 2 3 2" xfId="2264" xr:uid="{D07076C4-1706-4487-943E-0417BDE09C05}"/>
    <cellStyle name="Moneda 12 2 3 2 2" xfId="4179" xr:uid="{15211D5D-9C07-4D62-9054-41469AB79983}"/>
    <cellStyle name="Moneda 12 2 3 3" xfId="1307" xr:uid="{34603B78-9BE8-4991-B752-C1BE22356BC2}"/>
    <cellStyle name="Moneda 12 2 3 4" xfId="3222" xr:uid="{7D60AD8C-F2B8-45C1-BECF-D2290BA9D4CB}"/>
    <cellStyle name="Moneda 12 2 4" xfId="589" xr:uid="{F4BC98BE-2B7F-485A-8063-42CFE2283648}"/>
    <cellStyle name="Moneda 12 2 4 2" xfId="2503" xr:uid="{F9AC5E79-A722-46D1-862F-A96B2CEA9FA3}"/>
    <cellStyle name="Moneda 12 2 4 2 2" xfId="4418" xr:uid="{0A4D1898-B42A-4F72-83F5-AA52C02FA51F}"/>
    <cellStyle name="Moneda 12 2 4 3" xfId="1546" xr:uid="{E45F71B7-3239-4C4F-BBDA-1ED1CE659C81}"/>
    <cellStyle name="Moneda 12 2 4 4" xfId="3461" xr:uid="{7FFEE623-926A-4FB4-A5B8-84788FC49D0E}"/>
    <cellStyle name="Moneda 12 2 5" xfId="828" xr:uid="{ED69334F-E76B-4591-8234-478385388226}"/>
    <cellStyle name="Moneda 12 2 5 2" xfId="2742" xr:uid="{DCDFDA4E-84F9-42C8-826F-AD25DCEC5865}"/>
    <cellStyle name="Moneda 12 2 5 2 2" xfId="4657" xr:uid="{58C32752-C7BA-40D8-8A46-0FB8134CE062}"/>
    <cellStyle name="Moneda 12 2 5 3" xfId="1785" xr:uid="{2D761F11-BA3C-4785-A7F5-BB4117D2CB76}"/>
    <cellStyle name="Moneda 12 2 5 4" xfId="3700" xr:uid="{A8229EF9-AA05-4BA4-A65B-3BE96215BC9D}"/>
    <cellStyle name="Moneda 12 2 6" xfId="2026" xr:uid="{86CD01E8-A2C5-45C2-8A67-1E418E3D86BA}"/>
    <cellStyle name="Moneda 12 2 6 2" xfId="3941" xr:uid="{534DE6A6-A429-4D05-B1E8-DBDEE832DC85}"/>
    <cellStyle name="Moneda 12 2 7" xfId="1069" xr:uid="{0A6EE297-200D-46F6-9BFE-D5DB4268B866}"/>
    <cellStyle name="Moneda 12 2 8" xfId="2984" xr:uid="{C8F5B662-747D-4515-9A0D-EF481CD41079}"/>
    <cellStyle name="Moneda 12 3" xfId="249" xr:uid="{5E63DDC2-2F5C-41D0-B4F8-F8210C991D38}"/>
    <cellStyle name="Moneda 12 3 2" xfId="487" xr:uid="{3411DADA-0A6C-4080-B7A6-1F993C19B631}"/>
    <cellStyle name="Moneda 12 3 2 2" xfId="2401" xr:uid="{75ED0A0D-4FFB-4882-BC1C-05D35181DFB6}"/>
    <cellStyle name="Moneda 12 3 2 2 2" xfId="4316" xr:uid="{AD54BF18-40E9-4AB9-A976-FFDDF3183A74}"/>
    <cellStyle name="Moneda 12 3 2 3" xfId="1444" xr:uid="{9F064892-6F76-47E6-9386-A789DB365E84}"/>
    <cellStyle name="Moneda 12 3 2 4" xfId="3359" xr:uid="{86D37700-D778-445C-BD33-F82B3E8FDA7E}"/>
    <cellStyle name="Moneda 12 3 3" xfId="726" xr:uid="{C4461B09-A64A-4EC4-B38C-CB3173D86720}"/>
    <cellStyle name="Moneda 12 3 3 2" xfId="2640" xr:uid="{E9DDFC06-9353-436C-99C6-51404485E665}"/>
    <cellStyle name="Moneda 12 3 3 2 2" xfId="4555" xr:uid="{AB464D6C-0A59-47DC-B7FB-F7BBF45F5A01}"/>
    <cellStyle name="Moneda 12 3 3 3" xfId="1683" xr:uid="{83C19E32-B90F-481F-9C29-C35B4E55E282}"/>
    <cellStyle name="Moneda 12 3 3 4" xfId="3598" xr:uid="{2150FAFA-F52F-4ADC-A64C-6C23D48FB35F}"/>
    <cellStyle name="Moneda 12 3 4" xfId="965" xr:uid="{3FA9661A-5F30-4455-9BC0-25537E7C24DC}"/>
    <cellStyle name="Moneda 12 3 4 2" xfId="2879" xr:uid="{5B677C3C-C18C-4751-9B33-6FC6BDD0C532}"/>
    <cellStyle name="Moneda 12 3 4 2 2" xfId="4794" xr:uid="{A660E372-23F6-4CE5-B2AB-D795E492037F}"/>
    <cellStyle name="Moneda 12 3 4 3" xfId="1922" xr:uid="{FCCB29B1-DC4B-496B-8082-AB10313FBF6B}"/>
    <cellStyle name="Moneda 12 3 4 4" xfId="3837" xr:uid="{D86D6090-E01E-455F-8050-7D67399C5B8A}"/>
    <cellStyle name="Moneda 12 3 5" xfId="2163" xr:uid="{928A3CB9-7B0E-4A9D-934D-8AB1C68313E8}"/>
    <cellStyle name="Moneda 12 3 5 2" xfId="4078" xr:uid="{8A7561F9-B8FA-4A29-80CC-B22D56629C35}"/>
    <cellStyle name="Moneda 12 3 6" xfId="1206" xr:uid="{0BB63779-92E0-4C91-A9BE-E5FDDEAA4BF4}"/>
    <cellStyle name="Moneda 12 3 7" xfId="3121" xr:uid="{20F7669A-1EEF-423D-AD98-12E0B45527CB}"/>
    <cellStyle name="Moneda 12 4" xfId="316" xr:uid="{29D0775B-2FCC-4BC7-9F35-7DE12E0CB487}"/>
    <cellStyle name="Moneda 12 4 2" xfId="2230" xr:uid="{63CAFDB5-D9C2-4EEE-8E6C-9835CF2A95A7}"/>
    <cellStyle name="Moneda 12 4 2 2" xfId="4145" xr:uid="{18074DE0-35B9-483A-8B7C-ABA279EB0301}"/>
    <cellStyle name="Moneda 12 4 3" xfId="1273" xr:uid="{CD480E20-8DEC-42C2-88AD-9CC8510C2E4A}"/>
    <cellStyle name="Moneda 12 4 4" xfId="3188" xr:uid="{6C9FBB33-C672-41DF-9867-BEA889ACF11D}"/>
    <cellStyle name="Moneda 12 5" xfId="555" xr:uid="{422A1AEA-FDB2-4947-A6A0-5F0AD5DEA294}"/>
    <cellStyle name="Moneda 12 5 2" xfId="2469" xr:uid="{1F2C0501-99EF-470B-80B2-7124383F3926}"/>
    <cellStyle name="Moneda 12 5 2 2" xfId="4384" xr:uid="{39980206-EB62-42F9-980E-3D8694BC3C92}"/>
    <cellStyle name="Moneda 12 5 3" xfId="1512" xr:uid="{6DC88F5C-3EE4-42C3-BD5F-486F2AD8DECC}"/>
    <cellStyle name="Moneda 12 5 4" xfId="3427" xr:uid="{EAEEE7A4-1937-49C1-A355-B7B7463C94BB}"/>
    <cellStyle name="Moneda 12 6" xfId="794" xr:uid="{447DF8B6-3971-4647-BA29-59751368C048}"/>
    <cellStyle name="Moneda 12 6 2" xfId="2708" xr:uid="{F077DD41-1146-4A67-8CCC-DBA6836644F4}"/>
    <cellStyle name="Moneda 12 6 2 2" xfId="4623" xr:uid="{7730C62F-6A8F-4D9D-845D-3C23C2AF2E2D}"/>
    <cellStyle name="Moneda 12 6 3" xfId="1751" xr:uid="{236D5BF0-BA04-4AC2-BB43-9D4C575AE37D}"/>
    <cellStyle name="Moneda 12 6 4" xfId="3666" xr:uid="{5619D100-1648-4CE7-88C8-E811315EFEA0}"/>
    <cellStyle name="Moneda 12 7" xfId="1992" xr:uid="{411CD9B1-FD16-48C0-9C6D-E7249502CD47}"/>
    <cellStyle name="Moneda 12 7 2" xfId="3907" xr:uid="{CC805B67-1D1E-4694-8CA2-F1A0D88D1FE4}"/>
    <cellStyle name="Moneda 12 8" xfId="1035" xr:uid="{5D7A55E3-9FF7-4720-86FA-00D1A099E26C}"/>
    <cellStyle name="Moneda 12 9" xfId="2950" xr:uid="{4E0C2896-9F85-4F8A-8C6E-5E85CF6CC5D3}"/>
    <cellStyle name="Moneda 13" xfId="113" xr:uid="{01A7515D-2749-4B80-9F24-7C0E927FD8A6}"/>
    <cellStyle name="Moneda 13 2" xfId="353" xr:uid="{A7E6F39D-C729-4544-A80A-C2837E5571DB}"/>
    <cellStyle name="Moneda 13 2 2" xfId="2267" xr:uid="{93858C67-F241-4685-9067-E4533DD0F1E6}"/>
    <cellStyle name="Moneda 13 2 2 2" xfId="4182" xr:uid="{6522CA2A-7513-4B93-944F-CB8AD8A20E0A}"/>
    <cellStyle name="Moneda 13 2 3" xfId="1310" xr:uid="{A89F93FF-57B0-4D96-87B8-A837411ABF18}"/>
    <cellStyle name="Moneda 13 2 4" xfId="3225" xr:uid="{E199ECE3-EEB5-44EC-A4AA-A217AAA1804B}"/>
    <cellStyle name="Moneda 13 3" xfId="592" xr:uid="{764993CC-0500-4E30-B804-54460CAA3EFA}"/>
    <cellStyle name="Moneda 13 3 2" xfId="2506" xr:uid="{FBFAE535-454B-4E7C-80CB-B7EEA7B168F9}"/>
    <cellStyle name="Moneda 13 3 2 2" xfId="4421" xr:uid="{371904B4-8C13-427A-9227-0B2D7400B5DB}"/>
    <cellStyle name="Moneda 13 3 3" xfId="1549" xr:uid="{37835AA9-0D55-484B-BACD-8BDDAD9499EB}"/>
    <cellStyle name="Moneda 13 3 4" xfId="3464" xr:uid="{4C1ED928-DC35-441C-B2EA-64E95BCFAD3D}"/>
    <cellStyle name="Moneda 13 4" xfId="831" xr:uid="{BF474A30-0CE6-448A-8F22-75D04338958A}"/>
    <cellStyle name="Moneda 13 4 2" xfId="2745" xr:uid="{166915B9-38FB-4365-AB44-63921D6991D1}"/>
    <cellStyle name="Moneda 13 4 2 2" xfId="4660" xr:uid="{98776E88-271C-4413-B7C7-A4806E9BA806}"/>
    <cellStyle name="Moneda 13 4 3" xfId="1788" xr:uid="{185AED22-8F03-47DA-B929-493FF4D3DE26}"/>
    <cellStyle name="Moneda 13 4 4" xfId="3703" xr:uid="{166D5105-EEC3-45D9-AF80-3A89F802DA94}"/>
    <cellStyle name="Moneda 13 5" xfId="2029" xr:uid="{21667628-96CA-410B-B8CE-D0E34A9F4B51}"/>
    <cellStyle name="Moneda 13 5 2" xfId="3944" xr:uid="{525B5C87-85FB-432F-8EFB-69836A859405}"/>
    <cellStyle name="Moneda 13 6" xfId="1072" xr:uid="{90D205FC-5266-4466-A07D-A858569844E3}"/>
    <cellStyle name="Moneda 13 7" xfId="2987" xr:uid="{E6D3FD65-2F9C-493E-AF1C-4A5E2C4CC5C0}"/>
    <cellStyle name="Moneda 14" xfId="162" xr:uid="{3CB014CB-5D7C-4182-8006-89D215B88A72}"/>
    <cellStyle name="Moneda 14 2" xfId="400" xr:uid="{F9CDB74B-8F34-4409-BF25-634ED8A1BCC2}"/>
    <cellStyle name="Moneda 14 2 2" xfId="2314" xr:uid="{E57D66CA-7D68-4D12-AB49-A632BFEEAB15}"/>
    <cellStyle name="Moneda 14 2 2 2" xfId="4229" xr:uid="{1811473C-117C-441F-9C28-2AF8CEBEE441}"/>
    <cellStyle name="Moneda 14 2 3" xfId="1357" xr:uid="{21AE9422-75AB-4AB8-9F5E-AA3238E5FE0E}"/>
    <cellStyle name="Moneda 14 2 4" xfId="3272" xr:uid="{A1612A43-80A8-4D1E-93A5-C35781C3F418}"/>
    <cellStyle name="Moneda 14 3" xfId="639" xr:uid="{30913185-2BDA-4C22-9661-816D47ED0F3D}"/>
    <cellStyle name="Moneda 14 3 2" xfId="2553" xr:uid="{3CEE7BC9-A69E-45AC-B3DB-1E1B109D77A5}"/>
    <cellStyle name="Moneda 14 3 2 2" xfId="4468" xr:uid="{D4F55FC5-4EA1-433E-8DD6-D0E98A05206A}"/>
    <cellStyle name="Moneda 14 3 3" xfId="1596" xr:uid="{5534DAEB-C653-4BBA-994C-5E82F0EECB7C}"/>
    <cellStyle name="Moneda 14 3 4" xfId="3511" xr:uid="{08CCE4F3-413E-49A1-8A08-D3DF1980C0DE}"/>
    <cellStyle name="Moneda 14 4" xfId="878" xr:uid="{03415036-378E-4CC9-B97C-BCB7118B6703}"/>
    <cellStyle name="Moneda 14 4 2" xfId="2792" xr:uid="{6BAA159C-3B19-4956-BC6A-484BC7C48BA3}"/>
    <cellStyle name="Moneda 14 4 2 2" xfId="4707" xr:uid="{3AC77518-6FBB-4D2C-8AEB-5AFDE5F2B2AF}"/>
    <cellStyle name="Moneda 14 4 3" xfId="1835" xr:uid="{0625BE73-132E-440A-B93A-52E51641304E}"/>
    <cellStyle name="Moneda 14 4 4" xfId="3750" xr:uid="{ABED42A4-488E-4A63-A18B-E30789992910}"/>
    <cellStyle name="Moneda 14 5" xfId="2076" xr:uid="{8990ECF2-A19D-44D1-AB11-D0205F20A178}"/>
    <cellStyle name="Moneda 14 5 2" xfId="3991" xr:uid="{878395BD-0E3B-44A8-9264-13D1192C545E}"/>
    <cellStyle name="Moneda 14 6" xfId="1119" xr:uid="{E41FA3BE-D6C1-49CD-85F5-93F719904ACA}"/>
    <cellStyle name="Moneda 14 7" xfId="3034" xr:uid="{8CD38091-9012-430D-9084-1B00FFB5B065}"/>
    <cellStyle name="Moneda 15" xfId="164" xr:uid="{FFF7BE0C-E222-4FB0-965B-4F7D98E23F4C}"/>
    <cellStyle name="Moneda 15 2" xfId="402" xr:uid="{C4F189D4-91D7-44CB-AA41-C126904A760C}"/>
    <cellStyle name="Moneda 15 2 2" xfId="2316" xr:uid="{816E2A19-26AE-4E24-8DCB-159FA1862FD4}"/>
    <cellStyle name="Moneda 15 2 2 2" xfId="4231" xr:uid="{2964DEBF-61BF-4ECB-B728-9947DCCDEB03}"/>
    <cellStyle name="Moneda 15 2 3" xfId="1359" xr:uid="{7DB461DF-25B1-4CCC-AA19-9C852C2318AE}"/>
    <cellStyle name="Moneda 15 2 4" xfId="3274" xr:uid="{8CBF0654-EA8E-4C65-AC2D-2E38E4DA6F41}"/>
    <cellStyle name="Moneda 15 3" xfId="641" xr:uid="{109A3556-E19D-4222-A360-342F861DA465}"/>
    <cellStyle name="Moneda 15 3 2" xfId="2555" xr:uid="{E9536EE2-11C6-48DD-9F87-306829FD13F5}"/>
    <cellStyle name="Moneda 15 3 2 2" xfId="4470" xr:uid="{BC1A7AF8-A464-4CC0-9B5A-64102C3837D7}"/>
    <cellStyle name="Moneda 15 3 3" xfId="1598" xr:uid="{597D46BF-D7D0-4E94-929F-CCEA3CDE9B3C}"/>
    <cellStyle name="Moneda 15 3 4" xfId="3513" xr:uid="{6B039AEF-DD8B-4641-9C0D-09B5F331DF56}"/>
    <cellStyle name="Moneda 15 4" xfId="880" xr:uid="{6C360737-E423-45E2-8F00-264BA789A7DB}"/>
    <cellStyle name="Moneda 15 4 2" xfId="2794" xr:uid="{D25788D1-48E8-4EC7-8E78-6A5F0DC2EDCF}"/>
    <cellStyle name="Moneda 15 4 2 2" xfId="4709" xr:uid="{20C4A613-254E-44A6-85B4-B590F7B1A7F9}"/>
    <cellStyle name="Moneda 15 4 3" xfId="1837" xr:uid="{15970C2B-6FF7-4278-8BEC-F90AAA808ECC}"/>
    <cellStyle name="Moneda 15 4 4" xfId="3752" xr:uid="{2E591ED6-3771-4243-8CA2-BD3C00393B99}"/>
    <cellStyle name="Moneda 15 5" xfId="2078" xr:uid="{A60FE857-5E98-4842-BF15-33ABA903C2EE}"/>
    <cellStyle name="Moneda 15 5 2" xfId="3993" xr:uid="{718A2280-654C-4ECA-B457-C1966C6EA8A9}"/>
    <cellStyle name="Moneda 15 6" xfId="1121" xr:uid="{1132D526-89CA-4984-B015-F796056D23FD}"/>
    <cellStyle name="Moneda 15 7" xfId="3036" xr:uid="{694B9C4F-A68E-43BF-BF5D-43436DFD4281}"/>
    <cellStyle name="Moneda 16" xfId="167" xr:uid="{8567ED9F-4342-43E0-8AD1-696A3539A6C6}"/>
    <cellStyle name="Moneda 16 2" xfId="405" xr:uid="{1E6F0403-FC95-43F1-9DE8-BE642148FE9F}"/>
    <cellStyle name="Moneda 16 2 2" xfId="2319" xr:uid="{B32D4F10-04DE-40AA-B4BE-D144A0283E7C}"/>
    <cellStyle name="Moneda 16 2 2 2" xfId="4234" xr:uid="{16C2AE7D-66AC-4F7A-A1BF-1AE5F212C88A}"/>
    <cellStyle name="Moneda 16 2 3" xfId="1362" xr:uid="{E99EAB2F-97C2-4EBF-BFDF-F3AFD1F153B4}"/>
    <cellStyle name="Moneda 16 2 4" xfId="3277" xr:uid="{3C9B314B-E8C7-4540-BC77-65A7D9412412}"/>
    <cellStyle name="Moneda 16 3" xfId="644" xr:uid="{AE223D9D-6CB7-4EA4-AF7B-E7546EF4BFF7}"/>
    <cellStyle name="Moneda 16 3 2" xfId="2558" xr:uid="{76B3436A-E6DA-4FB4-8FC9-D185BC5E0FB3}"/>
    <cellStyle name="Moneda 16 3 2 2" xfId="4473" xr:uid="{146A67CD-644E-42AB-A7CC-CB988657E95C}"/>
    <cellStyle name="Moneda 16 3 3" xfId="1601" xr:uid="{913D30EC-7B51-4A4B-BD40-0F7728EB87DD}"/>
    <cellStyle name="Moneda 16 3 4" xfId="3516" xr:uid="{AB17968B-0CC8-486C-8A14-7716AF5B40E2}"/>
    <cellStyle name="Moneda 16 4" xfId="883" xr:uid="{5F691990-3524-4482-9ACE-EB5B870FAAFA}"/>
    <cellStyle name="Moneda 16 4 2" xfId="2797" xr:uid="{681F2AD6-D44E-446A-8826-2A7529807FD5}"/>
    <cellStyle name="Moneda 16 4 2 2" xfId="4712" xr:uid="{AE3EBAD8-DADD-4CDF-B2FC-82B4CF4823EB}"/>
    <cellStyle name="Moneda 16 4 3" xfId="1840" xr:uid="{366EEDCB-ED6E-4779-BB46-C4C89F0D762A}"/>
    <cellStyle name="Moneda 16 4 4" xfId="3755" xr:uid="{0BEF1B32-0BC9-4C9B-9C68-89E303F02A8F}"/>
    <cellStyle name="Moneda 16 5" xfId="2081" xr:uid="{4AAB4682-2336-4BAB-8BB7-9BF64EE2F74F}"/>
    <cellStyle name="Moneda 16 5 2" xfId="3996" xr:uid="{E2BB9330-3F4F-4E99-9E86-2387535D3C54}"/>
    <cellStyle name="Moneda 16 6" xfId="1124" xr:uid="{F21418DB-C6DE-427B-A6DF-B2041CF5F89B}"/>
    <cellStyle name="Moneda 16 7" xfId="3039" xr:uid="{ECF7D559-F2FD-449A-B791-B4B52FBBCCFD}"/>
    <cellStyle name="Moneda 17" xfId="215" xr:uid="{51E382D5-4729-401C-8DE6-B68A6CB73FAE}"/>
    <cellStyle name="Moneda 17 2" xfId="453" xr:uid="{A623DA18-DB94-4DA1-9930-3C305D06BA80}"/>
    <cellStyle name="Moneda 17 2 2" xfId="2367" xr:uid="{8FC96410-9326-40AE-A3D0-6EFDB510BC16}"/>
    <cellStyle name="Moneda 17 2 2 2" xfId="4282" xr:uid="{14309FDF-BA18-4D64-A48D-42368904E3E6}"/>
    <cellStyle name="Moneda 17 2 3" xfId="1410" xr:uid="{761CCC82-33C8-45FA-B97A-E4AA4FF5B2B9}"/>
    <cellStyle name="Moneda 17 2 4" xfId="3325" xr:uid="{7E1B7F5A-77D3-48CB-90B0-E43668C25590}"/>
    <cellStyle name="Moneda 17 3" xfId="692" xr:uid="{0CF1F9E6-C75B-4211-9A04-07ABA2B30D85}"/>
    <cellStyle name="Moneda 17 3 2" xfId="2606" xr:uid="{2003CD80-6C8C-4438-8647-064AE84F7D30}"/>
    <cellStyle name="Moneda 17 3 2 2" xfId="4521" xr:uid="{A2067A4D-4235-42DD-9858-A7CB8FDE4B25}"/>
    <cellStyle name="Moneda 17 3 3" xfId="1649" xr:uid="{027EC791-A683-4994-9688-82439AE3FFA3}"/>
    <cellStyle name="Moneda 17 3 4" xfId="3564" xr:uid="{E8B9EB29-B4D4-4740-A185-BE39F1B80F65}"/>
    <cellStyle name="Moneda 17 4" xfId="931" xr:uid="{E5A95271-BA1C-4909-9ED3-E9B253B27842}"/>
    <cellStyle name="Moneda 17 4 2" xfId="2845" xr:uid="{B4FCDD00-338D-459D-914F-D1B6629CF528}"/>
    <cellStyle name="Moneda 17 4 2 2" xfId="4760" xr:uid="{B16E527A-655E-4394-907E-CA599D5C0F96}"/>
    <cellStyle name="Moneda 17 4 3" xfId="1888" xr:uid="{5A75E565-A912-423E-A35E-7D5DA3A4066F}"/>
    <cellStyle name="Moneda 17 4 4" xfId="3803" xr:uid="{750CB4D4-D245-4418-A765-C9695A667E28}"/>
    <cellStyle name="Moneda 17 5" xfId="2129" xr:uid="{1D396BE9-DE7C-4722-BD41-ED95E0A64DA3}"/>
    <cellStyle name="Moneda 17 5 2" xfId="4044" xr:uid="{A6CE8E0B-1429-497F-83C3-ECDB525173FF}"/>
    <cellStyle name="Moneda 17 6" xfId="1172" xr:uid="{501ADFC7-E3F8-4483-BBF1-485B10747AC8}"/>
    <cellStyle name="Moneda 17 7" xfId="3087" xr:uid="{558469BC-8666-4E82-97B2-F17AF3A68AD4}"/>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2 2" xfId="2348" xr:uid="{EDEA2A33-5A52-469B-9593-A58FCE36F081}"/>
    <cellStyle name="Moneda 2 2 2 2 2 2" xfId="4263" xr:uid="{4034D459-51C9-4D97-8824-CAFB7F106A7D}"/>
    <cellStyle name="Moneda 2 2 2 2 3" xfId="1391" xr:uid="{B6976C56-7CEA-4F61-B176-420F6E40789C}"/>
    <cellStyle name="Moneda 2 2 2 2 4" xfId="3306" xr:uid="{DDF9B564-8F4E-45F5-9A08-81B99659C737}"/>
    <cellStyle name="Moneda 2 2 2 3" xfId="673" xr:uid="{C4B0E9C4-5064-4B65-A5B5-D580C7AD2556}"/>
    <cellStyle name="Moneda 2 2 2 3 2" xfId="2587" xr:uid="{709BAC9A-3617-4BE5-9D32-DCA87AD12DB9}"/>
    <cellStyle name="Moneda 2 2 2 3 2 2" xfId="4502" xr:uid="{7E7731AE-6F91-40A3-8357-B9A61ED28226}"/>
    <cellStyle name="Moneda 2 2 2 3 3" xfId="1630" xr:uid="{367E5BC1-41E8-4644-A27D-5B7E1533D300}"/>
    <cellStyle name="Moneda 2 2 2 3 4" xfId="3545" xr:uid="{896D502B-C88A-4391-B2E9-E9BDF7405601}"/>
    <cellStyle name="Moneda 2 2 2 4" xfId="912" xr:uid="{8245A853-3EB5-48D9-A505-0350B568164F}"/>
    <cellStyle name="Moneda 2 2 2 4 2" xfId="2826" xr:uid="{790FC944-92F4-43B3-B81F-86699849C51F}"/>
    <cellStyle name="Moneda 2 2 2 4 2 2" xfId="4741" xr:uid="{C009DDCA-4309-4242-AA17-98A8A6AE53E0}"/>
    <cellStyle name="Moneda 2 2 2 4 3" xfId="1869" xr:uid="{1BC50234-FAAB-4A13-AC76-AFDC9BA44651}"/>
    <cellStyle name="Moneda 2 2 2 4 4" xfId="3784" xr:uid="{00D7045F-0B22-4EEF-A5DB-59E9CC45CD86}"/>
    <cellStyle name="Moneda 2 2 2 5" xfId="2110" xr:uid="{BB71728E-63E1-454A-BB95-D76301806656}"/>
    <cellStyle name="Moneda 2 2 2 5 2" xfId="4025" xr:uid="{24239855-4DAB-442C-B282-055F3F800240}"/>
    <cellStyle name="Moneda 2 2 2 6" xfId="1153" xr:uid="{0882B488-2DF3-49AA-AE39-BECFAB7A75A4}"/>
    <cellStyle name="Moneda 2 2 2 7" xfId="3068" xr:uid="{677A2845-12D7-4F00-9DD4-349636FB512F}"/>
    <cellStyle name="Moneda 2 2 3" xfId="382" xr:uid="{8E54266D-5976-4C93-BC94-22078ED8F3AE}"/>
    <cellStyle name="Moneda 2 2 3 2" xfId="2296" xr:uid="{327C1A48-6B3C-4D32-8390-D35012099468}"/>
    <cellStyle name="Moneda 2 2 3 2 2" xfId="4211" xr:uid="{9EA0DFEF-B1C2-4489-A024-A05D5BEA1A6F}"/>
    <cellStyle name="Moneda 2 2 3 3" xfId="1339" xr:uid="{E46EAAB6-ED9E-467B-AC0D-192320B78BDD}"/>
    <cellStyle name="Moneda 2 2 3 4" xfId="3254" xr:uid="{D5398443-53EF-464D-A693-ABFA85844205}"/>
    <cellStyle name="Moneda 2 2 4" xfId="621" xr:uid="{8D0C47E9-825A-4538-9C73-078607D51175}"/>
    <cellStyle name="Moneda 2 2 4 2" xfId="2535" xr:uid="{8A9B660D-0096-4CC8-8211-8EEC46146110}"/>
    <cellStyle name="Moneda 2 2 4 2 2" xfId="4450" xr:uid="{48203A5D-B95A-40B8-928A-018DCABE4079}"/>
    <cellStyle name="Moneda 2 2 4 3" xfId="1578" xr:uid="{D47E42DC-6555-4082-883C-E86F32363C34}"/>
    <cellStyle name="Moneda 2 2 4 4" xfId="3493" xr:uid="{42EA67BC-AD62-465E-8C73-67D614EFEFA1}"/>
    <cellStyle name="Moneda 2 2 5" xfId="860" xr:uid="{9FCA12B8-4E18-46AE-AD9A-79C31AE4166E}"/>
    <cellStyle name="Moneda 2 2 5 2" xfId="2774" xr:uid="{A3D3DAF0-19E5-44CF-8CE7-AC1BE3E06DB5}"/>
    <cellStyle name="Moneda 2 2 5 2 2" xfId="4689" xr:uid="{F05D0D13-AD88-4D69-9E36-AAAB26279410}"/>
    <cellStyle name="Moneda 2 2 5 3" xfId="1817" xr:uid="{F358F16C-77C9-4818-A5D3-ADD4EA54366A}"/>
    <cellStyle name="Moneda 2 2 5 4" xfId="3732" xr:uid="{AF601679-8BCF-41A5-BFC3-3812091CB99E}"/>
    <cellStyle name="Moneda 2 2 6" xfId="2058" xr:uid="{62908F6C-7125-41F8-8A0A-BA3B9D83DACD}"/>
    <cellStyle name="Moneda 2 2 6 2" xfId="3973" xr:uid="{A3F0F127-5528-4A24-903F-6F9AC3091DD2}"/>
    <cellStyle name="Moneda 2 2 7" xfId="1101" xr:uid="{DC7F360C-8E3F-4485-BD40-632A281F61E6}"/>
    <cellStyle name="Moneda 2 2 8" xfId="3016" xr:uid="{C3D31408-B54A-48FE-9AD8-7B0FFFE9AE86}"/>
    <cellStyle name="Moneda 3" xfId="48" xr:uid="{88F50C6A-3F42-4153-895C-C3A1238B8B71}"/>
    <cellStyle name="Moneda 3 10" xfId="1009" xr:uid="{7282EB49-DBC8-42DF-8F24-E4BA3FDFD5DC}"/>
    <cellStyle name="Moneda 3 11" xfId="2924" xr:uid="{4D5F09B9-0AF6-476F-BD1C-04351084F9D7}"/>
    <cellStyle name="Moneda 3 2" xfId="84" xr:uid="{93557417-2A5B-404D-AB70-A4F08A3426F2}"/>
    <cellStyle name="Moneda 3 2 2" xfId="256" xr:uid="{95581FAB-A495-4AE6-BE0B-437D8FB86D85}"/>
    <cellStyle name="Moneda 3 2 2 2" xfId="495" xr:uid="{C048A226-67F3-4AFA-B39C-CCA43BF2D5A8}"/>
    <cellStyle name="Moneda 3 2 2 2 2" xfId="2409" xr:uid="{9DA65E2D-3344-40DC-BBFD-DECB44B281C6}"/>
    <cellStyle name="Moneda 3 2 2 2 2 2" xfId="4324" xr:uid="{FD74EA03-1A12-44E0-AC83-2DC7D3EA0094}"/>
    <cellStyle name="Moneda 3 2 2 2 3" xfId="1452" xr:uid="{79A20138-4E62-49E6-8B44-F8782D4650DA}"/>
    <cellStyle name="Moneda 3 2 2 2 4" xfId="3367" xr:uid="{C7CCD649-F3A1-466E-A5FD-CA18A7BF5F41}"/>
    <cellStyle name="Moneda 3 2 2 3" xfId="734" xr:uid="{A0A502E7-0729-4448-ACBF-52F004E181AD}"/>
    <cellStyle name="Moneda 3 2 2 3 2" xfId="2648" xr:uid="{881034E7-CC1D-4B89-8C09-7C038C1F282D}"/>
    <cellStyle name="Moneda 3 2 2 3 2 2" xfId="4563" xr:uid="{E49BE23C-DC88-4849-BBD4-76604B69C479}"/>
    <cellStyle name="Moneda 3 2 2 3 3" xfId="1691" xr:uid="{52AFEACE-B202-4038-85CB-0C0E9438A90F}"/>
    <cellStyle name="Moneda 3 2 2 3 4" xfId="3606" xr:uid="{4F8C50CC-C9A1-4FE6-844C-AE225E8F0CDF}"/>
    <cellStyle name="Moneda 3 2 2 4" xfId="973" xr:uid="{594E1FAD-EA3D-4762-8687-AD3C0C46212D}"/>
    <cellStyle name="Moneda 3 2 2 4 2" xfId="2887" xr:uid="{4CF75FC3-7F1A-4A49-B93B-56ED817D316C}"/>
    <cellStyle name="Moneda 3 2 2 4 2 2" xfId="4802" xr:uid="{6DA96E2C-31BF-40B4-9C9B-62749A689004}"/>
    <cellStyle name="Moneda 3 2 2 4 3" xfId="1930" xr:uid="{5B069013-7511-4AB5-858F-B24BB7A4C93E}"/>
    <cellStyle name="Moneda 3 2 2 4 4" xfId="3845" xr:uid="{B7CBFBAF-5365-49BC-ACAC-66251BA3F623}"/>
    <cellStyle name="Moneda 3 2 2 5" xfId="2170" xr:uid="{537B51CF-6E0C-454A-93DC-3F5EBFF12B29}"/>
    <cellStyle name="Moneda 3 2 2 5 2" xfId="4085" xr:uid="{B80A772B-7E04-47FD-8D96-5A07F11DC7F8}"/>
    <cellStyle name="Moneda 3 2 2 6" xfId="1213" xr:uid="{0836E502-3899-41A5-9AA4-A115F2FAD36A}"/>
    <cellStyle name="Moneda 3 2 2 7" xfId="3128" xr:uid="{6CA5C0A2-B1CA-4808-92B5-37B8AE033161}"/>
    <cellStyle name="Moneda 3 2 3" xfId="324" xr:uid="{34DC2363-33CF-4277-A420-33CB31D39E0E}"/>
    <cellStyle name="Moneda 3 2 3 2" xfId="2238" xr:uid="{DB158AED-52A3-4A45-92D5-722944BB1982}"/>
    <cellStyle name="Moneda 3 2 3 2 2" xfId="4153" xr:uid="{EDB9331A-6E08-475C-9123-63CC2196277D}"/>
    <cellStyle name="Moneda 3 2 3 3" xfId="1281" xr:uid="{DB433F93-8E1B-477E-BB9B-A7BCA9B91712}"/>
    <cellStyle name="Moneda 3 2 3 4" xfId="3196" xr:uid="{CF6AF939-0845-49EB-B442-B791F206D4AB}"/>
    <cellStyle name="Moneda 3 2 4" xfId="563" xr:uid="{7643AE3D-F8D2-4DB9-93ED-F9A03FBC2F4E}"/>
    <cellStyle name="Moneda 3 2 4 2" xfId="2477" xr:uid="{4E6DDC83-96C1-4AD0-BC55-22A79BE31BE6}"/>
    <cellStyle name="Moneda 3 2 4 2 2" xfId="4392" xr:uid="{45BF658B-6484-418F-83F6-FE366748FB27}"/>
    <cellStyle name="Moneda 3 2 4 3" xfId="1520" xr:uid="{4C248BAB-4154-4EE4-AF25-4A62348260DB}"/>
    <cellStyle name="Moneda 3 2 4 4" xfId="3435" xr:uid="{E32393E4-10BE-4FAF-A89F-1186513D2765}"/>
    <cellStyle name="Moneda 3 2 5" xfId="802" xr:uid="{40BB77A6-09BA-4729-8208-6661EE79BFDC}"/>
    <cellStyle name="Moneda 3 2 5 2" xfId="2716" xr:uid="{B751D69E-1AB6-4E49-9399-68FFDBDE05D6}"/>
    <cellStyle name="Moneda 3 2 5 2 2" xfId="4631" xr:uid="{BD0EEF81-E0DE-42F1-A62C-9BA1FB3900AA}"/>
    <cellStyle name="Moneda 3 2 5 3" xfId="1759" xr:uid="{F1B4812C-3B11-40B2-A110-D6CD63E5FF56}"/>
    <cellStyle name="Moneda 3 2 5 4" xfId="3674" xr:uid="{58D5450A-A074-480E-8872-DDE31C402D73}"/>
    <cellStyle name="Moneda 3 2 6" xfId="2000" xr:uid="{EA67827B-8129-4054-89FE-0585A71CACCA}"/>
    <cellStyle name="Moneda 3 2 6 2" xfId="3915" xr:uid="{2340EA2E-F61B-4FB1-B8FC-DA59634C7AF4}"/>
    <cellStyle name="Moneda 3 2 7" xfId="1043" xr:uid="{D4514841-12C6-4B56-BBFD-FABD4B063F12}"/>
    <cellStyle name="Moneda 3 2 8" xfId="2958" xr:uid="{841671C3-5503-4F44-A34D-00943DB30942}"/>
    <cellStyle name="Moneda 3 3" xfId="118" xr:uid="{8E280E22-9809-4A9F-9BCA-E49B1E156F1C}"/>
    <cellStyle name="Moneda 3 3 2" xfId="357" xr:uid="{699EC9BA-C5CB-4FA8-AECF-F30413D428CB}"/>
    <cellStyle name="Moneda 3 3 2 2" xfId="2271" xr:uid="{0CE7A748-6F23-438C-AEA8-5044B9B53D2B}"/>
    <cellStyle name="Moneda 3 3 2 2 2" xfId="4186" xr:uid="{E17536F5-C40F-450D-A3D5-7425A7E329DD}"/>
    <cellStyle name="Moneda 3 3 2 3" xfId="1314" xr:uid="{04CDA1A7-AC9A-4AFD-B913-E9DCD76DC07A}"/>
    <cellStyle name="Moneda 3 3 2 4" xfId="3229" xr:uid="{9FD030C5-2D0D-449F-8257-C90D9A31DE6B}"/>
    <cellStyle name="Moneda 3 3 3" xfId="596" xr:uid="{33AB3715-C9F6-4F11-84AE-A24BC0EF292E}"/>
    <cellStyle name="Moneda 3 3 3 2" xfId="2510" xr:uid="{A4BF9AF6-26DB-4C5E-9E2D-97EB937F4FC2}"/>
    <cellStyle name="Moneda 3 3 3 2 2" xfId="4425" xr:uid="{C8136044-F887-4CB3-8308-8366C0334966}"/>
    <cellStyle name="Moneda 3 3 3 3" xfId="1553" xr:uid="{2717667E-59DC-4862-92F2-E29D82EBFE0F}"/>
    <cellStyle name="Moneda 3 3 3 4" xfId="3468" xr:uid="{448BCC1C-222E-45BF-813E-AA40781F50ED}"/>
    <cellStyle name="Moneda 3 3 4" xfId="835" xr:uid="{DD939E30-E6A2-4C52-B975-68A37F331AF3}"/>
    <cellStyle name="Moneda 3 3 4 2" xfId="2749" xr:uid="{5BE615B4-EB4B-4AF8-8AA5-B672DAE82B73}"/>
    <cellStyle name="Moneda 3 3 4 2 2" xfId="4664" xr:uid="{5F3232F4-19E2-4AD9-B2ED-7D8B1E64A35F}"/>
    <cellStyle name="Moneda 3 3 4 3" xfId="1792" xr:uid="{72784964-7FFF-4724-B8CA-2A4BD46C55EC}"/>
    <cellStyle name="Moneda 3 3 4 4" xfId="3707" xr:uid="{10D6737D-BEF5-4A05-A5A9-AC9773A5764C}"/>
    <cellStyle name="Moneda 3 3 5" xfId="2033" xr:uid="{6B1EC735-CC9D-4C9E-9151-B7284C5D3AF9}"/>
    <cellStyle name="Moneda 3 3 5 2" xfId="3948" xr:uid="{EDA0AFB7-3413-4E5D-9800-A44B23A34B07}"/>
    <cellStyle name="Moneda 3 3 6" xfId="1076" xr:uid="{564E304A-69BD-423D-9095-1184322EB141}"/>
    <cellStyle name="Moneda 3 3 7" xfId="2991" xr:uid="{AC45FFB3-12CD-4939-97D5-74DD0ECDDF4F}"/>
    <cellStyle name="Moneda 3 4" xfId="171" xr:uid="{B6C20A5B-82EA-4251-A529-777EAAA49E4B}"/>
    <cellStyle name="Moneda 3 4 2" xfId="409" xr:uid="{C48B3F56-0284-4A3C-B0A1-4EFD729FB049}"/>
    <cellStyle name="Moneda 3 4 2 2" xfId="2323" xr:uid="{C740353F-771F-4A66-B9AB-6F11DF3C4FA8}"/>
    <cellStyle name="Moneda 3 4 2 2 2" xfId="4238" xr:uid="{7864DB7E-7DF8-4CEA-92F7-0EE4F8CDB793}"/>
    <cellStyle name="Moneda 3 4 2 3" xfId="1366" xr:uid="{6F5BD547-2FC6-48CF-969B-D232B78C4FAB}"/>
    <cellStyle name="Moneda 3 4 2 4" xfId="3281" xr:uid="{D1CD4803-B9E0-42E7-B2B0-7F49CB3253DA}"/>
    <cellStyle name="Moneda 3 4 3" xfId="648" xr:uid="{6AD2998F-1DE5-4988-B052-3A27E24AA6B2}"/>
    <cellStyle name="Moneda 3 4 3 2" xfId="2562" xr:uid="{47157151-D33C-4C2E-B72D-41E7FBFEAB76}"/>
    <cellStyle name="Moneda 3 4 3 2 2" xfId="4477" xr:uid="{8DA6E0A1-17E9-437B-8EFA-7C50641804BF}"/>
    <cellStyle name="Moneda 3 4 3 3" xfId="1605" xr:uid="{B01402AC-EB99-4DD1-95D8-8EF0924DEB13}"/>
    <cellStyle name="Moneda 3 4 3 4" xfId="3520" xr:uid="{26879CB4-05A5-4D97-BC9A-3E9E9FF9462E}"/>
    <cellStyle name="Moneda 3 4 4" xfId="887" xr:uid="{685757BD-4730-42EB-8F32-7087F1302C34}"/>
    <cellStyle name="Moneda 3 4 4 2" xfId="2801" xr:uid="{C8A96780-AD52-4635-A78B-8EA32730E223}"/>
    <cellStyle name="Moneda 3 4 4 2 2" xfId="4716" xr:uid="{9D10BABC-5163-4827-9138-DE7996C02307}"/>
    <cellStyle name="Moneda 3 4 4 3" xfId="1844" xr:uid="{A0F5EAB0-421C-46B3-91E4-89E27689A65E}"/>
    <cellStyle name="Moneda 3 4 4 4" xfId="3759" xr:uid="{8FF24C47-FFC4-4CC2-AE9A-7D4B1A954BE5}"/>
    <cellStyle name="Moneda 3 4 5" xfId="2085" xr:uid="{9A53DBDE-4993-4D96-B1D7-352054C61BD0}"/>
    <cellStyle name="Moneda 3 4 5 2" xfId="4000" xr:uid="{EA62E289-E501-46B4-B1E8-EC9E28FC4635}"/>
    <cellStyle name="Moneda 3 4 6" xfId="1128" xr:uid="{4DD3BFB6-2BD2-49CA-8A8E-0AF762C1A70F}"/>
    <cellStyle name="Moneda 3 4 7" xfId="3043" xr:uid="{05058EDC-F8A4-4CFD-8EAF-C297FAD20AF5}"/>
    <cellStyle name="Moneda 3 5" xfId="223" xr:uid="{06E59D12-BEF9-48D7-890F-37C726DE7F12}"/>
    <cellStyle name="Moneda 3 5 2" xfId="461" xr:uid="{E7A6A5F6-C03A-45AC-8ECF-17AD1F69334F}"/>
    <cellStyle name="Moneda 3 5 2 2" xfId="2375" xr:uid="{093A373D-C829-4C3D-9231-F91FECA54BCF}"/>
    <cellStyle name="Moneda 3 5 2 2 2" xfId="4290" xr:uid="{14B91590-C1BD-4281-91DE-64042B19A808}"/>
    <cellStyle name="Moneda 3 5 2 3" xfId="1418" xr:uid="{78D5E61D-62A9-494F-9DE4-3EA6D30206B6}"/>
    <cellStyle name="Moneda 3 5 2 4" xfId="3333" xr:uid="{87B20F3D-50FA-41AB-96B1-624EBCE5971D}"/>
    <cellStyle name="Moneda 3 5 3" xfId="700" xr:uid="{0792B2BF-BDEA-4E9B-807C-49A3473B6F29}"/>
    <cellStyle name="Moneda 3 5 3 2" xfId="2614" xr:uid="{C7C16E73-CF23-4136-BBAC-83DF38BA4F8A}"/>
    <cellStyle name="Moneda 3 5 3 2 2" xfId="4529" xr:uid="{867463E8-C621-43D5-9141-1D27F3F3E841}"/>
    <cellStyle name="Moneda 3 5 3 3" xfId="1657" xr:uid="{153A6DF6-2FB5-47E8-A0D1-B4CA2447C1AF}"/>
    <cellStyle name="Moneda 3 5 3 4" xfId="3572" xr:uid="{9A5B6DE2-6C23-406A-9C7C-45BA880B2CFB}"/>
    <cellStyle name="Moneda 3 5 4" xfId="939" xr:uid="{E87432A9-5BB0-4C1B-B6E4-8EB332006B79}"/>
    <cellStyle name="Moneda 3 5 4 2" xfId="2853" xr:uid="{ACB3EFFA-C802-4795-9E52-2D63E1F4B6BE}"/>
    <cellStyle name="Moneda 3 5 4 2 2" xfId="4768" xr:uid="{4276E7EE-C9BD-41C4-AF08-16F2A86F8B25}"/>
    <cellStyle name="Moneda 3 5 4 3" xfId="1896" xr:uid="{E6A010BA-20A7-4EE0-8A19-0254AB0C518E}"/>
    <cellStyle name="Moneda 3 5 4 4" xfId="3811" xr:uid="{89778A2F-2E2D-4DE1-B5A6-4B9D73C9504C}"/>
    <cellStyle name="Moneda 3 5 5" xfId="2137" xr:uid="{CCE8313C-D371-4756-AC5B-1C1BC4A67794}"/>
    <cellStyle name="Moneda 3 5 5 2" xfId="4052" xr:uid="{B6DE7A98-E80D-4B83-9FFC-C7F9827646F9}"/>
    <cellStyle name="Moneda 3 5 6" xfId="1180" xr:uid="{07B06743-3DE6-4060-8328-C60547D13664}"/>
    <cellStyle name="Moneda 3 5 7" xfId="3095" xr:uid="{6B3F8276-C0A5-480C-B0D1-851AF0AC436A}"/>
    <cellStyle name="Moneda 3 6" xfId="290" xr:uid="{F9F3F3BB-D1DA-48DA-8B70-D6A1B6AB5B20}"/>
    <cellStyle name="Moneda 3 6 2" xfId="2204" xr:uid="{E2029EF8-F161-4FFF-80E2-28E7DF6C66A0}"/>
    <cellStyle name="Moneda 3 6 2 2" xfId="4119" xr:uid="{18D90F72-797E-4375-B173-0AB8BF3BA135}"/>
    <cellStyle name="Moneda 3 6 3" xfId="1247" xr:uid="{C6F51E3D-0A1A-41DA-874F-AC7EA1A00041}"/>
    <cellStyle name="Moneda 3 6 4" xfId="3162" xr:uid="{187BB378-B800-470A-AF39-4911594676B7}"/>
    <cellStyle name="Moneda 3 7" xfId="529" xr:uid="{2EDD1D1C-2B54-4183-AF83-6FDA415A9B77}"/>
    <cellStyle name="Moneda 3 7 2" xfId="2443" xr:uid="{BF1721D1-32F2-4F66-A702-DB57776F5124}"/>
    <cellStyle name="Moneda 3 7 2 2" xfId="4358" xr:uid="{8CC278A1-D252-4BBA-B444-E243ACE78306}"/>
    <cellStyle name="Moneda 3 7 3" xfId="1486" xr:uid="{BD38E197-6400-473B-8EC3-A5CA16671EAB}"/>
    <cellStyle name="Moneda 3 7 4" xfId="3401" xr:uid="{3CDA60A1-B518-430A-8956-D189037D4746}"/>
    <cellStyle name="Moneda 3 8" xfId="768" xr:uid="{3130591C-BEE5-455B-B471-2336AF3BFB6A}"/>
    <cellStyle name="Moneda 3 8 2" xfId="2682" xr:uid="{5BA6982A-9E95-4D84-BBD6-7343F122BCB9}"/>
    <cellStyle name="Moneda 3 8 2 2" xfId="4597" xr:uid="{2E088869-90AD-43E1-8CD3-6E82198DC675}"/>
    <cellStyle name="Moneda 3 8 3" xfId="1725" xr:uid="{69C2590D-CA5E-4B18-941C-7BA9429D70A8}"/>
    <cellStyle name="Moneda 3 8 4" xfId="3640" xr:uid="{DA2F7EF2-3555-459C-9F93-BBEE4F29F9DB}"/>
    <cellStyle name="Moneda 3 9" xfId="1966" xr:uid="{6E2A5519-0915-403E-BC5D-1AA2541CF978}"/>
    <cellStyle name="Moneda 3 9 2" xfId="3881" xr:uid="{808863D1-5397-4171-9240-7192D4E84665}"/>
    <cellStyle name="Moneda 4" xfId="51" xr:uid="{B3B00193-0DFA-4DD2-AA11-D566212C8047}"/>
    <cellStyle name="Moneda 4 10" xfId="1012" xr:uid="{B77BFF82-391F-4F5E-BAD4-E90B387D181F}"/>
    <cellStyle name="Moneda 4 11" xfId="2927" xr:uid="{756E37D7-9A1D-48DF-A524-B383F1F6091B}"/>
    <cellStyle name="Moneda 4 2" xfId="87" xr:uid="{10CFCF2A-A52D-470B-8866-4576E49F2C76}"/>
    <cellStyle name="Moneda 4 2 2" xfId="259" xr:uid="{700363E0-864A-4E16-BC0A-46E4DD39D073}"/>
    <cellStyle name="Moneda 4 2 2 2" xfId="498" xr:uid="{8F57593D-8452-4059-9657-35B599D29BDD}"/>
    <cellStyle name="Moneda 4 2 2 2 2" xfId="2412" xr:uid="{83572A7C-6AF3-487E-ACBB-848DB57885E3}"/>
    <cellStyle name="Moneda 4 2 2 2 2 2" xfId="4327" xr:uid="{CD85A660-87E8-452B-B467-C936691657B7}"/>
    <cellStyle name="Moneda 4 2 2 2 3" xfId="1455" xr:uid="{3A9DED55-3E93-42B9-A2E6-A0B78E8B2BB3}"/>
    <cellStyle name="Moneda 4 2 2 2 4" xfId="3370" xr:uid="{9139A73B-BDC4-43AB-A16B-DADC223C7CC6}"/>
    <cellStyle name="Moneda 4 2 2 3" xfId="737" xr:uid="{B716756B-9FB4-4AAF-8366-0AE5EBBCFF0E}"/>
    <cellStyle name="Moneda 4 2 2 3 2" xfId="2651" xr:uid="{E8E60A9D-C96A-46A9-A14F-95A2EF122A56}"/>
    <cellStyle name="Moneda 4 2 2 3 2 2" xfId="4566" xr:uid="{CD65F7EC-2519-4ED3-90CF-700BFBCC3E17}"/>
    <cellStyle name="Moneda 4 2 2 3 3" xfId="1694" xr:uid="{2B197193-9F00-4B88-A26D-232DED09E3CF}"/>
    <cellStyle name="Moneda 4 2 2 3 4" xfId="3609" xr:uid="{476C66E4-A5DE-4C12-A4EA-0EB653BF613C}"/>
    <cellStyle name="Moneda 4 2 2 4" xfId="976" xr:uid="{3425FC5B-442E-4CA7-9D14-6CE622B803D3}"/>
    <cellStyle name="Moneda 4 2 2 4 2" xfId="2890" xr:uid="{94CA20B0-EC3B-4C90-8249-E9C54F239FA4}"/>
    <cellStyle name="Moneda 4 2 2 4 2 2" xfId="4805" xr:uid="{08CF9D93-4F7E-4E5E-BF34-2AA469C4266D}"/>
    <cellStyle name="Moneda 4 2 2 4 3" xfId="1933" xr:uid="{B5CBE815-0E4F-4EAC-A711-894EFDFA3E75}"/>
    <cellStyle name="Moneda 4 2 2 4 4" xfId="3848" xr:uid="{64CAFA43-713B-4CA7-B1FB-C4544387B2AE}"/>
    <cellStyle name="Moneda 4 2 2 5" xfId="2173" xr:uid="{715C6370-5FDF-4000-95DE-982DCE76A2DE}"/>
    <cellStyle name="Moneda 4 2 2 5 2" xfId="4088" xr:uid="{54F4BEB7-9BD0-4458-A7CE-2CBEF61BAE3F}"/>
    <cellStyle name="Moneda 4 2 2 6" xfId="1216" xr:uid="{8C47DF22-1EE3-45B1-98D3-3832378E71CB}"/>
    <cellStyle name="Moneda 4 2 2 7" xfId="3131" xr:uid="{AB276ECB-3506-44E2-BEC2-F1397D7DAF9B}"/>
    <cellStyle name="Moneda 4 2 3" xfId="327" xr:uid="{A011C080-0651-4EF9-8C60-393B4E7A322F}"/>
    <cellStyle name="Moneda 4 2 3 2" xfId="2241" xr:uid="{1EE8BE66-D83E-4F4E-9343-D12D2615B17F}"/>
    <cellStyle name="Moneda 4 2 3 2 2" xfId="4156" xr:uid="{9A07A31F-4E50-474E-95DD-7DA977000FFD}"/>
    <cellStyle name="Moneda 4 2 3 3" xfId="1284" xr:uid="{15262A32-8BF2-494D-AA42-3A916E8E0E0B}"/>
    <cellStyle name="Moneda 4 2 3 4" xfId="3199" xr:uid="{2F28BCCC-A795-4DB4-9977-8A67C48E6122}"/>
    <cellStyle name="Moneda 4 2 4" xfId="566" xr:uid="{4C46A22D-46D1-4E16-9D34-F97D47C9C904}"/>
    <cellStyle name="Moneda 4 2 4 2" xfId="2480" xr:uid="{D39BD368-72D6-4984-9420-13CFC3B3A241}"/>
    <cellStyle name="Moneda 4 2 4 2 2" xfId="4395" xr:uid="{3387BE67-1CCA-46BE-B596-98E9DAACFCCE}"/>
    <cellStyle name="Moneda 4 2 4 3" xfId="1523" xr:uid="{8F2B79BE-21CD-4683-A14B-D632DA949FBC}"/>
    <cellStyle name="Moneda 4 2 4 4" xfId="3438" xr:uid="{344346A6-8B1E-4703-81EB-9E02A7BC4603}"/>
    <cellStyle name="Moneda 4 2 5" xfId="805" xr:uid="{57F75E43-113E-4ADD-B2B6-DE1CCBF331B4}"/>
    <cellStyle name="Moneda 4 2 5 2" xfId="2719" xr:uid="{B0A750FB-3603-4750-A341-24B6D1463D69}"/>
    <cellStyle name="Moneda 4 2 5 2 2" xfId="4634" xr:uid="{B5270AA4-4515-4F15-B019-861C4A95C7D1}"/>
    <cellStyle name="Moneda 4 2 5 3" xfId="1762" xr:uid="{03C27126-3AFF-4C5F-9CEB-06BF7615B196}"/>
    <cellStyle name="Moneda 4 2 5 4" xfId="3677" xr:uid="{EE358235-BAC0-49F7-80F3-36C77A8FB52B}"/>
    <cellStyle name="Moneda 4 2 6" xfId="2003" xr:uid="{34FA216C-0097-4921-AB44-458ED4083504}"/>
    <cellStyle name="Moneda 4 2 6 2" xfId="3918" xr:uid="{109EDD2F-AA86-4799-82CC-00A7C1C02F26}"/>
    <cellStyle name="Moneda 4 2 7" xfId="1046" xr:uid="{2F4DF52E-D028-427F-A75C-CED461523E12}"/>
    <cellStyle name="Moneda 4 2 8" xfId="2961" xr:uid="{608B0B48-8D03-47F9-9505-9FE76BFD7F70}"/>
    <cellStyle name="Moneda 4 3" xfId="121" xr:uid="{8CFF491B-EDF4-4D74-A01E-8C9814373E50}"/>
    <cellStyle name="Moneda 4 3 2" xfId="360" xr:uid="{4C0CD0C8-F069-4D4F-B912-77ECF9A8D918}"/>
    <cellStyle name="Moneda 4 3 2 2" xfId="2274" xr:uid="{2C662A0B-992D-440D-B8F0-41A1E3C93369}"/>
    <cellStyle name="Moneda 4 3 2 2 2" xfId="4189" xr:uid="{FEFB5A78-144F-429D-97CD-B892D8B65E08}"/>
    <cellStyle name="Moneda 4 3 2 3" xfId="1317" xr:uid="{CEA7C172-7D18-4E9C-9C74-E5D5DDC1DCFE}"/>
    <cellStyle name="Moneda 4 3 2 4" xfId="3232" xr:uid="{DB86FB54-B75A-41A4-9C71-39B69AD60DD9}"/>
    <cellStyle name="Moneda 4 3 3" xfId="599" xr:uid="{D5CB805C-9EDF-4AC7-AB51-503FFDCDD793}"/>
    <cellStyle name="Moneda 4 3 3 2" xfId="2513" xr:uid="{F0744424-1707-464E-A11C-CC214193FC84}"/>
    <cellStyle name="Moneda 4 3 3 2 2" xfId="4428" xr:uid="{0D8704ED-1CDD-44AC-BFB5-041F7EA6A962}"/>
    <cellStyle name="Moneda 4 3 3 3" xfId="1556" xr:uid="{15948F7E-96CB-4FBB-B104-851936FF9816}"/>
    <cellStyle name="Moneda 4 3 3 4" xfId="3471" xr:uid="{0461BB89-5985-48EB-9AB1-E1DB2823B824}"/>
    <cellStyle name="Moneda 4 3 4" xfId="838" xr:uid="{55253021-7D53-47B3-B7CC-F1D41A896EAC}"/>
    <cellStyle name="Moneda 4 3 4 2" xfId="2752" xr:uid="{F4037D11-D863-4837-ABDC-754C37E86F1B}"/>
    <cellStyle name="Moneda 4 3 4 2 2" xfId="4667" xr:uid="{16564653-4EDF-4546-A786-9BE209DEADC8}"/>
    <cellStyle name="Moneda 4 3 4 3" xfId="1795" xr:uid="{9E72610A-B7CF-49ED-926F-5571B117A031}"/>
    <cellStyle name="Moneda 4 3 4 4" xfId="3710" xr:uid="{1F88D2FE-4255-4FAA-A5CF-5FAC0F99E70F}"/>
    <cellStyle name="Moneda 4 3 5" xfId="2036" xr:uid="{2190CB9B-978A-4830-BD56-8AF522025359}"/>
    <cellStyle name="Moneda 4 3 5 2" xfId="3951" xr:uid="{032B3F5D-F8AE-4592-ABEB-9D157381D066}"/>
    <cellStyle name="Moneda 4 3 6" xfId="1079" xr:uid="{75FB3F29-1B46-40F6-9A7E-F44D24CBA0B2}"/>
    <cellStyle name="Moneda 4 3 7" xfId="2994" xr:uid="{D25E76EA-DCDA-406D-92CA-D8F163841D82}"/>
    <cellStyle name="Moneda 4 4" xfId="174" xr:uid="{B4A6CBFA-B951-4B43-A21E-F61FC3084908}"/>
    <cellStyle name="Moneda 4 4 2" xfId="412" xr:uid="{9422EDE0-29C4-410D-93A2-A442DDD3939C}"/>
    <cellStyle name="Moneda 4 4 2 2" xfId="2326" xr:uid="{8CDD93E6-0AAC-4DC5-B99C-193DE1FCE9AD}"/>
    <cellStyle name="Moneda 4 4 2 2 2" xfId="4241" xr:uid="{76E29439-295D-409B-9A15-4460051F31A8}"/>
    <cellStyle name="Moneda 4 4 2 3" xfId="1369" xr:uid="{278DE0CB-C9C7-4E01-BBDF-7CA8E49C3F77}"/>
    <cellStyle name="Moneda 4 4 2 4" xfId="3284" xr:uid="{30680672-DC42-424F-B948-1102788373EF}"/>
    <cellStyle name="Moneda 4 4 3" xfId="651" xr:uid="{5F1D17A6-F082-479E-8FE9-C52D670CC819}"/>
    <cellStyle name="Moneda 4 4 3 2" xfId="2565" xr:uid="{02A2FD74-FA6E-4BDC-896B-61F8CEBE741A}"/>
    <cellStyle name="Moneda 4 4 3 2 2" xfId="4480" xr:uid="{B970D3D4-BDAF-498D-9F57-CB40AA3D5977}"/>
    <cellStyle name="Moneda 4 4 3 3" xfId="1608" xr:uid="{B9CD7E6D-333F-47B9-BBA2-1D6CD70F59A6}"/>
    <cellStyle name="Moneda 4 4 3 4" xfId="3523" xr:uid="{4A7DE012-1338-4B04-A654-BD39D773446A}"/>
    <cellStyle name="Moneda 4 4 4" xfId="890" xr:uid="{FF7DE2C3-7206-42E9-8636-824B22E1DF95}"/>
    <cellStyle name="Moneda 4 4 4 2" xfId="2804" xr:uid="{AA731338-1B26-4670-A204-C1E9329F37B5}"/>
    <cellStyle name="Moneda 4 4 4 2 2" xfId="4719" xr:uid="{9B74779E-1CED-46E6-B4B7-1DDCAA417A4D}"/>
    <cellStyle name="Moneda 4 4 4 3" xfId="1847" xr:uid="{9BA6C4ED-DA47-4030-B335-CE43EB998EB4}"/>
    <cellStyle name="Moneda 4 4 4 4" xfId="3762" xr:uid="{062497FB-53ED-4EBF-8245-AFE3FD302F6D}"/>
    <cellStyle name="Moneda 4 4 5" xfId="2088" xr:uid="{A34ACA90-F023-4DBF-81BA-B7DE43E336F5}"/>
    <cellStyle name="Moneda 4 4 5 2" xfId="4003" xr:uid="{CAA2121E-CA52-4E02-A7D4-DF17AE53CCFC}"/>
    <cellStyle name="Moneda 4 4 6" xfId="1131" xr:uid="{01FB84EC-14AE-4A28-B9EC-8A01CD732057}"/>
    <cellStyle name="Moneda 4 4 7" xfId="3046" xr:uid="{91AA2EBF-8495-43B1-9BB2-35AFC561EE73}"/>
    <cellStyle name="Moneda 4 5" xfId="226" xr:uid="{E21542F5-F1D8-4948-AABD-8FEB50C79266}"/>
    <cellStyle name="Moneda 4 5 2" xfId="464" xr:uid="{087CFAEE-E150-4FB4-BBC7-FCDD346DFA44}"/>
    <cellStyle name="Moneda 4 5 2 2" xfId="2378" xr:uid="{4F88A93F-4058-48AA-990D-A11189587401}"/>
    <cellStyle name="Moneda 4 5 2 2 2" xfId="4293" xr:uid="{7474EAB3-884E-4907-A96A-2EC726832C51}"/>
    <cellStyle name="Moneda 4 5 2 3" xfId="1421" xr:uid="{98975CC0-FFB5-4609-A115-1AC0726C3EDD}"/>
    <cellStyle name="Moneda 4 5 2 4" xfId="3336" xr:uid="{620CB923-4903-4C3D-9F97-6452928BB401}"/>
    <cellStyle name="Moneda 4 5 3" xfId="703" xr:uid="{1F8B3CB4-2424-459F-9367-68046217F907}"/>
    <cellStyle name="Moneda 4 5 3 2" xfId="2617" xr:uid="{1CEF561E-C169-4ECE-BC5B-8692D49E161B}"/>
    <cellStyle name="Moneda 4 5 3 2 2" xfId="4532" xr:uid="{0EEA855B-83D2-4D62-892D-13CAD0213056}"/>
    <cellStyle name="Moneda 4 5 3 3" xfId="1660" xr:uid="{3B2B7728-3E67-48ED-8AF6-4A12B852ECB1}"/>
    <cellStyle name="Moneda 4 5 3 4" xfId="3575" xr:uid="{CCB79913-A94D-4709-99C3-7D09589A8C8A}"/>
    <cellStyle name="Moneda 4 5 4" xfId="942" xr:uid="{D4DD4D91-30F3-4ABC-BAD4-BC43FA310CED}"/>
    <cellStyle name="Moneda 4 5 4 2" xfId="2856" xr:uid="{49787DE8-6D67-4544-AE70-CD5104BD9776}"/>
    <cellStyle name="Moneda 4 5 4 2 2" xfId="4771" xr:uid="{89DBF36E-2BDD-4655-863F-DAD27419FB9C}"/>
    <cellStyle name="Moneda 4 5 4 3" xfId="1899" xr:uid="{0E7B11D3-5355-4312-98E8-A775B24AC61F}"/>
    <cellStyle name="Moneda 4 5 4 4" xfId="3814" xr:uid="{CFAC6882-CBB3-4F10-9E6E-66203E3006D0}"/>
    <cellStyle name="Moneda 4 5 5" xfId="2140" xr:uid="{0E91D18C-1126-4399-88A2-27DB42118894}"/>
    <cellStyle name="Moneda 4 5 5 2" xfId="4055" xr:uid="{900F7C86-A192-476F-8917-FA4A554C375B}"/>
    <cellStyle name="Moneda 4 5 6" xfId="1183" xr:uid="{E0C37EA8-BE93-4B41-9E50-2070FADC5B73}"/>
    <cellStyle name="Moneda 4 5 7" xfId="3098" xr:uid="{2DCAC7EE-09D5-416B-B4C0-03972AFD83A1}"/>
    <cellStyle name="Moneda 4 6" xfId="293" xr:uid="{31F2F8B2-5CEB-4BDA-84E0-2A518296AFB7}"/>
    <cellStyle name="Moneda 4 6 2" xfId="2207" xr:uid="{2FC1A591-ADA2-49D7-8887-CC28983E7795}"/>
    <cellStyle name="Moneda 4 6 2 2" xfId="4122" xr:uid="{429F53CC-7D3A-4F2B-BA27-6CE051F3C994}"/>
    <cellStyle name="Moneda 4 6 3" xfId="1250" xr:uid="{A42EED02-0F5B-4481-8530-DEA4214AA8EC}"/>
    <cellStyle name="Moneda 4 6 4" xfId="3165" xr:uid="{B0615B2C-B5D2-4882-83B3-A123BC0C7FB0}"/>
    <cellStyle name="Moneda 4 7" xfId="532" xr:uid="{F3528DBD-D1CF-4F28-952C-EA78487723D0}"/>
    <cellStyle name="Moneda 4 7 2" xfId="2446" xr:uid="{C5F77962-60E3-427C-BE33-030595A959D1}"/>
    <cellStyle name="Moneda 4 7 2 2" xfId="4361" xr:uid="{C915B5DD-0F28-4AB4-9541-90DA3265F82B}"/>
    <cellStyle name="Moneda 4 7 3" xfId="1489" xr:uid="{AE1EEF09-1410-4F84-9E85-C80E1C05E3D6}"/>
    <cellStyle name="Moneda 4 7 4" xfId="3404" xr:uid="{0852C9E0-2E3E-4151-B9EF-D233C665CD81}"/>
    <cellStyle name="Moneda 4 8" xfId="771" xr:uid="{69AA33AA-A6DA-48DD-A25E-8E640A3AFDED}"/>
    <cellStyle name="Moneda 4 8 2" xfId="2685" xr:uid="{A78E2A0D-DBD5-4492-8518-8CF48305DC8D}"/>
    <cellStyle name="Moneda 4 8 2 2" xfId="4600" xr:uid="{B7CE5338-F2D0-4FCA-8BEF-057046BCEF76}"/>
    <cellStyle name="Moneda 4 8 3" xfId="1728" xr:uid="{980EA66D-9659-4BEE-9431-6C6DC05CC593}"/>
    <cellStyle name="Moneda 4 8 4" xfId="3643" xr:uid="{9F91D4CD-B8A2-4ED5-B3D1-24CF68E473B7}"/>
    <cellStyle name="Moneda 4 9" xfId="1969" xr:uid="{CFF7D0C4-F008-41B3-BE66-F3571BAD3F89}"/>
    <cellStyle name="Moneda 4 9 2" xfId="3884" xr:uid="{543612F6-FF85-4974-A3B2-5FA888E6AC7C}"/>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2 2" xfId="2405" xr:uid="{2377FC34-78B6-4F2A-955A-2A9B776D7F91}"/>
    <cellStyle name="Moneda 5 2 2 2 2 2" xfId="4320" xr:uid="{02699D2D-A6C7-4341-BB61-BFE38FB8255A}"/>
    <cellStyle name="Moneda 5 2 2 2 3" xfId="1448" xr:uid="{915AC899-A6AB-453B-A3E2-20925000204A}"/>
    <cellStyle name="Moneda 5 2 2 2 4" xfId="3363" xr:uid="{71D913CB-7368-48E3-9165-53D48E0B79A6}"/>
    <cellStyle name="Moneda 5 2 2 3" xfId="730" xr:uid="{2A80C3E3-97C0-4F87-B928-C115E317CC53}"/>
    <cellStyle name="Moneda 5 2 2 3 2" xfId="2644" xr:uid="{03BC0AF1-BBC4-45C0-9F65-C9D428DC7ACA}"/>
    <cellStyle name="Moneda 5 2 2 3 2 2" xfId="4559" xr:uid="{437765D8-8AB7-4906-ADB4-5BF06FF675C6}"/>
    <cellStyle name="Moneda 5 2 2 3 3" xfId="1687" xr:uid="{2E0034CB-0078-4E47-9627-854517EA92E7}"/>
    <cellStyle name="Moneda 5 2 2 3 4" xfId="3602" xr:uid="{F07E830C-8D8C-4117-B8DE-DAB560369358}"/>
    <cellStyle name="Moneda 5 2 2 4" xfId="969" xr:uid="{252F945B-495C-45C6-B8ED-A90B9EBD6028}"/>
    <cellStyle name="Moneda 5 2 2 4 2" xfId="2883" xr:uid="{997F6F50-47A2-49CE-AF59-170999572FE2}"/>
    <cellStyle name="Moneda 5 2 2 4 2 2" xfId="4798" xr:uid="{3C0C5AB7-FDF3-4682-8016-AA0D9D2CAF4C}"/>
    <cellStyle name="Moneda 5 2 2 4 3" xfId="1926" xr:uid="{26A29026-324D-41A9-A4EB-6954248228CF}"/>
    <cellStyle name="Moneda 5 2 2 4 4" xfId="3841" xr:uid="{DF4F79E3-F501-4165-BC82-7DDDB3D23E52}"/>
    <cellStyle name="Moneda 5 2 2 5" xfId="2166" xr:uid="{98A53387-D5FA-4287-B177-A6A6FC819EBD}"/>
    <cellStyle name="Moneda 5 2 2 5 2" xfId="4081" xr:uid="{27CAF9B0-1AC8-4035-B50E-5EE06E413A0B}"/>
    <cellStyle name="Moneda 5 2 2 6" xfId="1209" xr:uid="{50F93BA9-ABDC-4BCC-897E-142230B7D916}"/>
    <cellStyle name="Moneda 5 2 2 7" xfId="3124" xr:uid="{5DBDAB9C-1E35-4169-9954-A18086A39BD9}"/>
    <cellStyle name="Moneda 5 2 3" xfId="320" xr:uid="{CEDEA33C-33CD-44A7-AD11-8B450EE47984}"/>
    <cellStyle name="Moneda 5 2 3 2" xfId="2234" xr:uid="{A5C63CC7-D98A-4DBB-B37B-34BC248C0217}"/>
    <cellStyle name="Moneda 5 2 3 2 2" xfId="4149" xr:uid="{117093D6-8BAE-4F88-B5C9-EA97512FCD8D}"/>
    <cellStyle name="Moneda 5 2 3 3" xfId="1277" xr:uid="{8D405557-19A3-4DA6-A337-0F41F0D19E5C}"/>
    <cellStyle name="Moneda 5 2 3 4" xfId="3192" xr:uid="{4413078D-2AE5-4E67-987B-EB664B65DD0C}"/>
    <cellStyle name="Moneda 5 2 4" xfId="559" xr:uid="{33CE4B85-7EF0-46F9-BCF9-6E8F0BBA674B}"/>
    <cellStyle name="Moneda 5 2 4 2" xfId="2473" xr:uid="{1AE853DD-A391-43AF-8545-2E863368C3B3}"/>
    <cellStyle name="Moneda 5 2 4 2 2" xfId="4388" xr:uid="{0BB15C3D-CAF5-4096-80FE-859BA9F33690}"/>
    <cellStyle name="Moneda 5 2 4 3" xfId="1516" xr:uid="{B2013086-271C-49CE-B87F-CD90FF4F6B74}"/>
    <cellStyle name="Moneda 5 2 4 4" xfId="3431" xr:uid="{FF91E8F1-6EFA-4707-94B0-DB39AFD6F8FE}"/>
    <cellStyle name="Moneda 5 2 5" xfId="798" xr:uid="{8B1C4248-FF6A-4041-84AB-ACD6A5E95747}"/>
    <cellStyle name="Moneda 5 2 5 2" xfId="2712" xr:uid="{33EF3CAB-767F-49BA-83B5-6B6B23D0D517}"/>
    <cellStyle name="Moneda 5 2 5 2 2" xfId="4627" xr:uid="{52D1B86D-7C01-441F-8E4B-42AE55C6E121}"/>
    <cellStyle name="Moneda 5 2 5 3" xfId="1755" xr:uid="{B81E1402-8D0B-4234-992A-11AABF99A3F4}"/>
    <cellStyle name="Moneda 5 2 5 4" xfId="3670" xr:uid="{32B5FB6E-B9C8-4B5D-8E2B-EAB2CD96D35F}"/>
    <cellStyle name="Moneda 5 2 6" xfId="1996" xr:uid="{A97B727A-6B5A-4D4B-B244-B0199FCB0766}"/>
    <cellStyle name="Moneda 5 2 6 2" xfId="3911" xr:uid="{22BDEE16-6B09-4B66-AA5A-CB404102F4EB}"/>
    <cellStyle name="Moneda 5 2 7" xfId="1039" xr:uid="{1FA6E546-F3D8-4209-BDC9-C28DCF5CB963}"/>
    <cellStyle name="Moneda 5 2 8" xfId="2954" xr:uid="{0B5AB31F-AC65-44AC-8357-98EBEAB84D08}"/>
    <cellStyle name="Moneda 5 3" xfId="219" xr:uid="{5450AAE7-0EB1-475B-84F6-F5135879985F}"/>
    <cellStyle name="Moneda 5 3 2" xfId="457" xr:uid="{15456145-F69F-4916-9BEA-419FA948ADD9}"/>
    <cellStyle name="Moneda 5 3 2 2" xfId="2371" xr:uid="{33B7D0BD-2891-4F38-819E-1CAAF82AA735}"/>
    <cellStyle name="Moneda 5 3 2 2 2" xfId="4286" xr:uid="{D0F177E6-EF72-411C-8F38-BFE324DDDF96}"/>
    <cellStyle name="Moneda 5 3 2 3" xfId="1414" xr:uid="{217FDBD0-41BF-4DFC-96D0-C28CFB4CC1B8}"/>
    <cellStyle name="Moneda 5 3 2 4" xfId="3329" xr:uid="{0D06969E-8742-4FF1-A60A-B79C918EB0EC}"/>
    <cellStyle name="Moneda 5 3 3" xfId="696" xr:uid="{3B3A6527-8505-4E42-B9A2-A765AF70910F}"/>
    <cellStyle name="Moneda 5 3 3 2" xfId="2610" xr:uid="{02956CBD-A0F4-479D-9EA4-5D4E4A27FB41}"/>
    <cellStyle name="Moneda 5 3 3 2 2" xfId="4525" xr:uid="{42F3226A-484E-434A-A3A1-03CD84596F22}"/>
    <cellStyle name="Moneda 5 3 3 3" xfId="1653" xr:uid="{A6639218-8EA7-456D-920C-E9EF13483401}"/>
    <cellStyle name="Moneda 5 3 3 4" xfId="3568" xr:uid="{4A1F951B-BA7B-4929-A100-DD83A3B6B156}"/>
    <cellStyle name="Moneda 5 3 4" xfId="935" xr:uid="{310E9A96-0AE3-469B-9D15-8D5809D6ED4A}"/>
    <cellStyle name="Moneda 5 3 4 2" xfId="2849" xr:uid="{165D6BE8-3434-4962-B71F-A2F0848729C9}"/>
    <cellStyle name="Moneda 5 3 4 2 2" xfId="4764" xr:uid="{6D776340-91E9-4352-8179-3DB60F6AB7A4}"/>
    <cellStyle name="Moneda 5 3 4 3" xfId="1892" xr:uid="{26D83969-8A70-4C97-ACA1-4B8487906CAC}"/>
    <cellStyle name="Moneda 5 3 4 4" xfId="3807" xr:uid="{928F399C-519E-4610-9898-839184B7CBEF}"/>
    <cellStyle name="Moneda 5 3 5" xfId="2133" xr:uid="{70DDF379-7642-482E-9B1B-42A67B492833}"/>
    <cellStyle name="Moneda 5 3 5 2" xfId="4048" xr:uid="{4408E25B-5B9D-4CD9-9CB2-858DB9FFF61A}"/>
    <cellStyle name="Moneda 5 3 6" xfId="1176" xr:uid="{DB9FD096-5E0B-4435-AA8B-1E585A5814C0}"/>
    <cellStyle name="Moneda 5 3 7" xfId="3091" xr:uid="{FD18B4BE-9B55-4DC7-B9B4-C3EA46BD99AF}"/>
    <cellStyle name="Moneda 5 4" xfId="286" xr:uid="{5195952A-9886-4C93-9D7B-4E63D9FC26C9}"/>
    <cellStyle name="Moneda 5 4 2" xfId="2200" xr:uid="{287E56EB-40CA-4942-B03D-AE8BB86B5154}"/>
    <cellStyle name="Moneda 5 4 2 2" xfId="4115" xr:uid="{699ADCBA-8033-4762-A2E4-B24B230875D4}"/>
    <cellStyle name="Moneda 5 4 3" xfId="1243" xr:uid="{985EE615-5B90-444A-A8E9-6B07C3B10736}"/>
    <cellStyle name="Moneda 5 4 4" xfId="3158" xr:uid="{F8284AC8-C7E1-4417-8BE9-885E010FA78E}"/>
    <cellStyle name="Moneda 5 5" xfId="525" xr:uid="{20CA495B-46CD-40AE-AB18-6334447283DB}"/>
    <cellStyle name="Moneda 5 5 2" xfId="2439" xr:uid="{8AF45977-0CD2-4E3A-BA6D-9A26335429CA}"/>
    <cellStyle name="Moneda 5 5 2 2" xfId="4354" xr:uid="{856539A0-5F87-4DD6-981A-F0A8F1BCE1C1}"/>
    <cellStyle name="Moneda 5 5 3" xfId="1482" xr:uid="{1DBD4390-EE22-4C78-A642-BD3F63FAFB4F}"/>
    <cellStyle name="Moneda 5 5 4" xfId="3397" xr:uid="{CA193869-7864-4073-9BCA-281D5EE138A7}"/>
    <cellStyle name="Moneda 5 6" xfId="764" xr:uid="{7B499AFD-1487-42E7-8F24-6074CBF34233}"/>
    <cellStyle name="Moneda 5 6 2" xfId="2678" xr:uid="{DFC26BE6-1A9E-4832-A709-FF699BBE0A11}"/>
    <cellStyle name="Moneda 5 6 2 2" xfId="4593" xr:uid="{D4CA9997-05C4-4E50-BA6F-51AA9EA683A3}"/>
    <cellStyle name="Moneda 5 6 3" xfId="1721" xr:uid="{F5D752A0-BB09-49D7-B8B7-D3DF8E04B6F0}"/>
    <cellStyle name="Moneda 5 6 4" xfId="3636" xr:uid="{E1784F4D-A2CC-482B-A6C3-96C508978F0C}"/>
    <cellStyle name="Moneda 5 7" xfId="1962" xr:uid="{13638209-8774-464E-8DAF-0D99A7C3A609}"/>
    <cellStyle name="Moneda 5 7 2" xfId="3877" xr:uid="{67F53C41-1C9B-4F4F-B8D2-E39387617776}"/>
    <cellStyle name="Moneda 5 8" xfId="1005" xr:uid="{0E5BA261-6390-4D4A-8BCF-8CCD16F199AA}"/>
    <cellStyle name="Moneda 5 9" xfId="2920" xr:uid="{A9A5701B-36CB-4FC5-A4A5-66332BDEAB11}"/>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2 2" xfId="2424" xr:uid="{4254DC32-AB30-4F21-9F17-BED20C86F644}"/>
    <cellStyle name="Moneda 6 2 2 2 2 2" xfId="4339" xr:uid="{BFEE769B-D17E-4754-BCF4-28EA5BCCF466}"/>
    <cellStyle name="Moneda 6 2 2 2 3" xfId="1467" xr:uid="{36549E37-02A8-4D10-BC7E-13BE616EDB03}"/>
    <cellStyle name="Moneda 6 2 2 2 4" xfId="3382" xr:uid="{9772656C-1866-4502-A519-9C7A92D88ED1}"/>
    <cellStyle name="Moneda 6 2 2 3" xfId="749" xr:uid="{620D4844-3DF3-4545-BD13-1A16BDF332D3}"/>
    <cellStyle name="Moneda 6 2 2 3 2" xfId="2663" xr:uid="{CCEF5F92-072B-485F-AC57-B9C2D50EA938}"/>
    <cellStyle name="Moneda 6 2 2 3 2 2" xfId="4578" xr:uid="{F01C6ADF-3A4C-4E64-84D0-72B46DC991D8}"/>
    <cellStyle name="Moneda 6 2 2 3 3" xfId="1706" xr:uid="{1648ED89-6848-40A1-AD10-715B8801DE60}"/>
    <cellStyle name="Moneda 6 2 2 3 4" xfId="3621" xr:uid="{B154504B-4104-4917-A856-3D9557296EB1}"/>
    <cellStyle name="Moneda 6 2 2 4" xfId="988" xr:uid="{7CE2E994-758D-462A-8C03-81439F7F84D4}"/>
    <cellStyle name="Moneda 6 2 2 4 2" xfId="2902" xr:uid="{C00E2FE4-16E6-449B-8A1F-237DBE6B168C}"/>
    <cellStyle name="Moneda 6 2 2 4 2 2" xfId="4817" xr:uid="{8BF6BEC2-17F7-48BA-BAAF-ECDBC57D6264}"/>
    <cellStyle name="Moneda 6 2 2 4 3" xfId="1945" xr:uid="{1C6BBE01-5420-4CB4-9FAD-61DCD07E0A60}"/>
    <cellStyle name="Moneda 6 2 2 4 4" xfId="3860" xr:uid="{1FD16B10-5E8B-4E60-9862-8ECB96450F5C}"/>
    <cellStyle name="Moneda 6 2 2 5" xfId="2185" xr:uid="{7BF3FFAB-D018-47FA-952F-0D58CD8FA484}"/>
    <cellStyle name="Moneda 6 2 2 5 2" xfId="4100" xr:uid="{3990CA03-C07E-45E8-A3D0-A1DA5A0BA40A}"/>
    <cellStyle name="Moneda 6 2 2 6" xfId="1228" xr:uid="{AA1E7AE7-193D-4BA6-8044-988EDC237013}"/>
    <cellStyle name="Moneda 6 2 2 7" xfId="3143" xr:uid="{72E4E8CA-31AA-4765-9960-476D9B82BC44}"/>
    <cellStyle name="Moneda 6 2 3" xfId="339" xr:uid="{CDB91F76-5ACC-4A86-B29E-4E8CB4680F18}"/>
    <cellStyle name="Moneda 6 2 3 2" xfId="2253" xr:uid="{BAD3BF9A-5ED3-4200-8353-8A76F2C96FE7}"/>
    <cellStyle name="Moneda 6 2 3 2 2" xfId="4168" xr:uid="{494743AB-6FC3-49BE-889A-EA4F29301516}"/>
    <cellStyle name="Moneda 6 2 3 3" xfId="1296" xr:uid="{76A683B3-5531-4504-842A-772BC3AE31E7}"/>
    <cellStyle name="Moneda 6 2 3 4" xfId="3211" xr:uid="{EDED1BAE-66F5-4E5B-9D7C-CFE9369E9951}"/>
    <cellStyle name="Moneda 6 2 4" xfId="578" xr:uid="{026AA10B-4D35-4047-A962-311CB692EDAD}"/>
    <cellStyle name="Moneda 6 2 4 2" xfId="2492" xr:uid="{14ECF8BD-7DD1-4904-A0B2-ACF36BD0DCAD}"/>
    <cellStyle name="Moneda 6 2 4 2 2" xfId="4407" xr:uid="{6EC14E9E-B4BD-461D-8680-5B1989907070}"/>
    <cellStyle name="Moneda 6 2 4 3" xfId="1535" xr:uid="{AA3F2A80-BD8C-4F45-B0EE-63C7E1EA1468}"/>
    <cellStyle name="Moneda 6 2 4 4" xfId="3450" xr:uid="{63A93FAC-408C-47FE-9DA8-3E69ABD410E0}"/>
    <cellStyle name="Moneda 6 2 5" xfId="817" xr:uid="{187BED2F-F9C3-466E-9E68-5D6E32060A3D}"/>
    <cellStyle name="Moneda 6 2 5 2" xfId="2731" xr:uid="{0585120C-4D5F-49A5-BA16-2B5D7E205638}"/>
    <cellStyle name="Moneda 6 2 5 2 2" xfId="4646" xr:uid="{2ABAD566-6ED5-4503-885E-B2A0C221872A}"/>
    <cellStyle name="Moneda 6 2 5 3" xfId="1774" xr:uid="{8C4F1775-8F87-4ED3-8FA2-77487AC4AF7C}"/>
    <cellStyle name="Moneda 6 2 5 4" xfId="3689" xr:uid="{3EF3CFDF-77C6-459C-AE5E-EB934B68B9B7}"/>
    <cellStyle name="Moneda 6 2 6" xfId="2015" xr:uid="{69F22F49-BE6C-4453-811C-C56EA35007BF}"/>
    <cellStyle name="Moneda 6 2 6 2" xfId="3930" xr:uid="{6C785A73-C9F8-4BA7-894C-5F95E03F995A}"/>
    <cellStyle name="Moneda 6 2 7" xfId="1058" xr:uid="{6BAB808B-3F1E-4A7D-8BC7-E9D5215AD168}"/>
    <cellStyle name="Moneda 6 2 8" xfId="2973" xr:uid="{82BAE3AA-5A83-4B18-9AF4-3F63B1085EB0}"/>
    <cellStyle name="Moneda 6 3" xfId="238" xr:uid="{C3A38369-1E28-4CCA-8BB0-52A231CE5288}"/>
    <cellStyle name="Moneda 6 3 2" xfId="476" xr:uid="{BB8E1797-B587-4D83-9ED5-9B16826DA72A}"/>
    <cellStyle name="Moneda 6 3 2 2" xfId="2390" xr:uid="{3B8C47FD-FE3F-4427-BA20-D583ADD9BF74}"/>
    <cellStyle name="Moneda 6 3 2 2 2" xfId="4305" xr:uid="{4E862605-4275-4611-993E-05AB5362D539}"/>
    <cellStyle name="Moneda 6 3 2 3" xfId="1433" xr:uid="{971F625C-C720-459B-9CFA-6ABF6B5B7168}"/>
    <cellStyle name="Moneda 6 3 2 4" xfId="3348" xr:uid="{DF220DF5-9E12-4F92-A40B-5BCF5173563C}"/>
    <cellStyle name="Moneda 6 3 3" xfId="715" xr:uid="{9B6E8800-005D-4676-9FFF-563E0311F907}"/>
    <cellStyle name="Moneda 6 3 3 2" xfId="2629" xr:uid="{F133F46B-72C6-4039-ADF6-257C1C3B428D}"/>
    <cellStyle name="Moneda 6 3 3 2 2" xfId="4544" xr:uid="{7C10DABF-815E-4ACC-8731-3BB7EAE94072}"/>
    <cellStyle name="Moneda 6 3 3 3" xfId="1672" xr:uid="{17EDB770-6155-4DDC-B216-7773E6548AFE}"/>
    <cellStyle name="Moneda 6 3 3 4" xfId="3587" xr:uid="{B1FFD8B9-4E0C-4B6D-87C2-C293B107A7E0}"/>
    <cellStyle name="Moneda 6 3 4" xfId="954" xr:uid="{B96B7EAC-FD49-40F4-BB46-236CAE8C1E0D}"/>
    <cellStyle name="Moneda 6 3 4 2" xfId="2868" xr:uid="{A763FE15-1562-4AED-BF9B-BEEE4C9CC358}"/>
    <cellStyle name="Moneda 6 3 4 2 2" xfId="4783" xr:uid="{5E0AB5B2-7948-43C3-86EC-86F5DC5CF9E6}"/>
    <cellStyle name="Moneda 6 3 4 3" xfId="1911" xr:uid="{1FAA5CD3-1F7C-41CD-AB24-5B20FB67B7E2}"/>
    <cellStyle name="Moneda 6 3 4 4" xfId="3826" xr:uid="{AE615E83-DB2F-44A0-B5D1-5CFA836B00C1}"/>
    <cellStyle name="Moneda 6 3 5" xfId="2152" xr:uid="{A87CD7A1-0327-4A7F-B883-16F14A707E54}"/>
    <cellStyle name="Moneda 6 3 5 2" xfId="4067" xr:uid="{D91D3D7F-FF9C-4B0F-B6AB-F55F7796632E}"/>
    <cellStyle name="Moneda 6 3 6" xfId="1195" xr:uid="{FEE31F3A-AEDF-434D-AD41-A8C417A4042D}"/>
    <cellStyle name="Moneda 6 3 7" xfId="3110" xr:uid="{1FA241F8-A3A9-4B93-B265-6BEF6DFDF3C0}"/>
    <cellStyle name="Moneda 6 4" xfId="305" xr:uid="{0BAE46B6-21CA-42C9-9093-DC979C6402B9}"/>
    <cellStyle name="Moneda 6 4 2" xfId="2219" xr:uid="{DFC9E63E-2302-4FFB-B0D3-4AB305852ED6}"/>
    <cellStyle name="Moneda 6 4 2 2" xfId="4134" xr:uid="{117AF0BB-D86F-4204-A1B1-CD684F23CCB3}"/>
    <cellStyle name="Moneda 6 4 3" xfId="1262" xr:uid="{2DE2AC3D-C639-444A-9BCB-DFC821440206}"/>
    <cellStyle name="Moneda 6 4 4" xfId="3177" xr:uid="{FE1D4D78-FE6E-4EB4-A38A-77548DBE108A}"/>
    <cellStyle name="Moneda 6 5" xfId="544" xr:uid="{038C8AC1-1F7A-40E5-A8E0-466B19526043}"/>
    <cellStyle name="Moneda 6 5 2" xfId="2458" xr:uid="{FFF6CC29-F026-4E62-A16A-D9B1B388567B}"/>
    <cellStyle name="Moneda 6 5 2 2" xfId="4373" xr:uid="{285DD4AC-93E1-4EE0-BF4E-933BE3971A17}"/>
    <cellStyle name="Moneda 6 5 3" xfId="1501" xr:uid="{186DC9A9-6DE2-4980-9BED-F1A36D178E54}"/>
    <cellStyle name="Moneda 6 5 4" xfId="3416" xr:uid="{662B9748-3728-4770-A8AC-18D95BFC8DBF}"/>
    <cellStyle name="Moneda 6 6" xfId="783" xr:uid="{701185C2-69A6-4482-8BEE-ACCFBC1F29C7}"/>
    <cellStyle name="Moneda 6 6 2" xfId="2697" xr:uid="{953BD2B3-70B7-43A1-9B41-1E65CA243596}"/>
    <cellStyle name="Moneda 6 6 2 2" xfId="4612" xr:uid="{1C1B1470-1689-4096-9275-59521B220B96}"/>
    <cellStyle name="Moneda 6 6 3" xfId="1740" xr:uid="{B032D8B0-5B7C-4ED1-A48A-B0EB580A0EAF}"/>
    <cellStyle name="Moneda 6 6 4" xfId="3655" xr:uid="{9EF8774C-4D41-444C-85BB-AF6B86F86BAB}"/>
    <cellStyle name="Moneda 6 7" xfId="1981" xr:uid="{67EC5410-1F02-4D5B-A520-F699B149B125}"/>
    <cellStyle name="Moneda 6 7 2" xfId="3896" xr:uid="{F09F3845-FB2B-45A9-9996-2B60834DD4BD}"/>
    <cellStyle name="Moneda 6 8" xfId="1024" xr:uid="{3C2E1230-028B-418E-88D4-60B242220B52}"/>
    <cellStyle name="Moneda 6 9" xfId="2939" xr:uid="{44066C8E-73C1-4FFE-BFA8-80BD83056344}"/>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2 2" xfId="2427" xr:uid="{3980F10E-E502-4671-8D3F-527F907732FB}"/>
    <cellStyle name="Moneda 7 2 2 2 2 2" xfId="4342" xr:uid="{16EFCEC2-15B6-4CF9-A918-014226BB7966}"/>
    <cellStyle name="Moneda 7 2 2 2 3" xfId="1470" xr:uid="{436B8CB1-E5A2-48B9-A12F-6956C4B968A9}"/>
    <cellStyle name="Moneda 7 2 2 2 4" xfId="3385" xr:uid="{25F7D0D1-2FBF-48E5-B1BB-898EE1150EBE}"/>
    <cellStyle name="Moneda 7 2 2 3" xfId="752" xr:uid="{69A70954-1E4B-4529-BA97-F48BF979CD6E}"/>
    <cellStyle name="Moneda 7 2 2 3 2" xfId="2666" xr:uid="{9010551D-EC4B-4269-B814-836A21BF63BD}"/>
    <cellStyle name="Moneda 7 2 2 3 2 2" xfId="4581" xr:uid="{3D93C408-BED1-4682-814A-90D281FA366E}"/>
    <cellStyle name="Moneda 7 2 2 3 3" xfId="1709" xr:uid="{B96000EA-3938-45FD-BA9B-F1EA801CD02C}"/>
    <cellStyle name="Moneda 7 2 2 3 4" xfId="3624" xr:uid="{AB32A317-A3B1-4386-B55B-3AB042A451E2}"/>
    <cellStyle name="Moneda 7 2 2 4" xfId="991" xr:uid="{CC7919FD-8472-47FF-A212-1E20377CDDA2}"/>
    <cellStyle name="Moneda 7 2 2 4 2" xfId="2905" xr:uid="{7DBB3A61-C3A0-48A1-B6AF-9C2A884E67F9}"/>
    <cellStyle name="Moneda 7 2 2 4 2 2" xfId="4820" xr:uid="{9E4DD8C5-E445-4D48-8BE4-98BB880B9AE4}"/>
    <cellStyle name="Moneda 7 2 2 4 3" xfId="1948" xr:uid="{FE979949-20CF-42C7-93ED-9EA05BDAC03D}"/>
    <cellStyle name="Moneda 7 2 2 4 4" xfId="3863" xr:uid="{B29B554B-83E8-484B-B72B-4E3C156C8353}"/>
    <cellStyle name="Moneda 7 2 2 5" xfId="2188" xr:uid="{B7F31570-F264-49C7-8E5F-23F08FD12310}"/>
    <cellStyle name="Moneda 7 2 2 5 2" xfId="4103" xr:uid="{6CD5BF13-D7E7-4739-BCB3-7812F987F4F8}"/>
    <cellStyle name="Moneda 7 2 2 6" xfId="1231" xr:uid="{D6C718B7-607D-4E07-AD6F-DFF3ECE0D242}"/>
    <cellStyle name="Moneda 7 2 2 7" xfId="3146" xr:uid="{311FFDE9-84EC-415D-8C28-8979EAA39DC6}"/>
    <cellStyle name="Moneda 7 2 3" xfId="342" xr:uid="{9408C8AA-3030-454D-94CC-025E61EED25C}"/>
    <cellStyle name="Moneda 7 2 3 2" xfId="2256" xr:uid="{20E00C53-E2C1-4B1A-9C4A-0B1ECE5173BC}"/>
    <cellStyle name="Moneda 7 2 3 2 2" xfId="4171" xr:uid="{1CE5DA98-A607-498A-8D5D-BCA8A63BDF5E}"/>
    <cellStyle name="Moneda 7 2 3 3" xfId="1299" xr:uid="{4A467D89-573E-411A-B83E-AFEFD46EC3FE}"/>
    <cellStyle name="Moneda 7 2 3 4" xfId="3214" xr:uid="{B86BAA47-52C5-4187-B910-80B4F3848371}"/>
    <cellStyle name="Moneda 7 2 4" xfId="581" xr:uid="{6CB08AF4-E0C4-4076-9096-42933DDC3E03}"/>
    <cellStyle name="Moneda 7 2 4 2" xfId="2495" xr:uid="{86570998-4E7D-4BCE-BF46-06DBDBE40324}"/>
    <cellStyle name="Moneda 7 2 4 2 2" xfId="4410" xr:uid="{093DE421-A402-40EF-ABC7-0B727468464A}"/>
    <cellStyle name="Moneda 7 2 4 3" xfId="1538" xr:uid="{76B96324-3B42-4CDC-A186-ED54345DC99B}"/>
    <cellStyle name="Moneda 7 2 4 4" xfId="3453" xr:uid="{60C1E47D-0632-4BF7-9927-51D80A425F34}"/>
    <cellStyle name="Moneda 7 2 5" xfId="820" xr:uid="{D6C5F2A0-A19C-4129-B8CB-59CF4849E4EC}"/>
    <cellStyle name="Moneda 7 2 5 2" xfId="2734" xr:uid="{EADAB842-FCF9-45EB-8D40-DC6248E4F693}"/>
    <cellStyle name="Moneda 7 2 5 2 2" xfId="4649" xr:uid="{622CBD65-916A-4C57-9E61-ED8DB6E8A38F}"/>
    <cellStyle name="Moneda 7 2 5 3" xfId="1777" xr:uid="{DA753525-F382-486A-9C57-DB3A62880C3C}"/>
    <cellStyle name="Moneda 7 2 5 4" xfId="3692" xr:uid="{4D054BCD-0E65-43B4-84ED-B19A00A4E82D}"/>
    <cellStyle name="Moneda 7 2 6" xfId="2018" xr:uid="{2B5E4590-6D5D-4D52-9063-9AE2F17F490B}"/>
    <cellStyle name="Moneda 7 2 6 2" xfId="3933" xr:uid="{51739B71-50B0-4AA8-890C-ED4EDF144BDF}"/>
    <cellStyle name="Moneda 7 2 7" xfId="1061" xr:uid="{5E089888-FEFE-4E82-A895-357DF59EECE3}"/>
    <cellStyle name="Moneda 7 2 8" xfId="2976" xr:uid="{84748293-DB6A-4465-ACDC-3EA84664D390}"/>
    <cellStyle name="Moneda 7 3" xfId="241" xr:uid="{04B591F3-1333-435C-AA99-531BB63B493D}"/>
    <cellStyle name="Moneda 7 3 2" xfId="479" xr:uid="{A1A5CAA9-F9E9-4347-AFDA-370F33E71D21}"/>
    <cellStyle name="Moneda 7 3 2 2" xfId="2393" xr:uid="{550564EA-633D-4717-B95E-026951D85AE0}"/>
    <cellStyle name="Moneda 7 3 2 2 2" xfId="4308" xr:uid="{DCDF0F4A-05FB-4A5C-BC1B-334F7B1A8387}"/>
    <cellStyle name="Moneda 7 3 2 3" xfId="1436" xr:uid="{28D97342-CFD5-4868-9881-FB98C511DC03}"/>
    <cellStyle name="Moneda 7 3 2 4" xfId="3351" xr:uid="{29A0865C-B258-4344-A9C8-829AB5374ECE}"/>
    <cellStyle name="Moneda 7 3 3" xfId="718" xr:uid="{B4C7B127-7877-4A73-8D80-29ED5FDF9BB0}"/>
    <cellStyle name="Moneda 7 3 3 2" xfId="2632" xr:uid="{BB01CDBB-B3B2-42D0-9DD7-6228188AA21B}"/>
    <cellStyle name="Moneda 7 3 3 2 2" xfId="4547" xr:uid="{F8943667-B12A-41F0-B3B2-19D6605AB7BF}"/>
    <cellStyle name="Moneda 7 3 3 3" xfId="1675" xr:uid="{98BFA850-EA36-4755-873D-909E102C0874}"/>
    <cellStyle name="Moneda 7 3 3 4" xfId="3590" xr:uid="{36476443-0305-4F9C-95B6-44AEBA6E412F}"/>
    <cellStyle name="Moneda 7 3 4" xfId="957" xr:uid="{DB5C6DCF-F77B-42CB-A0A6-40362E88EF1F}"/>
    <cellStyle name="Moneda 7 3 4 2" xfId="2871" xr:uid="{4F89CBD1-F570-4FBC-A987-FB65788A6FE3}"/>
    <cellStyle name="Moneda 7 3 4 2 2" xfId="4786" xr:uid="{40BD55A4-979F-496E-84FC-9A9D416BC867}"/>
    <cellStyle name="Moneda 7 3 4 3" xfId="1914" xr:uid="{D03F29F1-9BB1-4707-8446-85C063F2767B}"/>
    <cellStyle name="Moneda 7 3 4 4" xfId="3829" xr:uid="{54FA52FE-AB2B-4FAD-9FE9-54757BAFE91E}"/>
    <cellStyle name="Moneda 7 3 5" xfId="2155" xr:uid="{258F1E63-DC0E-4D4F-92BD-7078C1A01388}"/>
    <cellStyle name="Moneda 7 3 5 2" xfId="4070" xr:uid="{4F53497D-5F19-47DB-9F0B-D16E1566D1E0}"/>
    <cellStyle name="Moneda 7 3 6" xfId="1198" xr:uid="{B8672ED6-715F-4873-8E2C-169B6BF49BE5}"/>
    <cellStyle name="Moneda 7 3 7" xfId="3113" xr:uid="{36C62AF0-802B-415D-BCB3-20F5C1F9AB1C}"/>
    <cellStyle name="Moneda 7 4" xfId="308" xr:uid="{07C5ECB3-9B95-4925-BA8E-B58F521638E2}"/>
    <cellStyle name="Moneda 7 4 2" xfId="2222" xr:uid="{01B05D06-374B-44D0-8E24-292A8B239090}"/>
    <cellStyle name="Moneda 7 4 2 2" xfId="4137" xr:uid="{9DFF6F64-F2D9-48FB-AA0E-98A1CC835BB9}"/>
    <cellStyle name="Moneda 7 4 3" xfId="1265" xr:uid="{9D756718-1C62-44FB-B65F-F1706A5A2E6B}"/>
    <cellStyle name="Moneda 7 4 4" xfId="3180" xr:uid="{AF6FB05B-01D6-4885-A095-CF9950B210E6}"/>
    <cellStyle name="Moneda 7 5" xfId="547" xr:uid="{190FB147-4D8F-4874-9C78-BC8F7779FD20}"/>
    <cellStyle name="Moneda 7 5 2" xfId="2461" xr:uid="{F5197395-2F3F-48B3-8C95-0511AFFCB0EB}"/>
    <cellStyle name="Moneda 7 5 2 2" xfId="4376" xr:uid="{BAEFB7D6-FD6A-4637-B314-70A77FF522B1}"/>
    <cellStyle name="Moneda 7 5 3" xfId="1504" xr:uid="{C48088E8-6688-443F-8D67-CBF8E6075BDB}"/>
    <cellStyle name="Moneda 7 5 4" xfId="3419" xr:uid="{2DC2F838-EA27-463D-AA29-DCD84C48472E}"/>
    <cellStyle name="Moneda 7 6" xfId="786" xr:uid="{435193A8-24A3-48FB-B172-86CA5EA4C796}"/>
    <cellStyle name="Moneda 7 6 2" xfId="2700" xr:uid="{B9EC3568-62FE-460F-9443-34F9EB9766F0}"/>
    <cellStyle name="Moneda 7 6 2 2" xfId="4615" xr:uid="{A9524595-A5E5-4C98-8DC4-67FB609570D0}"/>
    <cellStyle name="Moneda 7 6 3" xfId="1743" xr:uid="{D75AAD17-65B9-4B71-9D1C-299DA5B75226}"/>
    <cellStyle name="Moneda 7 6 4" xfId="3658" xr:uid="{BD07BA1E-4BE6-4A23-82ED-6475BDC0B709}"/>
    <cellStyle name="Moneda 7 7" xfId="1984" xr:uid="{65F89B2E-E420-4E49-8D1A-C2E84790C4E7}"/>
    <cellStyle name="Moneda 7 7 2" xfId="3899" xr:uid="{BC593468-6FE4-46B4-8E1D-12D215E3A299}"/>
    <cellStyle name="Moneda 7 8" xfId="1027" xr:uid="{7F3EAC78-22F3-4897-A042-8FC9EF19B79F}"/>
    <cellStyle name="Moneda 7 9" xfId="2942" xr:uid="{75F8D77B-BCFB-4F8E-B1A7-87A0F0004647}"/>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2 2" xfId="2431" xr:uid="{B281774A-C427-4C42-BF0E-3A0078CF9712}"/>
    <cellStyle name="Moneda 8 2 2 2 2 2" xfId="4346" xr:uid="{ABAF5967-45EE-459D-82A0-46E8ADC7B7BE}"/>
    <cellStyle name="Moneda 8 2 2 2 3" xfId="1474" xr:uid="{DECEDD36-67DD-40C3-B8BE-04E652BCFD7D}"/>
    <cellStyle name="Moneda 8 2 2 2 4" xfId="3389" xr:uid="{DACA8533-AEAB-4F6B-9A42-94E318E25528}"/>
    <cellStyle name="Moneda 8 2 2 3" xfId="756" xr:uid="{FD4D41EC-5BF2-47B4-BD0D-B24CB808DCF0}"/>
    <cellStyle name="Moneda 8 2 2 3 2" xfId="2670" xr:uid="{CA5C98DE-F6CA-458B-B144-B1F9C573B9C3}"/>
    <cellStyle name="Moneda 8 2 2 3 2 2" xfId="4585" xr:uid="{6EB35134-7D51-4482-9594-CD49B5FF3FD5}"/>
    <cellStyle name="Moneda 8 2 2 3 3" xfId="1713" xr:uid="{1F135559-107A-47FD-909E-DC2515D5F24D}"/>
    <cellStyle name="Moneda 8 2 2 3 4" xfId="3628" xr:uid="{A3D398CC-DD19-4C6F-9FAA-279BFC6E183B}"/>
    <cellStyle name="Moneda 8 2 2 4" xfId="995" xr:uid="{CD7F1EAD-DC72-4B56-8186-F90D7BA2A8A2}"/>
    <cellStyle name="Moneda 8 2 2 4 2" xfId="2909" xr:uid="{B5E16229-D13B-4F25-86A2-B78921C8A5C9}"/>
    <cellStyle name="Moneda 8 2 2 4 2 2" xfId="4824" xr:uid="{DF28E5BD-F283-4C53-A1DF-475BF3246C58}"/>
    <cellStyle name="Moneda 8 2 2 4 3" xfId="1952" xr:uid="{FEFDD6C6-D653-4C1F-869A-9A97774FBD2C}"/>
    <cellStyle name="Moneda 8 2 2 4 4" xfId="3867" xr:uid="{45FC058B-47AE-4551-BA05-05C9F8312DE9}"/>
    <cellStyle name="Moneda 8 2 2 5" xfId="2192" xr:uid="{E53912B3-C74E-496F-ABAC-5DE5496EA91C}"/>
    <cellStyle name="Moneda 8 2 2 5 2" xfId="4107" xr:uid="{CC972995-E69C-4D11-82C8-EC2AEA86C838}"/>
    <cellStyle name="Moneda 8 2 2 6" xfId="1235" xr:uid="{7AB8B19E-9ED9-4F4B-85F9-E899AB347E5E}"/>
    <cellStyle name="Moneda 8 2 2 7" xfId="3150" xr:uid="{A7EEE4F4-5351-484A-A9F5-6E62DB7D9EC4}"/>
    <cellStyle name="Moneda 8 2 3" xfId="346" xr:uid="{B0EB7B14-4D80-44E1-862B-CD4ED0050DD2}"/>
    <cellStyle name="Moneda 8 2 3 2" xfId="2260" xr:uid="{AE7E99F3-59DD-4F59-8AD5-BD0D66DA77F4}"/>
    <cellStyle name="Moneda 8 2 3 2 2" xfId="4175" xr:uid="{A88ED27E-AB30-49B1-B891-30FDC03E4F04}"/>
    <cellStyle name="Moneda 8 2 3 3" xfId="1303" xr:uid="{F8A21C71-9ADF-469D-9480-0520D71BFB93}"/>
    <cellStyle name="Moneda 8 2 3 4" xfId="3218" xr:uid="{80DBA9D0-56FC-449F-89B1-4692B582A329}"/>
    <cellStyle name="Moneda 8 2 4" xfId="585" xr:uid="{2526C33B-8DD3-4625-A188-BAF1B569B5B9}"/>
    <cellStyle name="Moneda 8 2 4 2" xfId="2499" xr:uid="{BA06394B-5752-4343-9416-CDA4C1059BC5}"/>
    <cellStyle name="Moneda 8 2 4 2 2" xfId="4414" xr:uid="{748663C4-B1A5-4F35-8550-991D77147D76}"/>
    <cellStyle name="Moneda 8 2 4 3" xfId="1542" xr:uid="{28CDA46B-0CB9-4A41-90C2-03A6BA888DBB}"/>
    <cellStyle name="Moneda 8 2 4 4" xfId="3457" xr:uid="{4F78167F-6F43-43C1-9046-1969C55A15A1}"/>
    <cellStyle name="Moneda 8 2 5" xfId="824" xr:uid="{4E4BF73D-516C-4D60-B567-AF84749B7F52}"/>
    <cellStyle name="Moneda 8 2 5 2" xfId="2738" xr:uid="{EF7C84F4-46DC-4BE8-8E32-6712010561B8}"/>
    <cellStyle name="Moneda 8 2 5 2 2" xfId="4653" xr:uid="{C13E1779-85A0-4950-9CBA-537A26DC552D}"/>
    <cellStyle name="Moneda 8 2 5 3" xfId="1781" xr:uid="{4146E08B-381A-4F0A-A655-F0C00E99A7AC}"/>
    <cellStyle name="Moneda 8 2 5 4" xfId="3696" xr:uid="{5CC34ADB-8A93-4346-A8BD-29378D555E5A}"/>
    <cellStyle name="Moneda 8 2 6" xfId="2022" xr:uid="{2998A894-954A-4E77-ADC6-353642084F5E}"/>
    <cellStyle name="Moneda 8 2 6 2" xfId="3937" xr:uid="{1FA8C3CD-39F1-4E7D-9E28-E2AB9ECA54EC}"/>
    <cellStyle name="Moneda 8 2 7" xfId="1065" xr:uid="{674D7A3E-31D5-47FF-BC98-12B90EF2A53D}"/>
    <cellStyle name="Moneda 8 2 8" xfId="2980" xr:uid="{78716602-C474-4805-9396-DED2448B6AD7}"/>
    <cellStyle name="Moneda 8 3" xfId="245" xr:uid="{9429FBA6-EFF1-465C-9230-02C812017D38}"/>
    <cellStyle name="Moneda 8 3 2" xfId="483" xr:uid="{596BF9ED-EB04-471A-87F8-B397A8A89102}"/>
    <cellStyle name="Moneda 8 3 2 2" xfId="2397" xr:uid="{5B9F3DD1-F303-4DF5-B29F-741241801A12}"/>
    <cellStyle name="Moneda 8 3 2 2 2" xfId="4312" xr:uid="{91083912-69CD-492B-9A48-7A5F41039F4E}"/>
    <cellStyle name="Moneda 8 3 2 3" xfId="1440" xr:uid="{56F2C443-71DF-4203-B269-C9BFC6024EF6}"/>
    <cellStyle name="Moneda 8 3 2 4" xfId="3355" xr:uid="{5C4DD1C0-288D-4864-A512-7B38436EB7BF}"/>
    <cellStyle name="Moneda 8 3 3" xfId="722" xr:uid="{75884EE7-B21F-45DD-B83F-F3E3E6E7A612}"/>
    <cellStyle name="Moneda 8 3 3 2" xfId="2636" xr:uid="{4064A4ED-FA0E-430D-B4B1-CA336B857DC2}"/>
    <cellStyle name="Moneda 8 3 3 2 2" xfId="4551" xr:uid="{6407A715-4D65-4779-989C-C509EA5709E7}"/>
    <cellStyle name="Moneda 8 3 3 3" xfId="1679" xr:uid="{893D115E-D461-42D9-AF9F-2DAFFF252107}"/>
    <cellStyle name="Moneda 8 3 3 4" xfId="3594" xr:uid="{8842BB23-8521-4D46-8EF5-A1DB27707ACE}"/>
    <cellStyle name="Moneda 8 3 4" xfId="961" xr:uid="{FFED2D05-40B6-4B7D-AA95-38468B1240B5}"/>
    <cellStyle name="Moneda 8 3 4 2" xfId="2875" xr:uid="{6F593AF9-BEC7-4780-9C85-03CABBA7B738}"/>
    <cellStyle name="Moneda 8 3 4 2 2" xfId="4790" xr:uid="{A983093E-B597-47EA-8B84-81936ACF0304}"/>
    <cellStyle name="Moneda 8 3 4 3" xfId="1918" xr:uid="{8D9D5730-0AC6-4365-8704-F8E29921F5FE}"/>
    <cellStyle name="Moneda 8 3 4 4" xfId="3833" xr:uid="{A7D84120-4D13-49F6-90AF-8625BF8215AD}"/>
    <cellStyle name="Moneda 8 3 5" xfId="2159" xr:uid="{07C8B9D6-8A12-4751-854F-BF67410EC59B}"/>
    <cellStyle name="Moneda 8 3 5 2" xfId="4074" xr:uid="{C5628B6A-70E2-466D-A2AE-D44BBE6F4F98}"/>
    <cellStyle name="Moneda 8 3 6" xfId="1202" xr:uid="{2DA39B0E-7D12-45C5-831E-15DCB0AEA1C4}"/>
    <cellStyle name="Moneda 8 3 7" xfId="3117" xr:uid="{2852FE4F-8073-490D-823E-0A7854333530}"/>
    <cellStyle name="Moneda 8 4" xfId="312" xr:uid="{A4AEEB1F-5A76-46FD-8389-80712F648A90}"/>
    <cellStyle name="Moneda 8 4 2" xfId="2226" xr:uid="{653823EA-A0ED-4211-B216-125B929066AE}"/>
    <cellStyle name="Moneda 8 4 2 2" xfId="4141" xr:uid="{99C7358B-6ED4-4CC6-99DA-7B7008AAEF05}"/>
    <cellStyle name="Moneda 8 4 3" xfId="1269" xr:uid="{21216F2D-11BC-440E-AF62-C38E7A359195}"/>
    <cellStyle name="Moneda 8 4 4" xfId="3184" xr:uid="{06562923-1F1C-4FF6-9718-77D7ACABB160}"/>
    <cellStyle name="Moneda 8 5" xfId="551" xr:uid="{7B91164D-60AF-4E41-8A77-8A3CC12E8A84}"/>
    <cellStyle name="Moneda 8 5 2" xfId="2465" xr:uid="{73091103-D360-4148-A7B0-665CB854D98B}"/>
    <cellStyle name="Moneda 8 5 2 2" xfId="4380" xr:uid="{B5020CFC-3366-4EAE-BF39-D8F693E2CE1A}"/>
    <cellStyle name="Moneda 8 5 3" xfId="1508" xr:uid="{4E4BFF2F-259A-42F8-BC1F-57B6BF729B07}"/>
    <cellStyle name="Moneda 8 5 4" xfId="3423" xr:uid="{3C4F001A-E9F0-4ADA-A90B-57A3EEE88306}"/>
    <cellStyle name="Moneda 8 6" xfId="790" xr:uid="{B189F701-6F56-423A-B81F-92A082FC1AB5}"/>
    <cellStyle name="Moneda 8 6 2" xfId="2704" xr:uid="{6A530B28-7696-470A-BAD3-4999C4A45DE1}"/>
    <cellStyle name="Moneda 8 6 2 2" xfId="4619" xr:uid="{8BE81CC9-075B-447B-B5AB-0893DC5D75B1}"/>
    <cellStyle name="Moneda 8 6 3" xfId="1747" xr:uid="{FCD032C7-0B2A-4CD3-847F-4781485F6295}"/>
    <cellStyle name="Moneda 8 6 4" xfId="3662" xr:uid="{470F8835-BE12-44EC-B821-727AE45AF104}"/>
    <cellStyle name="Moneda 8 7" xfId="1988" xr:uid="{33E96FFC-B119-4958-B0E9-C9FCD5F92B0E}"/>
    <cellStyle name="Moneda 8 7 2" xfId="3903" xr:uid="{10049552-558A-4E2C-B34F-FEEC97F28260}"/>
    <cellStyle name="Moneda 8 8" xfId="1031" xr:uid="{305CF33F-50B2-46F1-88B8-FADA8E990DFA}"/>
    <cellStyle name="Moneda 8 9" xfId="2946" xr:uid="{C1AE4BA1-A200-47CC-8151-52B31500F69A}"/>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2 2" xfId="2429" xr:uid="{87B0BEBD-7535-4A2C-8BDF-BAF2B88947DD}"/>
    <cellStyle name="Moneda 9 2 2 2 2 2" xfId="4344" xr:uid="{D50B8F4D-3A21-4F0C-B7D5-9D31FC192082}"/>
    <cellStyle name="Moneda 9 2 2 2 3" xfId="1472" xr:uid="{0F425E89-B082-4235-A902-C06FE70A87BF}"/>
    <cellStyle name="Moneda 9 2 2 2 4" xfId="3387" xr:uid="{808A23B7-64B1-4602-9667-50B0FDB8CCF6}"/>
    <cellStyle name="Moneda 9 2 2 3" xfId="754" xr:uid="{329739A4-6AD5-46EF-9E78-6757EA681651}"/>
    <cellStyle name="Moneda 9 2 2 3 2" xfId="2668" xr:uid="{826384BD-D9F5-46E6-B88C-9D18CF2CAC3F}"/>
    <cellStyle name="Moneda 9 2 2 3 2 2" xfId="4583" xr:uid="{1C309281-A99E-4FA7-B987-A664D3D540E1}"/>
    <cellStyle name="Moneda 9 2 2 3 3" xfId="1711" xr:uid="{19692592-2B9C-46EB-B617-F1D40A44693C}"/>
    <cellStyle name="Moneda 9 2 2 3 4" xfId="3626" xr:uid="{36B11F03-D3EA-43CC-869C-2D99C5CD516A}"/>
    <cellStyle name="Moneda 9 2 2 4" xfId="993" xr:uid="{CD62820E-D35A-405D-81D4-C35AC15971A7}"/>
    <cellStyle name="Moneda 9 2 2 4 2" xfId="2907" xr:uid="{8659816D-3686-44DA-B3AB-3EE1125B81D7}"/>
    <cellStyle name="Moneda 9 2 2 4 2 2" xfId="4822" xr:uid="{351152C0-7C53-4FF9-A9F7-FDD2E41868E5}"/>
    <cellStyle name="Moneda 9 2 2 4 3" xfId="1950" xr:uid="{317D0389-617F-4C10-828B-B866F197F3CA}"/>
    <cellStyle name="Moneda 9 2 2 4 4" xfId="3865" xr:uid="{B1A51765-D30A-4539-97BB-BAA1642D7C4D}"/>
    <cellStyle name="Moneda 9 2 2 5" xfId="2190" xr:uid="{7A3152D5-32E1-4019-81A5-6DB1CF49536F}"/>
    <cellStyle name="Moneda 9 2 2 5 2" xfId="4105" xr:uid="{5D4E85CD-D6D8-4944-9CD4-EB54BBAF4165}"/>
    <cellStyle name="Moneda 9 2 2 6" xfId="1233" xr:uid="{E1FA539C-F7F5-4D44-8B30-A9CCEBBFE80F}"/>
    <cellStyle name="Moneda 9 2 2 7" xfId="3148" xr:uid="{214607C3-502C-49D7-B712-6753E678AE66}"/>
    <cellStyle name="Moneda 9 2 3" xfId="344" xr:uid="{C9C0A0A8-4D77-4F5B-B02F-1451FB99ED88}"/>
    <cellStyle name="Moneda 9 2 3 2" xfId="2258" xr:uid="{22D1D576-9102-4888-AF60-21E66FE6F421}"/>
    <cellStyle name="Moneda 9 2 3 2 2" xfId="4173" xr:uid="{7491562A-622A-4ABB-8829-66CDDE6D4073}"/>
    <cellStyle name="Moneda 9 2 3 3" xfId="1301" xr:uid="{52781D72-C0CA-4E95-A05F-5827C8703D0D}"/>
    <cellStyle name="Moneda 9 2 3 4" xfId="3216" xr:uid="{36EAEC52-17D6-4975-9497-12BBAC8EA2B3}"/>
    <cellStyle name="Moneda 9 2 4" xfId="583" xr:uid="{6561344E-AEF4-4F6F-B45A-2A5026EBD7F5}"/>
    <cellStyle name="Moneda 9 2 4 2" xfId="2497" xr:uid="{661EE246-0A60-416B-8623-41691325DE11}"/>
    <cellStyle name="Moneda 9 2 4 2 2" xfId="4412" xr:uid="{74CEBCE5-7977-482E-BDFF-078CFD02E4CD}"/>
    <cellStyle name="Moneda 9 2 4 3" xfId="1540" xr:uid="{B452370D-FC2C-4B5F-9DD7-379397C02964}"/>
    <cellStyle name="Moneda 9 2 4 4" xfId="3455" xr:uid="{E83C50AC-4BBD-4EB2-8D07-AF7BC6C74EEB}"/>
    <cellStyle name="Moneda 9 2 5" xfId="822" xr:uid="{49A04BD1-0D05-4272-AED8-BA27583F57DD}"/>
    <cellStyle name="Moneda 9 2 5 2" xfId="2736" xr:uid="{7CCDD007-0D68-4936-A90A-D55048E1E87D}"/>
    <cellStyle name="Moneda 9 2 5 2 2" xfId="4651" xr:uid="{EC724B69-50F8-4ED7-A322-0A9348FE1D00}"/>
    <cellStyle name="Moneda 9 2 5 3" xfId="1779" xr:uid="{7E5B13C4-1F1A-4355-B4F8-A9BA32939576}"/>
    <cellStyle name="Moneda 9 2 5 4" xfId="3694" xr:uid="{97CFA276-7964-4205-9DC4-1C662A43A372}"/>
    <cellStyle name="Moneda 9 2 6" xfId="2020" xr:uid="{1390E5F0-AFBC-47ED-9FA6-4680B5D2A976}"/>
    <cellStyle name="Moneda 9 2 6 2" xfId="3935" xr:uid="{7BFFCA08-D117-4851-9B22-E5736724D6B3}"/>
    <cellStyle name="Moneda 9 2 7" xfId="1063" xr:uid="{A1A1EE1C-A929-4A37-B2B2-197793F24532}"/>
    <cellStyle name="Moneda 9 2 8" xfId="2978" xr:uid="{8B55E6F5-CFDE-443D-A7DB-86B03A3BF089}"/>
    <cellStyle name="Moneda 9 3" xfId="243" xr:uid="{C3CFA868-2BC5-4E7A-AB17-C8D75F795D2B}"/>
    <cellStyle name="Moneda 9 3 2" xfId="481" xr:uid="{E66A3BAA-5895-4B12-B4FD-F09FD1F970B9}"/>
    <cellStyle name="Moneda 9 3 2 2" xfId="2395" xr:uid="{E52B0AFA-5E38-4763-81C0-E030116BD826}"/>
    <cellStyle name="Moneda 9 3 2 2 2" xfId="4310" xr:uid="{BF6802D2-17F2-4E43-891C-A189C8F0EC56}"/>
    <cellStyle name="Moneda 9 3 2 3" xfId="1438" xr:uid="{BCFD6D89-ED2E-40D2-B238-D5E42BCBDFFD}"/>
    <cellStyle name="Moneda 9 3 2 4" xfId="3353" xr:uid="{06D0F417-78AF-4E7D-A6EE-54D4767AB525}"/>
    <cellStyle name="Moneda 9 3 3" xfId="720" xr:uid="{D1CD4245-5AE3-401B-B46C-393B089523FE}"/>
    <cellStyle name="Moneda 9 3 3 2" xfId="2634" xr:uid="{6EFF5724-B25A-460D-8A5F-E6277623AB5E}"/>
    <cellStyle name="Moneda 9 3 3 2 2" xfId="4549" xr:uid="{E0FBE787-6D3D-4B31-B4A0-F24B315D005B}"/>
    <cellStyle name="Moneda 9 3 3 3" xfId="1677" xr:uid="{929D9F47-CE3F-4931-A0CA-997955B985BA}"/>
    <cellStyle name="Moneda 9 3 3 4" xfId="3592" xr:uid="{CED11C77-5A4E-4E45-BFC5-0A6DEBFD2823}"/>
    <cellStyle name="Moneda 9 3 4" xfId="959" xr:uid="{B6B2C1D4-1CFA-4834-BE4D-6C170153D09F}"/>
    <cellStyle name="Moneda 9 3 4 2" xfId="2873" xr:uid="{B5E1B950-8DB2-4B78-B23B-810A5C0C44A5}"/>
    <cellStyle name="Moneda 9 3 4 2 2" xfId="4788" xr:uid="{E5E6FB05-604C-4AEE-8E5B-316A9BEB4E7C}"/>
    <cellStyle name="Moneda 9 3 4 3" xfId="1916" xr:uid="{FFAE67E0-7A0A-42E7-92F9-F6AF405FC19B}"/>
    <cellStyle name="Moneda 9 3 4 4" xfId="3831" xr:uid="{52C7AE6D-C020-4050-94F7-955DCDB041D7}"/>
    <cellStyle name="Moneda 9 3 5" xfId="2157" xr:uid="{4B56FAE7-6D0D-47C0-A070-FFBF87243280}"/>
    <cellStyle name="Moneda 9 3 5 2" xfId="4072" xr:uid="{E11BA563-4C74-45D7-9D13-C31244EAE5E5}"/>
    <cellStyle name="Moneda 9 3 6" xfId="1200" xr:uid="{E9D29F88-01D4-461A-ADDC-14719969245C}"/>
    <cellStyle name="Moneda 9 3 7" xfId="3115" xr:uid="{920B5610-09BD-474B-8CB6-304F0186F522}"/>
    <cellStyle name="Moneda 9 4" xfId="310" xr:uid="{F2412C8F-C02E-4E97-8473-F7E190EA08D1}"/>
    <cellStyle name="Moneda 9 4 2" xfId="2224" xr:uid="{1B489625-55D0-4806-BF44-F4E3F78FC8C9}"/>
    <cellStyle name="Moneda 9 4 2 2" xfId="4139" xr:uid="{D83C9C86-2108-4E07-AEDE-AA0A1E316788}"/>
    <cellStyle name="Moneda 9 4 3" xfId="1267" xr:uid="{85AA456E-315B-4723-9B68-3F435321B261}"/>
    <cellStyle name="Moneda 9 4 4" xfId="3182" xr:uid="{8A7918A6-AED6-44C9-9023-65FAFDDAE378}"/>
    <cellStyle name="Moneda 9 5" xfId="549" xr:uid="{5F5C30BE-5572-435A-A11B-2DAB23924C38}"/>
    <cellStyle name="Moneda 9 5 2" xfId="2463" xr:uid="{D1D620BC-83E1-497C-B6DB-49A1FFF97568}"/>
    <cellStyle name="Moneda 9 5 2 2" xfId="4378" xr:uid="{66922DCF-9175-4581-BE38-68FFC85514F3}"/>
    <cellStyle name="Moneda 9 5 3" xfId="1506" xr:uid="{E74EDF0C-81D2-458B-936D-D8C14FBEB232}"/>
    <cellStyle name="Moneda 9 5 4" xfId="3421" xr:uid="{7BC6F6A2-3FB6-4C54-81D1-C5A7359D8362}"/>
    <cellStyle name="Moneda 9 6" xfId="788" xr:uid="{8DA24393-57E5-4D2C-8594-E118DDDCFC0E}"/>
    <cellStyle name="Moneda 9 6 2" xfId="2702" xr:uid="{E71F4BC2-6C0D-45E2-8A52-3FCFD439F5D6}"/>
    <cellStyle name="Moneda 9 6 2 2" xfId="4617" xr:uid="{C34FD6B8-9350-40F0-BB9C-4447B086B2CE}"/>
    <cellStyle name="Moneda 9 6 3" xfId="1745" xr:uid="{8988677E-EAC8-4016-8439-E40E48D144A9}"/>
    <cellStyle name="Moneda 9 6 4" xfId="3660" xr:uid="{42DD06F2-C20B-4B43-AC85-C09CBBD296AD}"/>
    <cellStyle name="Moneda 9 7" xfId="1986" xr:uid="{2B1378BC-60FE-4031-B40D-4F1D05E43F10}"/>
    <cellStyle name="Moneda 9 7 2" xfId="3901" xr:uid="{47AC3D91-2BBC-4E5F-8BBE-B78C33DA1EE7}"/>
    <cellStyle name="Moneda 9 8" xfId="1029" xr:uid="{4DE0D62C-B306-4F04-BDB8-89F1C5B8F82D}"/>
    <cellStyle name="Moneda 9 9" xfId="2944" xr:uid="{6F2B591E-2888-40DA-B94B-CD4FB6EC7ECD}"/>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2 2" xfId="2403" xr:uid="{E3BE35B0-A9D3-4954-B20C-5E100309F3AD}"/>
    <cellStyle name="Normal 4 2 2 2 2 2" xfId="4318" xr:uid="{BAA67557-2A9D-42A8-8092-1DFA35AA8CFB}"/>
    <cellStyle name="Normal 4 2 2 2 3" xfId="1446" xr:uid="{4BCA5421-E45D-400D-A8CA-67DC34223E37}"/>
    <cellStyle name="Normal 4 2 2 2 4" xfId="3361" xr:uid="{6E94B2B2-18AE-471D-B5C5-FBAE3D18EADC}"/>
    <cellStyle name="Normal 4 2 2 3" xfId="728" xr:uid="{1C39370D-7CD0-4270-81F7-670B42703B54}"/>
    <cellStyle name="Normal 4 2 2 3 2" xfId="2642" xr:uid="{ADD8A696-81AF-40D7-BF63-10806786B654}"/>
    <cellStyle name="Normal 4 2 2 3 2 2" xfId="4557" xr:uid="{E77DDAE3-7982-47CC-8BE2-432D3D99D8D7}"/>
    <cellStyle name="Normal 4 2 2 3 3" xfId="1685" xr:uid="{DCEFD96D-62C0-4F68-A7D4-0126D6BF7C7C}"/>
    <cellStyle name="Normal 4 2 2 3 4" xfId="3600" xr:uid="{EC7879AF-9FCB-4F32-A0C5-ACE7E457FF79}"/>
    <cellStyle name="Normal 4 2 2 4" xfId="967" xr:uid="{46B1F715-B316-4DDA-A0BC-7987CB76F291}"/>
    <cellStyle name="Normal 4 2 2 4 2" xfId="2881" xr:uid="{976EE63C-48F0-4BCC-BA4A-BAE98541B9E7}"/>
    <cellStyle name="Normal 4 2 2 4 2 2" xfId="4796" xr:uid="{35EC4153-D128-41ED-9502-B1EB11155B3E}"/>
    <cellStyle name="Normal 4 2 2 4 3" xfId="1924" xr:uid="{64E81AAE-78F2-4239-B8F5-8861C08500C0}"/>
    <cellStyle name="Normal 4 2 2 4 4" xfId="3839" xr:uid="{E961CEE8-6FEC-4491-B305-0105720495A4}"/>
    <cellStyle name="Normal 4 2 2 5" xfId="2165" xr:uid="{951F2B9F-FEFB-482C-8501-E7EF15AA905A}"/>
    <cellStyle name="Normal 4 2 2 5 2" xfId="4080" xr:uid="{F86A8138-A2B1-4EEB-8EFC-852CFE5281C8}"/>
    <cellStyle name="Normal 4 2 2 6" xfId="1208" xr:uid="{F19536A0-E6E1-4E6F-8890-DF40A77BDA58}"/>
    <cellStyle name="Normal 4 2 2 7" xfId="3123" xr:uid="{C3326DD3-46C5-4134-9927-7CC4A5B9DF6F}"/>
    <cellStyle name="Normal 4 2 3" xfId="318" xr:uid="{FEF6C286-37F3-4429-8F3B-950B647294C2}"/>
    <cellStyle name="Normal 4 2 3 2" xfId="2232" xr:uid="{73B446BB-59FA-4A3C-B59F-E41FBADE99EF}"/>
    <cellStyle name="Normal 4 2 3 2 2" xfId="4147" xr:uid="{5CA33706-063B-458A-B0B3-03EFBCE69624}"/>
    <cellStyle name="Normal 4 2 3 3" xfId="1275" xr:uid="{C2881747-5C3E-4B1E-9EFF-1D2323F21B8C}"/>
    <cellStyle name="Normal 4 2 3 4" xfId="3190" xr:uid="{ADDE81FA-8F02-4097-8AC1-E50D1CE3A7B5}"/>
    <cellStyle name="Normal 4 2 4" xfId="557" xr:uid="{A8CBB432-B3B5-4B58-9C0A-5A487EDB8925}"/>
    <cellStyle name="Normal 4 2 4 2" xfId="2471" xr:uid="{0BDF74CD-1DF9-4E10-AC4C-9314867449B1}"/>
    <cellStyle name="Normal 4 2 4 2 2" xfId="4386" xr:uid="{2564FA67-26FD-4286-A21E-22467C106309}"/>
    <cellStyle name="Normal 4 2 4 3" xfId="1514" xr:uid="{9BFCD5A8-1246-4AA7-BBE4-A363970AEBA5}"/>
    <cellStyle name="Normal 4 2 4 4" xfId="3429" xr:uid="{46E6A809-CEA9-4D2D-9B99-C55C8E75FC2A}"/>
    <cellStyle name="Normal 4 2 5" xfId="796" xr:uid="{09CEB760-D6BB-4841-8C02-A57568F2F9BB}"/>
    <cellStyle name="Normal 4 2 5 2" xfId="2710" xr:uid="{28CF3764-3F7D-4843-B352-C84A5D84A6B2}"/>
    <cellStyle name="Normal 4 2 5 2 2" xfId="4625" xr:uid="{3E0FB774-3534-4CE5-8678-8CFC2BB05F4A}"/>
    <cellStyle name="Normal 4 2 5 3" xfId="1753" xr:uid="{3B92CC28-7283-4B4B-A583-4AD1BB6A75C8}"/>
    <cellStyle name="Normal 4 2 5 4" xfId="3668" xr:uid="{0292B4CF-2B71-47A0-93CC-A799CD01F3EE}"/>
    <cellStyle name="Normal 4 2 6" xfId="1994" xr:uid="{D20B9643-2C87-4A19-8B36-93DFE4FD4CBA}"/>
    <cellStyle name="Normal 4 2 6 2" xfId="3909" xr:uid="{4C7A464E-9DD2-4451-BDDE-1548DC7FF4D7}"/>
    <cellStyle name="Normal 4 2 7" xfId="1037" xr:uid="{2B1B6252-A2C6-4172-A319-0A3ED7832F87}"/>
    <cellStyle name="Normal 4 2 8" xfId="2952" xr:uid="{BA95802A-E5F4-456B-AA0C-671210408480}"/>
    <cellStyle name="Normal 4 3" xfId="217" xr:uid="{5710E686-D205-46CF-AD62-13A475A00DDC}"/>
    <cellStyle name="Normal 4 3 2" xfId="455" xr:uid="{0CBD1114-835B-4CB8-9327-14B8A696DA09}"/>
    <cellStyle name="Normal 4 3 2 2" xfId="2369" xr:uid="{48F15B8D-1319-4333-B60E-F6E604BACFB4}"/>
    <cellStyle name="Normal 4 3 2 2 2" xfId="4284" xr:uid="{1E2E64DB-D208-4DC4-BEDA-28A9B321EF41}"/>
    <cellStyle name="Normal 4 3 2 3" xfId="1412" xr:uid="{B07F0644-8197-4E06-BC1B-7D3245E88BE8}"/>
    <cellStyle name="Normal 4 3 2 4" xfId="3327" xr:uid="{E1F93B1D-0329-4423-B7BB-B1A2AF3848AC}"/>
    <cellStyle name="Normal 4 3 3" xfId="694" xr:uid="{D04DEC48-2A6E-42EA-951C-FAC6580D2425}"/>
    <cellStyle name="Normal 4 3 3 2" xfId="2608" xr:uid="{65A4256B-7C62-4961-82A1-363041873BEF}"/>
    <cellStyle name="Normal 4 3 3 2 2" xfId="4523" xr:uid="{1B636E6F-B48B-4B00-AF9B-276B8A4A9294}"/>
    <cellStyle name="Normal 4 3 3 3" xfId="1651" xr:uid="{1B7BF9D9-1DFA-4C0B-8E51-3C2D1CA75921}"/>
    <cellStyle name="Normal 4 3 3 4" xfId="3566" xr:uid="{6D5439E7-DEBF-4E18-96CB-7C91653CD2ED}"/>
    <cellStyle name="Normal 4 3 4" xfId="933" xr:uid="{0FF6D796-61F8-4068-99A8-ADC7E5828BD0}"/>
    <cellStyle name="Normal 4 3 4 2" xfId="2847" xr:uid="{ADB5BE35-A5C3-4E74-903F-0D2C5A7E2778}"/>
    <cellStyle name="Normal 4 3 4 2 2" xfId="4762" xr:uid="{3E5BE858-76AA-4DD3-A8E2-DF1F034EF905}"/>
    <cellStyle name="Normal 4 3 4 3" xfId="1890" xr:uid="{07D8C1FD-DFA3-4072-A775-2C0A24054266}"/>
    <cellStyle name="Normal 4 3 4 4" xfId="3805" xr:uid="{FD92CE52-E56F-4688-B545-7CFDE2ACA6E1}"/>
    <cellStyle name="Normal 4 3 5" xfId="2131" xr:uid="{05C8645F-999C-4EC4-A0D1-1DB225E085E2}"/>
    <cellStyle name="Normal 4 3 5 2" xfId="4046" xr:uid="{0C7DEC44-1EAF-40A7-86E9-283759FDFAA1}"/>
    <cellStyle name="Normal 4 3 6" xfId="1174" xr:uid="{9CFD223B-A1EB-4E37-B09F-34A66F10C7E1}"/>
    <cellStyle name="Normal 4 3 7" xfId="3089" xr:uid="{F9A6584B-6965-4381-90FC-27EB5B3E1721}"/>
    <cellStyle name="Normal 4 4" xfId="284" xr:uid="{6D5716E3-1A1D-4EB2-9C84-F277A48ACBA6}"/>
    <cellStyle name="Normal 4 4 2" xfId="2198" xr:uid="{97482FEC-E34E-4920-A729-290D2F3B28EC}"/>
    <cellStyle name="Normal 4 4 2 2" xfId="4113" xr:uid="{9BC298F7-2247-498A-A6BF-3D93AABEC66A}"/>
    <cellStyle name="Normal 4 4 3" xfId="1241" xr:uid="{FDFD8715-6209-4275-AF4D-DA5F2C1B57F7}"/>
    <cellStyle name="Normal 4 4 4" xfId="3156" xr:uid="{A2E9643F-E040-4C6B-8F56-0008E88B8132}"/>
    <cellStyle name="Normal 4 5" xfId="523" xr:uid="{C98C2049-4438-4E2A-8FEC-92C9243D842C}"/>
    <cellStyle name="Normal 4 5 2" xfId="2437" xr:uid="{888F40C8-29EA-467A-A50B-E385289485A1}"/>
    <cellStyle name="Normal 4 5 2 2" xfId="4352" xr:uid="{DB327305-D9CD-43E7-B4CC-63B4145343F2}"/>
    <cellStyle name="Normal 4 5 3" xfId="1480" xr:uid="{AAD97687-44DD-4863-AE9C-85562F3A3596}"/>
    <cellStyle name="Normal 4 5 4" xfId="3395" xr:uid="{60641F49-B7E8-47DE-B6DF-66EB7CAE0F6A}"/>
    <cellStyle name="Normal 4 6" xfId="762" xr:uid="{CBC366ED-7F0D-40AB-82B0-93C40EF29AEC}"/>
    <cellStyle name="Normal 4 6 2" xfId="2676" xr:uid="{044ADE73-5F15-4767-ABA2-326D6BF20B38}"/>
    <cellStyle name="Normal 4 6 2 2" xfId="4591" xr:uid="{8FFE10CB-3FC4-421A-8C3E-F23BE25D29F9}"/>
    <cellStyle name="Normal 4 6 3" xfId="1719" xr:uid="{62809C9D-CBB4-4547-AAA1-E13BFF686C71}"/>
    <cellStyle name="Normal 4 6 4" xfId="3634" xr:uid="{838979CF-8377-43D2-9E9C-5CE536856630}"/>
    <cellStyle name="Normal 4 7" xfId="1960" xr:uid="{CF23A35F-1704-4DF5-9944-02BF10D4E038}"/>
    <cellStyle name="Normal 4 7 2" xfId="3875" xr:uid="{546FA1AC-D8FF-4A88-A65A-07D36D2F4510}"/>
    <cellStyle name="Normal 4 8" xfId="1003" xr:uid="{6F488B5D-4DA3-4BB6-802F-CE121E1BC9CE}"/>
    <cellStyle name="Normal 4 9" xfId="2918" xr:uid="{E54A51D7-F737-4A45-AFB1-237E8C14979B}"/>
    <cellStyle name="Normal 5" xfId="112" xr:uid="{895E3C38-7C83-4E04-91A1-8D107A72A238}"/>
    <cellStyle name="Normal 5 2" xfId="352" xr:uid="{B4114C60-9BC3-4CEB-91EC-8098F76423A0}"/>
    <cellStyle name="Normal 5 2 2" xfId="2266" xr:uid="{CE964096-743C-4847-B390-67657A61652D}"/>
    <cellStyle name="Normal 5 2 2 2" xfId="4181" xr:uid="{89C04A61-381D-42AC-BA8A-12D9574B076C}"/>
    <cellStyle name="Normal 5 2 3" xfId="1309" xr:uid="{0CEE3BB6-0C18-405C-ADCB-23D172C60847}"/>
    <cellStyle name="Normal 5 2 4" xfId="3224" xr:uid="{C62BD636-94F2-426A-BA9A-F9A4D643E0BD}"/>
    <cellStyle name="Normal 5 3" xfId="591" xr:uid="{5E717E06-9BA3-4869-920B-795B352D54DB}"/>
    <cellStyle name="Normal 5 3 2" xfId="2505" xr:uid="{1E13796F-35C0-4742-9568-6BE854EA80F6}"/>
    <cellStyle name="Normal 5 3 2 2" xfId="4420" xr:uid="{47C8A02D-7896-48F8-9EE2-9CBFF30D5F1B}"/>
    <cellStyle name="Normal 5 3 3" xfId="1548" xr:uid="{C37D7D1B-5CA9-4C47-A109-48A39C639CB7}"/>
    <cellStyle name="Normal 5 3 4" xfId="3463" xr:uid="{CB2DDECB-8664-4EDE-A6B9-4174FAAD9EF2}"/>
    <cellStyle name="Normal 5 4" xfId="830" xr:uid="{ADFAA24D-CD71-412B-BEFE-7514C3743C78}"/>
    <cellStyle name="Normal 5 4 2" xfId="2744" xr:uid="{2AFC05A6-E62A-4576-9294-59FCFF060699}"/>
    <cellStyle name="Normal 5 4 2 2" xfId="4659" xr:uid="{218F58FD-82A8-4206-B59A-CCDB50B236D9}"/>
    <cellStyle name="Normal 5 4 3" xfId="1787" xr:uid="{20F62EFB-4E13-43BA-BBFB-36073B48CEC9}"/>
    <cellStyle name="Normal 5 4 4" xfId="3702" xr:uid="{71AAD215-612E-430F-952D-474CC53D6916}"/>
    <cellStyle name="Normal 5 5" xfId="2028" xr:uid="{C2CBC17E-0C2D-49EC-86AA-141D0BB7D74B}"/>
    <cellStyle name="Normal 5 5 2" xfId="3943" xr:uid="{3F6EC65B-078D-48DE-8C3A-442AA6E9F039}"/>
    <cellStyle name="Normal 5 6" xfId="1071" xr:uid="{F17CD43A-676F-4868-AA7E-61F56EC43C6A}"/>
    <cellStyle name="Normal 5 7" xfId="2986" xr:uid="{C01CE42F-F98E-437A-8F03-31BB97B8D5C2}"/>
    <cellStyle name="Normal 6" xfId="166" xr:uid="{978A159A-9282-4AF2-840F-BFA39C91B28B}"/>
    <cellStyle name="Normal 6 2" xfId="404" xr:uid="{CACF79C0-04D6-46EA-BC13-BA2548D7E3C5}"/>
    <cellStyle name="Normal 6 2 2" xfId="2318" xr:uid="{E4CB26F9-D349-468C-9122-160266B72F05}"/>
    <cellStyle name="Normal 6 2 2 2" xfId="4233" xr:uid="{ED37B031-3BE7-4201-9A22-D6F16125F418}"/>
    <cellStyle name="Normal 6 2 3" xfId="1361" xr:uid="{7753B9F0-B9A5-43E6-BB18-1CB5197D0436}"/>
    <cellStyle name="Normal 6 2 4" xfId="3276" xr:uid="{BF256D08-2D24-4B0F-8170-C814D3A5C809}"/>
    <cellStyle name="Normal 6 3" xfId="643" xr:uid="{EF01A507-0C34-4C82-B9DB-24059C8F6436}"/>
    <cellStyle name="Normal 6 3 2" xfId="2557" xr:uid="{62104D04-FAA8-4FF1-8DF8-560E96F732AF}"/>
    <cellStyle name="Normal 6 3 2 2" xfId="4472" xr:uid="{2E0A7FA5-83EF-419E-82C5-BF3BCF3A17F2}"/>
    <cellStyle name="Normal 6 3 3" xfId="1600" xr:uid="{DBB1ED3A-1C87-4739-B278-57C4B136CB61}"/>
    <cellStyle name="Normal 6 3 4" xfId="3515" xr:uid="{3B282E26-601A-4AF0-A0B0-9A79DF58C0BB}"/>
    <cellStyle name="Normal 6 4" xfId="882" xr:uid="{43782591-AEE8-4B8E-983F-1F8B014F58B6}"/>
    <cellStyle name="Normal 6 4 2" xfId="2796" xr:uid="{761B854B-1F3D-42D1-9F64-35018B0E70BE}"/>
    <cellStyle name="Normal 6 4 2 2" xfId="4711" xr:uid="{A9F7F150-546B-4A6A-A024-75C111DF9709}"/>
    <cellStyle name="Normal 6 4 3" xfId="1839" xr:uid="{7C34E62E-CAE0-419B-A207-601628FDF209}"/>
    <cellStyle name="Normal 6 4 4" xfId="3754" xr:uid="{025F794D-90B2-4517-A207-B8C35C873374}"/>
    <cellStyle name="Normal 6 5" xfId="2080" xr:uid="{32B5B2A1-1D6D-4A11-BA20-95E193C7E040}"/>
    <cellStyle name="Normal 6 5 2" xfId="3995" xr:uid="{1C2CB2F2-2E98-480B-BB6E-77F7CAE3F871}"/>
    <cellStyle name="Normal 6 6" xfId="1123" xr:uid="{4CA55667-4D75-4A9C-9BDF-4A4EF4B4B059}"/>
    <cellStyle name="Normal 6 7" xfId="3038" xr:uid="{8BC87130-8CF3-4365-99A3-7AC3BA57B9B2}"/>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2 2" xfId="1959" xr:uid="{5197226A-D5C2-4571-92B1-809DF99143A1}"/>
    <cellStyle name="Porcentaje 3 2 2 2 2 2" xfId="3874" xr:uid="{321CAB29-ED0B-4AE5-B169-C206D25395FB}"/>
    <cellStyle name="Porcentaje 3 2 2 2 3" xfId="1002" xr:uid="{988381C6-3D30-4076-B259-908DBB2D7F7F}"/>
    <cellStyle name="Porcentaje 3 2 2 2 4" xfId="2917" xr:uid="{3688BB55-9F48-4463-A78D-6A5E212181F0}"/>
    <cellStyle name="Porcentaje 3 2 2 3" xfId="490" xr:uid="{FC1553E5-5BFA-44E3-873E-8DFA27A1224C}"/>
    <cellStyle name="Porcentaje 3 2 2 3 2" xfId="2404" xr:uid="{31F9E2CB-4B46-4ECE-8D95-27C3639C3CBD}"/>
    <cellStyle name="Porcentaje 3 2 2 3 2 2" xfId="4319" xr:uid="{170B97A6-307C-466D-B498-3D6708BC845E}"/>
    <cellStyle name="Porcentaje 3 2 2 3 3" xfId="1447" xr:uid="{F9D6BE9D-3497-4AEC-A2C3-7CA73C2BDC83}"/>
    <cellStyle name="Porcentaje 3 2 2 3 4" xfId="3362" xr:uid="{9390DAC0-D192-46BF-970D-CD095F7A7D36}"/>
    <cellStyle name="Porcentaje 3 2 2 4" xfId="729" xr:uid="{580DD6E1-1C79-4C0E-8862-6555E2AA0CAD}"/>
    <cellStyle name="Porcentaje 3 2 2 4 2" xfId="2643" xr:uid="{75F27A99-0F97-4C82-A279-1FCDB89C04E2}"/>
    <cellStyle name="Porcentaje 3 2 2 4 2 2" xfId="4558" xr:uid="{842E3854-9CC0-4C31-851E-A49087BF81DE}"/>
    <cellStyle name="Porcentaje 3 2 2 4 3" xfId="1686" xr:uid="{EDB8D9C4-9BDF-4A0C-84A2-D3093603C6F7}"/>
    <cellStyle name="Porcentaje 3 2 2 4 4" xfId="3601" xr:uid="{D906A56A-55E9-4F75-BAC6-841D4B96E260}"/>
    <cellStyle name="Porcentaje 3 2 2 5" xfId="968" xr:uid="{C391C79E-64DB-43DC-A71E-1F35AB2863A9}"/>
    <cellStyle name="Porcentaje 3 2 2 5 2" xfId="2882" xr:uid="{CBB0F4B2-76EF-4117-9753-1BCA5498E446}"/>
    <cellStyle name="Porcentaje 3 2 2 5 2 2" xfId="4797" xr:uid="{A52558C6-A2DE-4260-A270-2C79391153E2}"/>
    <cellStyle name="Porcentaje 3 2 2 5 3" xfId="1925" xr:uid="{FA9E05FF-0560-40D2-BAE2-12D0D23CB861}"/>
    <cellStyle name="Porcentaje 3 2 2 5 4" xfId="3840" xr:uid="{72B4BE87-D4F2-4A63-9E9D-11954DF21B81}"/>
    <cellStyle name="Porcentaje 3 2 2 6" xfId="1958" xr:uid="{8A92176D-2422-4060-A42D-E5D800ECABEF}"/>
    <cellStyle name="Porcentaje 3 2 2 6 2" xfId="3873" xr:uid="{E51536E8-00B8-4359-8732-1C02B292A56B}"/>
    <cellStyle name="Porcentaje 3 2 2 7" xfId="1001" xr:uid="{96CEF90C-C531-4687-9C4F-2C6F75CA927F}"/>
    <cellStyle name="Porcentaje 3 2 2 8" xfId="2916" xr:uid="{80BB59BC-5561-44BE-9BCF-3A6C54E1E84F}"/>
    <cellStyle name="Porcentaje 3 2 3" xfId="319" xr:uid="{7897A4A8-0E8E-4EAD-AA84-9A5480851E0E}"/>
    <cellStyle name="Porcentaje 3 2 3 2" xfId="2233" xr:uid="{CD40EBC8-CDFF-4B1B-AE19-1C579CF15CBA}"/>
    <cellStyle name="Porcentaje 3 2 3 2 2" xfId="4148" xr:uid="{2D6E09D2-AE33-4B78-A66F-904FA7EFEA79}"/>
    <cellStyle name="Porcentaje 3 2 3 3" xfId="1276" xr:uid="{B2B77284-D4A0-477F-878E-407E216D555F}"/>
    <cellStyle name="Porcentaje 3 2 3 4" xfId="3191" xr:uid="{2715F8F8-9B75-48DB-ADAF-F557E11DAE35}"/>
    <cellStyle name="Porcentaje 3 2 4" xfId="558" xr:uid="{C8FF1E48-CFD3-4678-A5B9-0C2C2417F9C5}"/>
    <cellStyle name="Porcentaje 3 2 4 2" xfId="2472" xr:uid="{6E6C172F-3062-4983-A92F-388BD18397FE}"/>
    <cellStyle name="Porcentaje 3 2 4 2 2" xfId="4387" xr:uid="{289986C8-3BAD-41C8-925A-709073BC9995}"/>
    <cellStyle name="Porcentaje 3 2 4 3" xfId="1515" xr:uid="{5C057311-22CA-47F4-B8A4-BF7461326081}"/>
    <cellStyle name="Porcentaje 3 2 4 4" xfId="3430" xr:uid="{EE441246-4DA1-4DBE-95CF-5C2244583F7B}"/>
    <cellStyle name="Porcentaje 3 2 5" xfId="797" xr:uid="{067D6D00-D79E-4FC1-BC9F-95EC6F0C6C7F}"/>
    <cellStyle name="Porcentaje 3 2 5 2" xfId="2711" xr:uid="{78281D32-4FA3-4287-9F02-64F347BC37F3}"/>
    <cellStyle name="Porcentaje 3 2 5 2 2" xfId="4626" xr:uid="{38ACC3F7-8A1C-4BF4-8A3F-55C6D84D14AB}"/>
    <cellStyle name="Porcentaje 3 2 5 3" xfId="1754" xr:uid="{EE2824D5-3B11-45E7-A2D3-D8A53BDB2E69}"/>
    <cellStyle name="Porcentaje 3 2 5 4" xfId="3669" xr:uid="{3936CC5D-3E9D-48FD-A30E-D2F519433829}"/>
    <cellStyle name="Porcentaje 3 2 6" xfId="1995" xr:uid="{4DD1AFE7-B18D-4FFA-8860-2E43B64191F7}"/>
    <cellStyle name="Porcentaje 3 2 6 2" xfId="3910" xr:uid="{F3024CC1-E1B2-4EC8-A1AD-95A522F24BB4}"/>
    <cellStyle name="Porcentaje 3 2 7" xfId="1038" xr:uid="{8F2DF9A9-2D04-4C79-8C37-95BF8116CE47}"/>
    <cellStyle name="Porcentaje 3 2 8" xfId="2953" xr:uid="{B4034B12-F302-4DAC-8C2C-3892C668B9F9}"/>
    <cellStyle name="Porcentaje 3 3" xfId="218" xr:uid="{9F12F61F-C51C-4FE1-B1E4-9F169C2AD0EC}"/>
    <cellStyle name="Porcentaje 3 3 2" xfId="456" xr:uid="{561C74E8-98A4-4874-B234-414AEDAEF143}"/>
    <cellStyle name="Porcentaje 3 3 2 2" xfId="2370" xr:uid="{EC444475-8C52-4DD8-81C3-4FFD094E1483}"/>
    <cellStyle name="Porcentaje 3 3 2 2 2" xfId="4285" xr:uid="{C263DEE6-C201-4912-B1BD-CBD7105B9F61}"/>
    <cellStyle name="Porcentaje 3 3 2 3" xfId="1413" xr:uid="{910E5CD6-4B69-4B9F-8E8F-FABF1487AEE8}"/>
    <cellStyle name="Porcentaje 3 3 2 4" xfId="3328" xr:uid="{30D775D1-13F5-443B-8FE4-18CB725E25B4}"/>
    <cellStyle name="Porcentaje 3 3 3" xfId="695" xr:uid="{19D119FF-0C1F-4C09-9C5D-3E1636A2261D}"/>
    <cellStyle name="Porcentaje 3 3 3 2" xfId="2609" xr:uid="{D0F37973-CE8B-4D52-B92F-DB54926B062C}"/>
    <cellStyle name="Porcentaje 3 3 3 2 2" xfId="4524" xr:uid="{5B3443F3-CEEC-4A5C-95C9-5697CA99C178}"/>
    <cellStyle name="Porcentaje 3 3 3 3" xfId="1652" xr:uid="{80DF9CFB-BCC1-4414-8915-A3B3DF42E8BC}"/>
    <cellStyle name="Porcentaje 3 3 3 4" xfId="3567" xr:uid="{E64D0FA9-C8CB-4114-A7A9-2E23B07A402F}"/>
    <cellStyle name="Porcentaje 3 3 4" xfId="934" xr:uid="{698693A5-7517-41E6-80CF-A20F7EF3E5C6}"/>
    <cellStyle name="Porcentaje 3 3 4 2" xfId="2848" xr:uid="{A83F8528-971D-48B0-8615-208E39F39DFD}"/>
    <cellStyle name="Porcentaje 3 3 4 2 2" xfId="4763" xr:uid="{4BDBEA10-DFD7-4C0A-89BB-5C021D84E351}"/>
    <cellStyle name="Porcentaje 3 3 4 3" xfId="1891" xr:uid="{C4B71299-48FF-4035-8AC4-750A661A7D07}"/>
    <cellStyle name="Porcentaje 3 3 4 4" xfId="3806" xr:uid="{7E25B9EB-ED4E-494E-95CC-C89A67ABAA7C}"/>
    <cellStyle name="Porcentaje 3 3 5" xfId="2132" xr:uid="{C712BF4D-AF9D-48D3-86A5-951799399834}"/>
    <cellStyle name="Porcentaje 3 3 5 2" xfId="4047" xr:uid="{2FBE9B65-1068-499F-93F0-04ED94B1D6A6}"/>
    <cellStyle name="Porcentaje 3 3 6" xfId="1175" xr:uid="{40527C40-BE10-4462-A249-B2ED052B600C}"/>
    <cellStyle name="Porcentaje 3 3 7" xfId="3090" xr:uid="{15DE88D7-1C16-404C-947A-DE950E84CCAB}"/>
    <cellStyle name="Porcentaje 3 4" xfId="285" xr:uid="{544DC1AE-6FC1-4E9F-804E-B1699FFB12A4}"/>
    <cellStyle name="Porcentaje 3 4 2" xfId="2199" xr:uid="{4A967946-E8EF-408C-B407-698CD9806482}"/>
    <cellStyle name="Porcentaje 3 4 2 2" xfId="4114" xr:uid="{2E2812F3-543A-4861-9DB6-CD82CC46AA60}"/>
    <cellStyle name="Porcentaje 3 4 3" xfId="1242" xr:uid="{267D7153-4ABD-4263-B7F3-7BC646229178}"/>
    <cellStyle name="Porcentaje 3 4 4" xfId="3157" xr:uid="{9DF6894B-A62C-40D1-8997-7567F4B71DA0}"/>
    <cellStyle name="Porcentaje 3 5" xfId="524" xr:uid="{62CCA32E-4217-459A-8813-38095DB9C17C}"/>
    <cellStyle name="Porcentaje 3 5 2" xfId="2438" xr:uid="{7F0CAE15-981C-41DA-834A-A9839E1B753A}"/>
    <cellStyle name="Porcentaje 3 5 2 2" xfId="4353" xr:uid="{88FDBE3E-2434-4005-92F2-DC3282507CBE}"/>
    <cellStyle name="Porcentaje 3 5 3" xfId="1481" xr:uid="{6F50C720-274C-4AA8-BD11-1C60696B2239}"/>
    <cellStyle name="Porcentaje 3 5 4" xfId="3396" xr:uid="{D76D7E4C-FC31-47F9-B37A-BB2F31505B4C}"/>
    <cellStyle name="Porcentaje 3 6" xfId="763" xr:uid="{D317F17A-D8BB-4FC4-B7EB-CE70120758A9}"/>
    <cellStyle name="Porcentaje 3 6 2" xfId="2677" xr:uid="{01E4D583-2D32-4D10-93FA-565C4B6FDDF8}"/>
    <cellStyle name="Porcentaje 3 6 2 2" xfId="4592" xr:uid="{4622D811-3B34-41CF-8771-EADE04C42263}"/>
    <cellStyle name="Porcentaje 3 6 3" xfId="1720" xr:uid="{4E91D0E7-DB91-4BEF-9402-A0662165C437}"/>
    <cellStyle name="Porcentaje 3 6 4" xfId="3635" xr:uid="{584D19EE-CC90-43B7-A17C-6BA3B9CC3B86}"/>
    <cellStyle name="Porcentaje 3 7" xfId="1961" xr:uid="{45AA28FC-C57A-414F-B6EF-68535D5BE887}"/>
    <cellStyle name="Porcentaje 3 7 2" xfId="3876" xr:uid="{FB21E101-1F1B-4D06-BD20-5B590D2E3C39}"/>
    <cellStyle name="Porcentaje 3 8" xfId="1004" xr:uid="{A52C8676-36F4-4ADA-A340-53C8C6AEAF6F}"/>
    <cellStyle name="Porcentaje 3 9" xfId="2919" xr:uid="{FAFCC838-3A09-4878-AF12-49B74A3D022C}"/>
    <cellStyle name="Porcentaje 4" xfId="44" xr:uid="{3744D4F6-9C09-4148-84AC-6D07461F73B7}"/>
    <cellStyle name="Porcentaje 5" xfId="114" xr:uid="{B8DC82B4-A322-44B9-A3AF-0D491B73EFCC}"/>
    <cellStyle name="Porcentaje 5 2" xfId="354" xr:uid="{86FED7B7-53E7-4FBB-8BBD-203FC8CCABA0}"/>
    <cellStyle name="Porcentaje 5 2 2" xfId="2268" xr:uid="{7C6FC272-EFE9-4C26-8914-EC5333E8D996}"/>
    <cellStyle name="Porcentaje 5 2 2 2" xfId="4183" xr:uid="{28F70527-AD7D-4A60-A8CD-C8BB439A56E0}"/>
    <cellStyle name="Porcentaje 5 2 3" xfId="1311" xr:uid="{17AA64C2-7571-4C07-A300-572AA50596BF}"/>
    <cellStyle name="Porcentaje 5 2 4" xfId="3226" xr:uid="{5CCCCD0D-6122-4131-93C5-6C2EA28BB54B}"/>
    <cellStyle name="Porcentaje 5 3" xfId="593" xr:uid="{E873275B-B7E6-4A4A-ADF5-DD0E2495478D}"/>
    <cellStyle name="Porcentaje 5 3 2" xfId="2507" xr:uid="{73408598-1BB5-4CDA-987C-513D14EE525E}"/>
    <cellStyle name="Porcentaje 5 3 2 2" xfId="4422" xr:uid="{F5E579B1-86F7-4C91-A867-951CA338844B}"/>
    <cellStyle name="Porcentaje 5 3 3" xfId="1550" xr:uid="{D2261C6B-F2B1-49BA-96AE-09D3BBF57FC8}"/>
    <cellStyle name="Porcentaje 5 3 4" xfId="3465" xr:uid="{410E3379-371D-455D-80AA-95FCD91DFBC3}"/>
    <cellStyle name="Porcentaje 5 4" xfId="832" xr:uid="{8382CED2-04EA-401D-862E-27D335A38F5C}"/>
    <cellStyle name="Porcentaje 5 4 2" xfId="2746" xr:uid="{EE3D612B-98B0-4F46-8BF9-53091A67E5FC}"/>
    <cellStyle name="Porcentaje 5 4 2 2" xfId="4661" xr:uid="{06A8569A-994D-40BA-8F65-3BCE37E3C956}"/>
    <cellStyle name="Porcentaje 5 4 3" xfId="1789" xr:uid="{137C12D0-F37D-4A34-9DB8-DBDFB7AECD5A}"/>
    <cellStyle name="Porcentaje 5 4 4" xfId="3704" xr:uid="{EAFEDD71-8114-426D-9786-5BEC545C8795}"/>
    <cellStyle name="Porcentaje 5 5" xfId="2030" xr:uid="{100239D6-BA5C-48F0-86EC-77B78F0F9A33}"/>
    <cellStyle name="Porcentaje 5 5 2" xfId="3945" xr:uid="{4221991D-91AE-4818-946B-E7D33712DC6A}"/>
    <cellStyle name="Porcentaje 5 6" xfId="1073" xr:uid="{ECC1FBA2-68B1-4549-BC7E-42DC61E7094B}"/>
    <cellStyle name="Porcentaje 5 7" xfId="2988" xr:uid="{75D7A2EA-D169-4056-B1B6-640F93ABC03C}"/>
    <cellStyle name="Porcentaje 6" xfId="168" xr:uid="{10CAD5DC-4B07-4C98-9429-41B60F3D7300}"/>
    <cellStyle name="Porcentaje 6 2" xfId="406" xr:uid="{AB453F2D-5BD0-4E6B-BE24-4A667670B00B}"/>
    <cellStyle name="Porcentaje 6 2 2" xfId="2320" xr:uid="{D0BF9DB4-FECE-4540-8367-B07ECF621CD6}"/>
    <cellStyle name="Porcentaje 6 2 2 2" xfId="4235" xr:uid="{1FD4F0B7-E175-4D7D-BE85-8B7AE1B4CD32}"/>
    <cellStyle name="Porcentaje 6 2 3" xfId="1363" xr:uid="{981DCF41-A0C8-47EC-B1C3-24C8A57781AD}"/>
    <cellStyle name="Porcentaje 6 2 4" xfId="3278" xr:uid="{A39D4F1D-7BED-40C8-A82E-6FFA54001D34}"/>
    <cellStyle name="Porcentaje 6 3" xfId="645" xr:uid="{A6490A70-13C4-44BF-9487-6890B5EF6194}"/>
    <cellStyle name="Porcentaje 6 3 2" xfId="2559" xr:uid="{ACE3FE67-9D48-4CC5-A178-7AF6EDDD2A4C}"/>
    <cellStyle name="Porcentaje 6 3 2 2" xfId="4474" xr:uid="{6C9BB3F7-EA77-47E2-82E0-F06CEEDC8E11}"/>
    <cellStyle name="Porcentaje 6 3 3" xfId="1602" xr:uid="{5CAF9AAD-1E47-4F81-BF33-6B5ECFACC028}"/>
    <cellStyle name="Porcentaje 6 3 4" xfId="3517" xr:uid="{6EAF03EB-33FD-4DC7-89DE-EBFC833EB191}"/>
    <cellStyle name="Porcentaje 6 4" xfId="884" xr:uid="{D8AF7673-EE32-4B6F-BDE4-8A40B80F733E}"/>
    <cellStyle name="Porcentaje 6 4 2" xfId="2798" xr:uid="{02E87F20-9B64-40BD-8199-A7509A40165D}"/>
    <cellStyle name="Porcentaje 6 4 2 2" xfId="4713" xr:uid="{126F015C-111B-468D-AE3F-C923D3628B9F}"/>
    <cellStyle name="Porcentaje 6 4 3" xfId="1841" xr:uid="{3BB6B051-2B04-4A7B-B0B3-B6947247AF77}"/>
    <cellStyle name="Porcentaje 6 4 4" xfId="3756" xr:uid="{78840CED-D0EC-4D50-B56B-11D79F737F86}"/>
    <cellStyle name="Porcentaje 6 5" xfId="2082" xr:uid="{8F66E7AF-170D-461C-B64B-4DB07618C239}"/>
    <cellStyle name="Porcentaje 6 5 2" xfId="3997" xr:uid="{EE7D6AD4-ED9D-4EFC-B8B7-EEDEE24B8813}"/>
    <cellStyle name="Porcentaje 6 6" xfId="1125" xr:uid="{86091035-9CF1-4195-8F6A-8E7BFE073AD0}"/>
    <cellStyle name="Porcentaje 6 7" xfId="3040" xr:uid="{74DAB854-EDCD-4B2F-9FAE-61EFEC11A6EF}"/>
    <cellStyle name="Porcentual 4" xfId="47" xr:uid="{1BE264E8-21F9-42B2-9112-DB505149673F}"/>
    <cellStyle name="Porcentual 4 10" xfId="1008" xr:uid="{5E7613EF-5E6B-4621-A88F-5904D3D35EF5}"/>
    <cellStyle name="Porcentual 4 11" xfId="2923" xr:uid="{A55965EC-DEE8-43A5-BB9A-A0F8A20EDE06}"/>
    <cellStyle name="Porcentual 4 2" xfId="83" xr:uid="{AD356E97-7A55-45CD-96F3-E6884FDC81D4}"/>
    <cellStyle name="Porcentual 4 2 2" xfId="255" xr:uid="{F3F9F713-AE6D-482F-9D70-92E13984F491}"/>
    <cellStyle name="Porcentual 4 2 2 2" xfId="494" xr:uid="{A47BB794-1E29-4526-8A61-EDDBB0723E86}"/>
    <cellStyle name="Porcentual 4 2 2 2 2" xfId="2408" xr:uid="{DA4FE25F-E5BB-4ECB-B504-A5F632E05719}"/>
    <cellStyle name="Porcentual 4 2 2 2 2 2" xfId="4323" xr:uid="{F56C7E38-E938-4202-B0AA-5DBBFA9A7CD1}"/>
    <cellStyle name="Porcentual 4 2 2 2 3" xfId="1451" xr:uid="{CB3DBE0B-099D-460A-A544-5E8D438041C0}"/>
    <cellStyle name="Porcentual 4 2 2 2 4" xfId="3366" xr:uid="{EE0A6826-67D9-4552-A49B-A935EAB95845}"/>
    <cellStyle name="Porcentual 4 2 2 3" xfId="733" xr:uid="{80C13A39-56E3-473E-A2CB-B498ADC9D7A1}"/>
    <cellStyle name="Porcentual 4 2 2 3 2" xfId="2647" xr:uid="{83FBA987-2D01-4614-8759-78455B3489B1}"/>
    <cellStyle name="Porcentual 4 2 2 3 2 2" xfId="4562" xr:uid="{DFF56AC4-7815-4D4E-A70A-E39BA0DB7183}"/>
    <cellStyle name="Porcentual 4 2 2 3 3" xfId="1690" xr:uid="{68DDF239-5770-4CAC-9344-FA0EE0B8A672}"/>
    <cellStyle name="Porcentual 4 2 2 3 4" xfId="3605" xr:uid="{4AB4D233-F7A5-4538-AD79-1A0E165B83ED}"/>
    <cellStyle name="Porcentual 4 2 2 4" xfId="972" xr:uid="{844B305C-78AE-4400-A0D1-D92D7D6EC1C3}"/>
    <cellStyle name="Porcentual 4 2 2 4 2" xfId="2886" xr:uid="{DA80EF3C-CCD7-4D08-B6C1-DE37980C48AC}"/>
    <cellStyle name="Porcentual 4 2 2 4 2 2" xfId="4801" xr:uid="{44A02686-C6CA-4601-B388-8B908C202D8E}"/>
    <cellStyle name="Porcentual 4 2 2 4 3" xfId="1929" xr:uid="{9CCB4BFC-5DD4-4287-BB7C-A73B0E8BECDF}"/>
    <cellStyle name="Porcentual 4 2 2 4 4" xfId="3844" xr:uid="{A5A0A95F-EEA1-4EED-8652-4C3FEB0828CF}"/>
    <cellStyle name="Porcentual 4 2 2 5" xfId="2169" xr:uid="{A7900EEE-9480-4574-98AE-A5C0603D3492}"/>
    <cellStyle name="Porcentual 4 2 2 5 2" xfId="4084" xr:uid="{27D95D9A-7B8B-4E1A-B1F2-CBEECEAAB87C}"/>
    <cellStyle name="Porcentual 4 2 2 6" xfId="1212" xr:uid="{DB7975C8-ECDA-4AA4-919D-B404E68074D2}"/>
    <cellStyle name="Porcentual 4 2 2 7" xfId="3127" xr:uid="{C8D90B63-6682-4A6E-A874-BD4B4151B6A6}"/>
    <cellStyle name="Porcentual 4 2 3" xfId="323" xr:uid="{47629F62-2F82-4496-B8E0-5E9C1050C4D2}"/>
    <cellStyle name="Porcentual 4 2 3 2" xfId="2237" xr:uid="{C842585A-E766-40F7-8413-41C4EBCF316F}"/>
    <cellStyle name="Porcentual 4 2 3 2 2" xfId="4152" xr:uid="{D8D10683-1618-455F-B94B-BE70DF6E9AB1}"/>
    <cellStyle name="Porcentual 4 2 3 3" xfId="1280" xr:uid="{5DB8F6A0-D7D2-4DB6-97E3-EE8D10D53884}"/>
    <cellStyle name="Porcentual 4 2 3 4" xfId="3195" xr:uid="{37D4A246-4324-4E3B-AC73-942BFEEEE003}"/>
    <cellStyle name="Porcentual 4 2 4" xfId="562" xr:uid="{9820AE13-523C-418B-AB80-AA15DAB24EB3}"/>
    <cellStyle name="Porcentual 4 2 4 2" xfId="2476" xr:uid="{B0A37C85-5E96-44D5-8C2E-076932764DE8}"/>
    <cellStyle name="Porcentual 4 2 4 2 2" xfId="4391" xr:uid="{94DA34F8-006F-4D4A-A6B1-39089D127DB2}"/>
    <cellStyle name="Porcentual 4 2 4 3" xfId="1519" xr:uid="{5723BF92-3E56-4E6C-BD96-70EE4AB48B8E}"/>
    <cellStyle name="Porcentual 4 2 4 4" xfId="3434" xr:uid="{B8FBEFBC-DB1D-467B-ADDF-7B6DD11A1394}"/>
    <cellStyle name="Porcentual 4 2 5" xfId="801" xr:uid="{373107FA-9627-40A1-A6F0-1CD52218E62B}"/>
    <cellStyle name="Porcentual 4 2 5 2" xfId="2715" xr:uid="{A04B4144-5D8A-4974-8840-47894E01F147}"/>
    <cellStyle name="Porcentual 4 2 5 2 2" xfId="4630" xr:uid="{EC3F6152-9BD5-4373-9B7B-7846E724B5E6}"/>
    <cellStyle name="Porcentual 4 2 5 3" xfId="1758" xr:uid="{3BCBA7CF-6A35-4E11-8ACE-AE8FCB256E9B}"/>
    <cellStyle name="Porcentual 4 2 5 4" xfId="3673" xr:uid="{C19DBF8A-3F39-42AB-9225-50FED0CBEEBC}"/>
    <cellStyle name="Porcentual 4 2 6" xfId="1999" xr:uid="{AE529B0F-B1B3-442B-8662-4C60B39BC67E}"/>
    <cellStyle name="Porcentual 4 2 6 2" xfId="3914" xr:uid="{BC925150-6DE8-4429-BD6B-9148797CDA95}"/>
    <cellStyle name="Porcentual 4 2 7" xfId="1042" xr:uid="{15EF022C-6295-423B-BFA1-07476E94D05C}"/>
    <cellStyle name="Porcentual 4 2 8" xfId="2957" xr:uid="{A53F319B-C1E9-4AE9-B2FB-11B73C42AA28}"/>
    <cellStyle name="Porcentual 4 3" xfId="117" xr:uid="{59D6B71A-DE3A-4624-8C28-7E60DF5FFA08}"/>
    <cellStyle name="Porcentual 4 3 2" xfId="356" xr:uid="{1693F0AA-DDD4-46BD-AD98-13762AA37281}"/>
    <cellStyle name="Porcentual 4 3 2 2" xfId="2270" xr:uid="{71C27BF1-C8C0-4E44-8012-EEBF45F26F92}"/>
    <cellStyle name="Porcentual 4 3 2 2 2" xfId="4185" xr:uid="{18F592B7-F3A5-4516-AF64-8184311A14FF}"/>
    <cellStyle name="Porcentual 4 3 2 3" xfId="1313" xr:uid="{26CE5969-B9F7-4DA4-87A4-1DAB5FDE7AB4}"/>
    <cellStyle name="Porcentual 4 3 2 4" xfId="3228" xr:uid="{C91269C7-F13D-4C69-BCFD-C424B27E67E0}"/>
    <cellStyle name="Porcentual 4 3 3" xfId="595" xr:uid="{E5D556F7-2639-48ED-ABC9-7513D960C9BA}"/>
    <cellStyle name="Porcentual 4 3 3 2" xfId="2509" xr:uid="{3E6735B9-369A-42BE-B1A4-2D1C4B751195}"/>
    <cellStyle name="Porcentual 4 3 3 2 2" xfId="4424" xr:uid="{A162BDDE-26F1-4CC0-9656-0DD9814DEBFE}"/>
    <cellStyle name="Porcentual 4 3 3 3" xfId="1552" xr:uid="{5EAB52B3-9E55-42C5-BC84-FAA27042D6F9}"/>
    <cellStyle name="Porcentual 4 3 3 4" xfId="3467" xr:uid="{39FC7335-3932-4CD3-A106-646836C26372}"/>
    <cellStyle name="Porcentual 4 3 4" xfId="834" xr:uid="{1CEF86DD-E2B7-4EEF-9EA3-EBB97669F604}"/>
    <cellStyle name="Porcentual 4 3 4 2" xfId="2748" xr:uid="{9427C51E-00BE-4F85-AE9D-9A09BA0635A7}"/>
    <cellStyle name="Porcentual 4 3 4 2 2" xfId="4663" xr:uid="{C5CE78F2-6D45-44E6-BD08-05A3D35D1A13}"/>
    <cellStyle name="Porcentual 4 3 4 3" xfId="1791" xr:uid="{C76DE053-7414-4091-AA2C-BDC7C0E2C73D}"/>
    <cellStyle name="Porcentual 4 3 4 4" xfId="3706" xr:uid="{F51FDBB8-114C-4E07-AAFA-D2A5E262E669}"/>
    <cellStyle name="Porcentual 4 3 5" xfId="2032" xr:uid="{F93C4D8E-7746-4370-B6D2-76C791BE850B}"/>
    <cellStyle name="Porcentual 4 3 5 2" xfId="3947" xr:uid="{7EB96F4A-7683-4B14-BE43-07E0E7AD7022}"/>
    <cellStyle name="Porcentual 4 3 6" xfId="1075" xr:uid="{C1A0B9AF-F975-469A-8F08-BAACF1588195}"/>
    <cellStyle name="Porcentual 4 3 7" xfId="2990" xr:uid="{BF44A45F-29C9-438D-9CF6-64BC18F840D1}"/>
    <cellStyle name="Porcentual 4 4" xfId="170" xr:uid="{3F507856-ECAA-440A-93A2-9D50E34C9794}"/>
    <cellStyle name="Porcentual 4 4 2" xfId="408" xr:uid="{E20BAA23-DF5E-4C01-8F8C-6E2A552E3388}"/>
    <cellStyle name="Porcentual 4 4 2 2" xfId="2322" xr:uid="{48C1D0D8-4E6C-486A-8A50-643147D0CC77}"/>
    <cellStyle name="Porcentual 4 4 2 2 2" xfId="4237" xr:uid="{B1CDD0DE-7B7C-43C6-B76E-E232FD9F2C67}"/>
    <cellStyle name="Porcentual 4 4 2 3" xfId="1365" xr:uid="{7168ADF8-7CB8-4850-971E-CFBD234D619D}"/>
    <cellStyle name="Porcentual 4 4 2 4" xfId="3280" xr:uid="{F62BA8D7-BB08-4229-A51A-3EF0DC81310A}"/>
    <cellStyle name="Porcentual 4 4 3" xfId="647" xr:uid="{290F1C21-A7F7-4994-B078-15EDAEE19B40}"/>
    <cellStyle name="Porcentual 4 4 3 2" xfId="2561" xr:uid="{D5B5AB68-E5A1-48FF-B9A6-513E1E5717B0}"/>
    <cellStyle name="Porcentual 4 4 3 2 2" xfId="4476" xr:uid="{82D01FA0-7E5D-47EB-8C85-F85C87158126}"/>
    <cellStyle name="Porcentual 4 4 3 3" xfId="1604" xr:uid="{0474CE7D-46E1-43BE-BC14-2C781CCBC4C7}"/>
    <cellStyle name="Porcentual 4 4 3 4" xfId="3519" xr:uid="{D150916F-AD96-4329-866A-26B0440465D5}"/>
    <cellStyle name="Porcentual 4 4 4" xfId="886" xr:uid="{F9248DED-0BB1-40FB-82FB-CBD909EC23DB}"/>
    <cellStyle name="Porcentual 4 4 4 2" xfId="2800" xr:uid="{F4D40AAA-7C6E-4F49-9D46-22E029EF5AE7}"/>
    <cellStyle name="Porcentual 4 4 4 2 2" xfId="4715" xr:uid="{204841D8-3840-4EB3-B074-AC5C0277B931}"/>
    <cellStyle name="Porcentual 4 4 4 3" xfId="1843" xr:uid="{28229C93-4D7D-404C-9068-4DEB6F1E75BF}"/>
    <cellStyle name="Porcentual 4 4 4 4" xfId="3758" xr:uid="{E434A85A-2723-4863-A58A-E87CAB9C04F9}"/>
    <cellStyle name="Porcentual 4 4 5" xfId="2084" xr:uid="{C3B88CC5-37F4-4326-8C59-B9559DA6B49D}"/>
    <cellStyle name="Porcentual 4 4 5 2" xfId="3999" xr:uid="{834E69B0-19D0-4E11-8ABE-983447FEFB24}"/>
    <cellStyle name="Porcentual 4 4 6" xfId="1127" xr:uid="{C4F89858-FE03-493C-82A7-857957338418}"/>
    <cellStyle name="Porcentual 4 4 7" xfId="3042" xr:uid="{83C7779E-2E1E-4300-9287-B3600AF53C60}"/>
    <cellStyle name="Porcentual 4 5" xfId="222" xr:uid="{11C604EE-1865-4CB4-B032-1E2ED5AD9603}"/>
    <cellStyle name="Porcentual 4 5 2" xfId="460" xr:uid="{EFDEC7FD-9DEE-443A-B7FC-12E5F5B10D01}"/>
    <cellStyle name="Porcentual 4 5 2 2" xfId="2374" xr:uid="{91969939-465F-42AB-8137-7E8CD57FFE2D}"/>
    <cellStyle name="Porcentual 4 5 2 2 2" xfId="4289" xr:uid="{B4AE29C1-DBAA-47EB-AD37-C7386B6690EF}"/>
    <cellStyle name="Porcentual 4 5 2 3" xfId="1417" xr:uid="{7960EA71-C548-40AC-85B3-D6BB122A3ED7}"/>
    <cellStyle name="Porcentual 4 5 2 4" xfId="3332" xr:uid="{D5FC3B7B-78DD-44A2-BAD0-C1A177E35A07}"/>
    <cellStyle name="Porcentual 4 5 3" xfId="699" xr:uid="{3E142E94-BE55-4B26-AA08-40FCC4CBA42E}"/>
    <cellStyle name="Porcentual 4 5 3 2" xfId="2613" xr:uid="{2CDE6088-B2B2-472B-8693-9B0DAB4CAA78}"/>
    <cellStyle name="Porcentual 4 5 3 2 2" xfId="4528" xr:uid="{D240BEAF-70E4-4708-B9EA-9FB220CA2467}"/>
    <cellStyle name="Porcentual 4 5 3 3" xfId="1656" xr:uid="{4C413369-142A-40AD-9D47-DD1ECF0AFA89}"/>
    <cellStyle name="Porcentual 4 5 3 4" xfId="3571" xr:uid="{FA09723A-5AC3-4CC5-A6EB-3848A9BDB50F}"/>
    <cellStyle name="Porcentual 4 5 4" xfId="938" xr:uid="{36E5A76A-644C-439A-9B78-1A83BD1982C4}"/>
    <cellStyle name="Porcentual 4 5 4 2" xfId="2852" xr:uid="{8C9B512F-1F81-4F0E-A5A0-FC06FD94B47B}"/>
    <cellStyle name="Porcentual 4 5 4 2 2" xfId="4767" xr:uid="{DD8C2D55-A622-43D9-93FA-611D5E534606}"/>
    <cellStyle name="Porcentual 4 5 4 3" xfId="1895" xr:uid="{D05061ED-D607-4BEF-959F-DA0657DF0399}"/>
    <cellStyle name="Porcentual 4 5 4 4" xfId="3810" xr:uid="{4FE372D1-F2AA-4439-B0E7-BD656B4FC4B6}"/>
    <cellStyle name="Porcentual 4 5 5" xfId="2136" xr:uid="{2A07A4A2-DBD3-48BA-B407-64234D04F4A9}"/>
    <cellStyle name="Porcentual 4 5 5 2" xfId="4051" xr:uid="{440C96CF-266E-4F69-BA9E-F80ECC6975D0}"/>
    <cellStyle name="Porcentual 4 5 6" xfId="1179" xr:uid="{EE98BB48-6B66-4703-966C-FB4633CEE48F}"/>
    <cellStyle name="Porcentual 4 5 7" xfId="3094" xr:uid="{3DD5CDE0-3196-4922-826C-8D2BA442C259}"/>
    <cellStyle name="Porcentual 4 6" xfId="289" xr:uid="{6CA5BE06-3BE8-4285-904E-AB9D0AAAC05C}"/>
    <cellStyle name="Porcentual 4 6 2" xfId="2203" xr:uid="{8AE4A947-0D6F-4723-9934-6CEFAAA99F83}"/>
    <cellStyle name="Porcentual 4 6 2 2" xfId="4118" xr:uid="{0B1F0DC2-8B38-444B-AED2-5F3571F05014}"/>
    <cellStyle name="Porcentual 4 6 3" xfId="1246" xr:uid="{4911B88C-752C-4188-97D4-3B03832A5BE1}"/>
    <cellStyle name="Porcentual 4 6 4" xfId="3161" xr:uid="{093D2029-BAEC-4595-AE72-1162D27BC55E}"/>
    <cellStyle name="Porcentual 4 7" xfId="528" xr:uid="{EF033203-6A41-4623-A84E-7BCFD3FF579E}"/>
    <cellStyle name="Porcentual 4 7 2" xfId="2442" xr:uid="{D0A40D59-6F8A-47FC-A613-50E018D96059}"/>
    <cellStyle name="Porcentual 4 7 2 2" xfId="4357" xr:uid="{9C7ACAFE-7F4D-450C-9B46-9AE1EC088CAA}"/>
    <cellStyle name="Porcentual 4 7 3" xfId="1485" xr:uid="{59B66DDF-1E1F-4A0D-8E11-EE7698DA088B}"/>
    <cellStyle name="Porcentual 4 7 4" xfId="3400" xr:uid="{72C1B390-2006-4729-82F5-D481FA20D1EE}"/>
    <cellStyle name="Porcentual 4 8" xfId="767" xr:uid="{EDC1E00A-72BE-4FDC-B635-A45771FEAFB3}"/>
    <cellStyle name="Porcentual 4 8 2" xfId="2681" xr:uid="{82AD940C-1FD4-4F33-8FAE-45EDE2ADB548}"/>
    <cellStyle name="Porcentual 4 8 2 2" xfId="4596" xr:uid="{B6938E91-0DC7-475A-8EF1-CE069971721E}"/>
    <cellStyle name="Porcentual 4 8 3" xfId="1724" xr:uid="{C4DB35F3-77F4-4063-9E7E-C590E73E5241}"/>
    <cellStyle name="Porcentual 4 8 4" xfId="3639" xr:uid="{BF76FF5A-7F67-4C61-BA89-0005309B1271}"/>
    <cellStyle name="Porcentual 4 9" xfId="1965" xr:uid="{8E577749-E211-4654-9705-7C564823324F}"/>
    <cellStyle name="Porcentual 4 9 2" xfId="3880" xr:uid="{CDAEF34B-A2B6-4C19-833D-24828471BC88}"/>
  </cellStyles>
  <dxfs count="273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221" t="s">
        <v>0</v>
      </c>
      <c r="B1" s="222"/>
      <c r="C1" s="222"/>
      <c r="D1" s="222"/>
      <c r="E1" s="222"/>
      <c r="F1" s="222"/>
      <c r="G1" s="222"/>
      <c r="H1" s="222"/>
      <c r="I1" s="222"/>
      <c r="J1" s="222"/>
      <c r="K1" s="222"/>
      <c r="L1" s="222"/>
      <c r="M1" s="222"/>
      <c r="N1" s="222"/>
      <c r="O1" s="222"/>
      <c r="P1" s="223"/>
      <c r="U1" s="227" t="s">
        <v>0</v>
      </c>
      <c r="V1" s="227"/>
      <c r="W1" s="227"/>
      <c r="X1" s="227"/>
      <c r="Y1" s="227"/>
      <c r="Z1" s="227"/>
      <c r="AA1" s="227"/>
      <c r="AB1" s="227"/>
      <c r="AC1" s="227"/>
      <c r="AD1" s="227"/>
      <c r="AE1" s="227" t="s">
        <v>1</v>
      </c>
      <c r="AF1" s="227"/>
      <c r="AG1" s="227"/>
      <c r="AK1" s="221" t="s">
        <v>0</v>
      </c>
      <c r="AL1" s="222"/>
      <c r="AM1" s="222"/>
      <c r="AN1" s="222"/>
      <c r="AO1" s="222"/>
      <c r="AP1" s="222"/>
      <c r="AQ1" s="222"/>
      <c r="AR1" s="222"/>
      <c r="AS1" s="222"/>
      <c r="AT1" s="222"/>
      <c r="AU1" s="222"/>
      <c r="AV1" s="222"/>
      <c r="AW1" s="222"/>
      <c r="AX1" s="222"/>
      <c r="AY1" s="223"/>
      <c r="BB1" s="221" t="s">
        <v>0</v>
      </c>
      <c r="BC1" s="222"/>
      <c r="BD1" s="222"/>
      <c r="BE1" s="222"/>
      <c r="BF1" s="222"/>
      <c r="BG1" s="222"/>
      <c r="BH1" s="222"/>
      <c r="BI1" s="222"/>
      <c r="BJ1" s="222"/>
      <c r="BK1" s="222"/>
      <c r="BL1" s="222"/>
      <c r="BM1" s="223"/>
    </row>
    <row r="2" spans="1:65" ht="33" customHeight="1" x14ac:dyDescent="0.2">
      <c r="A2" s="224" t="s">
        <v>2</v>
      </c>
      <c r="B2" s="225" t="s">
        <v>3</v>
      </c>
      <c r="C2" s="225" t="s">
        <v>4</v>
      </c>
      <c r="D2" s="225" t="s">
        <v>5</v>
      </c>
      <c r="E2" s="224" t="s">
        <v>6</v>
      </c>
      <c r="F2" s="228" t="s">
        <v>7</v>
      </c>
      <c r="G2" s="224" t="s">
        <v>8</v>
      </c>
      <c r="H2" s="225" t="s">
        <v>9</v>
      </c>
      <c r="I2" s="225" t="s">
        <v>10</v>
      </c>
      <c r="J2" s="225" t="s">
        <v>11</v>
      </c>
      <c r="K2" s="225" t="s">
        <v>12</v>
      </c>
      <c r="L2" s="230" t="s">
        <v>13</v>
      </c>
      <c r="M2" s="231"/>
      <c r="N2" s="231"/>
      <c r="O2" s="231"/>
      <c r="P2" s="232"/>
      <c r="U2" s="224" t="s">
        <v>2</v>
      </c>
      <c r="V2" s="224" t="s">
        <v>8</v>
      </c>
      <c r="W2" s="228" t="s">
        <v>14</v>
      </c>
      <c r="X2" s="228" t="s">
        <v>15</v>
      </c>
      <c r="Y2" s="230" t="s">
        <v>13</v>
      </c>
      <c r="Z2" s="231"/>
      <c r="AA2" s="231"/>
      <c r="AB2" s="231"/>
      <c r="AC2" s="232"/>
      <c r="AD2" s="224" t="s">
        <v>16</v>
      </c>
      <c r="AE2" s="224" t="s">
        <v>17</v>
      </c>
      <c r="AF2" s="224" t="s">
        <v>18</v>
      </c>
      <c r="AG2" s="224" t="s">
        <v>19</v>
      </c>
      <c r="AK2" s="224" t="s">
        <v>2</v>
      </c>
      <c r="AL2" s="225" t="s">
        <v>3</v>
      </c>
      <c r="AM2" s="225" t="s">
        <v>4</v>
      </c>
      <c r="AN2" s="225" t="s">
        <v>5</v>
      </c>
      <c r="AO2" s="224" t="s">
        <v>6</v>
      </c>
      <c r="AP2" s="228" t="s">
        <v>20</v>
      </c>
      <c r="AQ2" s="224" t="s">
        <v>8</v>
      </c>
      <c r="AR2" s="225" t="s">
        <v>9</v>
      </c>
      <c r="AS2" s="225" t="s">
        <v>10</v>
      </c>
      <c r="AT2" s="225" t="s">
        <v>21</v>
      </c>
      <c r="AU2" s="230" t="s">
        <v>13</v>
      </c>
      <c r="AV2" s="231"/>
      <c r="AW2" s="231"/>
      <c r="AX2" s="231"/>
      <c r="AY2" s="232"/>
      <c r="BB2" s="224" t="s">
        <v>2</v>
      </c>
      <c r="BC2" s="228" t="s">
        <v>3</v>
      </c>
      <c r="BD2" s="228" t="s">
        <v>4</v>
      </c>
      <c r="BE2" s="228" t="s">
        <v>5</v>
      </c>
      <c r="BF2" s="224" t="s">
        <v>6</v>
      </c>
      <c r="BG2" s="228" t="s">
        <v>22</v>
      </c>
      <c r="BH2" s="228" t="s">
        <v>23</v>
      </c>
      <c r="BI2" s="230" t="s">
        <v>13</v>
      </c>
      <c r="BJ2" s="231"/>
      <c r="BK2" s="231"/>
      <c r="BL2" s="231"/>
      <c r="BM2" s="232"/>
    </row>
    <row r="3" spans="1:65" ht="50.25" customHeight="1" x14ac:dyDescent="0.2">
      <c r="A3" s="224"/>
      <c r="B3" s="226"/>
      <c r="C3" s="226"/>
      <c r="D3" s="226"/>
      <c r="E3" s="224"/>
      <c r="F3" s="229"/>
      <c r="G3" s="224"/>
      <c r="H3" s="226"/>
      <c r="I3" s="226"/>
      <c r="J3" s="226"/>
      <c r="K3" s="226"/>
      <c r="L3" s="60">
        <v>2008</v>
      </c>
      <c r="M3" s="60">
        <v>2009</v>
      </c>
      <c r="N3" s="60">
        <v>2010</v>
      </c>
      <c r="O3" s="60">
        <v>2011</v>
      </c>
      <c r="P3" s="60">
        <v>2012</v>
      </c>
      <c r="U3" s="224"/>
      <c r="V3" s="224"/>
      <c r="W3" s="229"/>
      <c r="X3" s="229"/>
      <c r="Y3" s="60">
        <v>2008</v>
      </c>
      <c r="Z3" s="60">
        <v>2009</v>
      </c>
      <c r="AA3" s="60">
        <v>2010</v>
      </c>
      <c r="AB3" s="60">
        <v>2011</v>
      </c>
      <c r="AC3" s="60">
        <v>2012</v>
      </c>
      <c r="AD3" s="224"/>
      <c r="AE3" s="224"/>
      <c r="AF3" s="224"/>
      <c r="AG3" s="224"/>
      <c r="AK3" s="224"/>
      <c r="AL3" s="226"/>
      <c r="AM3" s="226"/>
      <c r="AN3" s="226"/>
      <c r="AO3" s="224"/>
      <c r="AP3" s="229"/>
      <c r="AQ3" s="224"/>
      <c r="AR3" s="226"/>
      <c r="AS3" s="226"/>
      <c r="AT3" s="226"/>
      <c r="AU3" s="60">
        <v>2008</v>
      </c>
      <c r="AV3" s="60">
        <v>2009</v>
      </c>
      <c r="AW3" s="60">
        <v>2010</v>
      </c>
      <c r="AX3" s="60">
        <v>2011</v>
      </c>
      <c r="AY3" s="60">
        <v>2012</v>
      </c>
      <c r="BB3" s="224"/>
      <c r="BC3" s="229"/>
      <c r="BD3" s="229"/>
      <c r="BE3" s="229"/>
      <c r="BF3" s="224"/>
      <c r="BG3" s="229"/>
      <c r="BH3" s="229"/>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224" t="s">
        <v>2</v>
      </c>
      <c r="B6" s="224" t="s">
        <v>6</v>
      </c>
      <c r="C6" s="224" t="s">
        <v>8</v>
      </c>
      <c r="D6" s="228" t="s">
        <v>32</v>
      </c>
      <c r="E6" s="228" t="s">
        <v>33</v>
      </c>
      <c r="F6" s="228" t="s">
        <v>34</v>
      </c>
      <c r="G6" s="228" t="s">
        <v>35</v>
      </c>
      <c r="H6" s="224" t="s">
        <v>13</v>
      </c>
      <c r="I6" s="224"/>
      <c r="J6" s="224"/>
      <c r="K6" s="224"/>
      <c r="L6" s="224"/>
      <c r="M6" s="48"/>
      <c r="N6" s="34"/>
      <c r="O6" s="34"/>
      <c r="U6" s="49" t="s">
        <v>36</v>
      </c>
      <c r="AE6" s="50">
        <f>+AE4+AE5</f>
        <v>1090000000</v>
      </c>
      <c r="AF6" s="50">
        <f>+AF4</f>
        <v>882716713</v>
      </c>
      <c r="AG6" s="51">
        <f>+AF6/AE6</f>
        <v>0.80983184678899078</v>
      </c>
    </row>
    <row r="7" spans="1:65" ht="39" customHeight="1" x14ac:dyDescent="0.2">
      <c r="A7" s="224"/>
      <c r="B7" s="224"/>
      <c r="C7" s="224"/>
      <c r="D7" s="229"/>
      <c r="E7" s="229"/>
      <c r="F7" s="229"/>
      <c r="G7" s="229"/>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221" t="s">
        <v>0</v>
      </c>
      <c r="B11" s="222"/>
      <c r="C11" s="222"/>
      <c r="D11" s="222"/>
      <c r="E11" s="222"/>
      <c r="F11" s="222"/>
      <c r="G11" s="222"/>
      <c r="H11" s="222"/>
      <c r="I11" s="222"/>
      <c r="J11" s="222"/>
      <c r="K11" s="222"/>
      <c r="L11" s="222"/>
      <c r="M11" s="222"/>
      <c r="N11" s="222"/>
      <c r="O11" s="222"/>
      <c r="P11" s="223"/>
    </row>
    <row r="12" spans="1:65" ht="27.75" customHeight="1" x14ac:dyDescent="0.2">
      <c r="A12" s="224" t="s">
        <v>2</v>
      </c>
      <c r="B12" s="228" t="s">
        <v>3</v>
      </c>
      <c r="C12" s="228" t="s">
        <v>4</v>
      </c>
      <c r="D12" s="228" t="s">
        <v>5</v>
      </c>
      <c r="E12" s="224" t="s">
        <v>6</v>
      </c>
      <c r="F12" s="228" t="s">
        <v>34</v>
      </c>
      <c r="G12" s="224" t="s">
        <v>37</v>
      </c>
      <c r="H12" s="228" t="s">
        <v>38</v>
      </c>
      <c r="I12" s="228" t="s">
        <v>23</v>
      </c>
      <c r="J12" s="225" t="s">
        <v>11</v>
      </c>
      <c r="K12" s="225" t="s">
        <v>12</v>
      </c>
      <c r="L12" s="230" t="s">
        <v>13</v>
      </c>
      <c r="M12" s="231"/>
      <c r="N12" s="231"/>
      <c r="O12" s="231"/>
      <c r="P12" s="232"/>
    </row>
    <row r="13" spans="1:65" ht="69.75" customHeight="1" x14ac:dyDescent="0.2">
      <c r="A13" s="224"/>
      <c r="B13" s="229"/>
      <c r="C13" s="229"/>
      <c r="D13" s="229"/>
      <c r="E13" s="224"/>
      <c r="F13" s="229"/>
      <c r="G13" s="224"/>
      <c r="H13" s="229"/>
      <c r="I13" s="229"/>
      <c r="J13" s="226"/>
      <c r="K13" s="226"/>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224" t="s">
        <v>2</v>
      </c>
      <c r="B18" s="228" t="s">
        <v>6</v>
      </c>
      <c r="C18" s="228" t="s">
        <v>37</v>
      </c>
      <c r="D18" s="228" t="s">
        <v>40</v>
      </c>
      <c r="E18" s="228" t="s">
        <v>41</v>
      </c>
      <c r="F18" s="225" t="s">
        <v>42</v>
      </c>
      <c r="G18" s="225" t="s">
        <v>11</v>
      </c>
      <c r="H18" s="224" t="s">
        <v>13</v>
      </c>
      <c r="I18" s="224"/>
      <c r="J18" s="224"/>
      <c r="K18" s="224"/>
      <c r="L18" s="224"/>
      <c r="M18" s="48"/>
    </row>
    <row r="19" spans="1:13" ht="50.25" customHeight="1" x14ac:dyDescent="0.2">
      <c r="A19" s="224"/>
      <c r="B19" s="229"/>
      <c r="C19" s="229"/>
      <c r="D19" s="229"/>
      <c r="E19" s="229"/>
      <c r="F19" s="226"/>
      <c r="G19" s="226"/>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7"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238" t="s">
        <v>43</v>
      </c>
      <c r="B1" s="238"/>
      <c r="C1" s="238"/>
      <c r="D1" s="238"/>
      <c r="E1" s="238"/>
      <c r="F1" s="238"/>
      <c r="G1" s="238"/>
      <c r="H1" s="238"/>
      <c r="I1" s="238"/>
      <c r="J1" s="238"/>
    </row>
    <row r="2" spans="1:10" x14ac:dyDescent="0.2">
      <c r="A2" s="238"/>
      <c r="B2" s="238"/>
      <c r="C2" s="238"/>
      <c r="D2" s="238"/>
      <c r="E2" s="238"/>
      <c r="F2" s="238"/>
      <c r="G2" s="238"/>
      <c r="H2" s="238"/>
      <c r="I2" s="238"/>
      <c r="J2" s="238"/>
    </row>
    <row r="3" spans="1:10" ht="15" x14ac:dyDescent="0.2">
      <c r="A3" s="239" t="s">
        <v>44</v>
      </c>
      <c r="B3" s="239"/>
      <c r="C3" s="239"/>
      <c r="D3" s="239"/>
      <c r="E3" s="239"/>
      <c r="F3" s="239"/>
      <c r="G3" s="239"/>
      <c r="H3" s="239"/>
      <c r="I3" s="239"/>
      <c r="J3" s="239"/>
    </row>
    <row r="4" spans="1:10" s="14" customFormat="1" x14ac:dyDescent="0.2">
      <c r="A4" s="12"/>
      <c r="B4" s="13"/>
      <c r="C4" s="13"/>
      <c r="D4" s="13"/>
      <c r="E4" s="13"/>
      <c r="F4" s="13"/>
      <c r="G4" s="13"/>
      <c r="H4" s="13"/>
      <c r="I4" s="13"/>
      <c r="J4" s="13"/>
    </row>
    <row r="5" spans="1:10" x14ac:dyDescent="0.2">
      <c r="A5" s="15" t="s">
        <v>45</v>
      </c>
      <c r="B5" s="233" t="s">
        <v>46</v>
      </c>
      <c r="C5" s="233"/>
      <c r="D5" s="233"/>
      <c r="E5" s="233"/>
      <c r="F5" s="233"/>
      <c r="G5" s="233"/>
      <c r="H5" s="233"/>
      <c r="I5" s="233"/>
      <c r="J5" s="233"/>
    </row>
    <row r="6" spans="1:10" x14ac:dyDescent="0.2">
      <c r="A6" s="15" t="s">
        <v>47</v>
      </c>
      <c r="B6" s="233" t="s">
        <v>48</v>
      </c>
      <c r="C6" s="233"/>
      <c r="D6" s="233"/>
      <c r="E6" s="233"/>
      <c r="F6" s="233"/>
      <c r="G6" s="233"/>
      <c r="H6" s="233"/>
      <c r="I6" s="233"/>
      <c r="J6" s="233"/>
    </row>
    <row r="7" spans="1:10" x14ac:dyDescent="0.2">
      <c r="A7" s="15" t="s">
        <v>49</v>
      </c>
      <c r="B7" s="233" t="s">
        <v>50</v>
      </c>
      <c r="C7" s="233"/>
      <c r="D7" s="233"/>
      <c r="E7" s="233"/>
      <c r="F7" s="233"/>
      <c r="G7" s="233"/>
      <c r="H7" s="233"/>
      <c r="I7" s="233"/>
      <c r="J7" s="233"/>
    </row>
    <row r="8" spans="1:10" x14ac:dyDescent="0.2">
      <c r="A8" s="15" t="s">
        <v>51</v>
      </c>
      <c r="B8" s="233" t="s">
        <v>52</v>
      </c>
      <c r="C8" s="233"/>
      <c r="D8" s="233"/>
      <c r="E8" s="233"/>
      <c r="F8" s="233"/>
      <c r="G8" s="233"/>
      <c r="H8" s="233"/>
      <c r="I8" s="233"/>
      <c r="J8" s="233"/>
    </row>
    <row r="9" spans="1:10" x14ac:dyDescent="0.2">
      <c r="A9" s="15" t="s">
        <v>53</v>
      </c>
      <c r="B9" s="233" t="s">
        <v>54</v>
      </c>
      <c r="C9" s="233"/>
      <c r="D9" s="233"/>
      <c r="E9" s="233"/>
      <c r="F9" s="233"/>
      <c r="G9" s="233"/>
      <c r="H9" s="233"/>
      <c r="I9" s="233"/>
      <c r="J9" s="233"/>
    </row>
    <row r="10" spans="1:10" ht="15" x14ac:dyDescent="0.2">
      <c r="A10" s="234" t="s">
        <v>55</v>
      </c>
      <c r="B10" s="235"/>
      <c r="C10" s="235"/>
      <c r="D10" s="235"/>
      <c r="E10" s="235"/>
      <c r="F10" s="235"/>
      <c r="G10" s="235"/>
      <c r="H10" s="235"/>
      <c r="I10" s="235"/>
      <c r="J10" s="235"/>
    </row>
    <row r="12" spans="1:10" x14ac:dyDescent="0.2">
      <c r="A12" s="236" t="s">
        <v>56</v>
      </c>
      <c r="B12" s="236"/>
      <c r="C12" s="236"/>
      <c r="D12" s="236"/>
      <c r="E12" s="236"/>
      <c r="F12" s="236"/>
      <c r="G12" s="236"/>
      <c r="H12" s="236"/>
      <c r="I12" s="236"/>
      <c r="J12" s="236"/>
    </row>
    <row r="13" spans="1:10" x14ac:dyDescent="0.2">
      <c r="A13" s="236"/>
      <c r="B13" s="236"/>
      <c r="C13" s="236"/>
      <c r="D13" s="236"/>
      <c r="E13" s="236"/>
      <c r="F13" s="236"/>
      <c r="G13" s="236"/>
      <c r="H13" s="236"/>
      <c r="I13" s="236"/>
      <c r="J13" s="236"/>
    </row>
    <row r="14" spans="1:10" ht="42.75" customHeight="1" x14ac:dyDescent="0.2">
      <c r="A14" s="237" t="s">
        <v>57</v>
      </c>
      <c r="B14" s="237"/>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7"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2"/>
  <sheetViews>
    <sheetView tabSelected="1" topLeftCell="T4" zoomScale="90" zoomScaleNormal="90" workbookViewId="0">
      <selection activeCell="AB9" sqref="AB9"/>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4.875" style="2" bestFit="1"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60"/>
      <c r="B1" s="261"/>
      <c r="C1" s="274" t="s">
        <v>69</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0"/>
      <c r="AW1" s="270"/>
      <c r="AX1" s="271"/>
    </row>
    <row r="2" spans="1:50" ht="35.25" customHeight="1" x14ac:dyDescent="0.25">
      <c r="A2" s="262"/>
      <c r="B2" s="263"/>
      <c r="C2" s="275" t="s">
        <v>70</v>
      </c>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2"/>
      <c r="AW2" s="272"/>
      <c r="AX2" s="273"/>
    </row>
    <row r="3" spans="1:50" ht="35.25" customHeight="1" x14ac:dyDescent="0.25">
      <c r="A3" s="262"/>
      <c r="B3" s="263"/>
      <c r="C3" s="275" t="s">
        <v>71</v>
      </c>
      <c r="D3" s="275"/>
      <c r="E3" s="275"/>
      <c r="F3" s="275"/>
      <c r="G3" s="275"/>
      <c r="H3" s="275"/>
      <c r="I3" s="275"/>
      <c r="J3" s="275"/>
      <c r="K3" s="275"/>
      <c r="L3" s="275"/>
      <c r="M3" s="275"/>
      <c r="N3" s="275"/>
      <c r="O3" s="275"/>
      <c r="P3" s="275"/>
      <c r="Q3" s="275"/>
      <c r="R3" s="275"/>
      <c r="S3" s="275"/>
      <c r="T3" s="275"/>
      <c r="U3" s="275"/>
      <c r="V3" s="275"/>
      <c r="W3" s="275"/>
      <c r="X3" s="275"/>
      <c r="Y3" s="275"/>
      <c r="Z3" s="275"/>
      <c r="AA3" s="275" t="s">
        <v>72</v>
      </c>
      <c r="AB3" s="275"/>
      <c r="AC3" s="275"/>
      <c r="AD3" s="275"/>
      <c r="AE3" s="275"/>
      <c r="AF3" s="275"/>
      <c r="AG3" s="275"/>
      <c r="AH3" s="275"/>
      <c r="AI3" s="275"/>
      <c r="AJ3" s="275"/>
      <c r="AK3" s="275"/>
      <c r="AL3" s="275"/>
      <c r="AM3" s="275"/>
      <c r="AN3" s="275"/>
      <c r="AO3" s="275"/>
      <c r="AP3" s="275"/>
      <c r="AQ3" s="275"/>
      <c r="AR3" s="275"/>
      <c r="AS3" s="275"/>
      <c r="AT3" s="275"/>
      <c r="AU3" s="275"/>
      <c r="AV3" s="272"/>
      <c r="AW3" s="272"/>
      <c r="AX3" s="273"/>
    </row>
    <row r="4" spans="1:50" ht="27.75" customHeight="1" x14ac:dyDescent="0.25">
      <c r="A4" s="258" t="s">
        <v>73</v>
      </c>
      <c r="B4" s="259"/>
      <c r="C4" s="259"/>
      <c r="D4" s="264">
        <v>2022</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6"/>
    </row>
    <row r="5" spans="1:50" s="2" customFormat="1" ht="40.5" customHeight="1" thickBot="1" x14ac:dyDescent="0.3">
      <c r="A5" s="256" t="s">
        <v>74</v>
      </c>
      <c r="B5" s="257"/>
      <c r="C5" s="257"/>
      <c r="D5" s="267" t="s">
        <v>254</v>
      </c>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9"/>
    </row>
    <row r="6" spans="1:50" s="3" customFormat="1" ht="15.75" customHeight="1" x14ac:dyDescent="0.25">
      <c r="A6" s="252" t="s">
        <v>75</v>
      </c>
      <c r="B6" s="254" t="s">
        <v>76</v>
      </c>
      <c r="C6" s="250" t="s">
        <v>77</v>
      </c>
      <c r="D6" s="250" t="s">
        <v>78</v>
      </c>
      <c r="E6" s="250" t="s">
        <v>79</v>
      </c>
      <c r="F6" s="254" t="s">
        <v>80</v>
      </c>
      <c r="G6" s="250" t="s">
        <v>81</v>
      </c>
      <c r="H6" s="250" t="s">
        <v>82</v>
      </c>
      <c r="I6" s="250" t="s">
        <v>83</v>
      </c>
      <c r="J6" s="250" t="s">
        <v>84</v>
      </c>
      <c r="K6" s="250" t="s">
        <v>85</v>
      </c>
      <c r="L6" s="276" t="s">
        <v>86</v>
      </c>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7"/>
    </row>
    <row r="7" spans="1:50" s="3" customFormat="1" ht="28.5" customHeight="1" x14ac:dyDescent="0.25">
      <c r="A7" s="253"/>
      <c r="B7" s="255"/>
      <c r="C7" s="251"/>
      <c r="D7" s="251"/>
      <c r="E7" s="251"/>
      <c r="F7" s="255"/>
      <c r="G7" s="251"/>
      <c r="H7" s="251"/>
      <c r="I7" s="251"/>
      <c r="J7" s="251"/>
      <c r="K7" s="251"/>
      <c r="L7" s="248" t="s">
        <v>87</v>
      </c>
      <c r="M7" s="248"/>
      <c r="N7" s="248"/>
      <c r="O7" s="248" t="s">
        <v>88</v>
      </c>
      <c r="P7" s="248"/>
      <c r="Q7" s="248"/>
      <c r="R7" s="248" t="s">
        <v>89</v>
      </c>
      <c r="S7" s="248"/>
      <c r="T7" s="248"/>
      <c r="U7" s="248" t="s">
        <v>90</v>
      </c>
      <c r="V7" s="248"/>
      <c r="W7" s="248"/>
      <c r="X7" s="248" t="s">
        <v>91</v>
      </c>
      <c r="Y7" s="248"/>
      <c r="Z7" s="248"/>
      <c r="AA7" s="248" t="s">
        <v>92</v>
      </c>
      <c r="AB7" s="248"/>
      <c r="AC7" s="248"/>
      <c r="AD7" s="248" t="s">
        <v>93</v>
      </c>
      <c r="AE7" s="248"/>
      <c r="AF7" s="248"/>
      <c r="AG7" s="248" t="s">
        <v>94</v>
      </c>
      <c r="AH7" s="248"/>
      <c r="AI7" s="248"/>
      <c r="AJ7" s="248" t="s">
        <v>95</v>
      </c>
      <c r="AK7" s="248"/>
      <c r="AL7" s="248"/>
      <c r="AM7" s="248" t="s">
        <v>96</v>
      </c>
      <c r="AN7" s="248"/>
      <c r="AO7" s="248"/>
      <c r="AP7" s="248" t="s">
        <v>97</v>
      </c>
      <c r="AQ7" s="248"/>
      <c r="AR7" s="248"/>
      <c r="AS7" s="248" t="s">
        <v>98</v>
      </c>
      <c r="AT7" s="248"/>
      <c r="AU7" s="248"/>
      <c r="AV7" s="248" t="s">
        <v>99</v>
      </c>
      <c r="AW7" s="248"/>
      <c r="AX7" s="278"/>
    </row>
    <row r="8" spans="1:50" s="3" customFormat="1" ht="24.75" customHeight="1" x14ac:dyDescent="0.25">
      <c r="A8" s="253"/>
      <c r="B8" s="255"/>
      <c r="C8" s="251"/>
      <c r="D8" s="251"/>
      <c r="E8" s="251"/>
      <c r="F8" s="255"/>
      <c r="G8" s="251"/>
      <c r="H8" s="251"/>
      <c r="I8" s="251"/>
      <c r="J8" s="251"/>
      <c r="K8" s="251"/>
      <c r="L8" s="186" t="s">
        <v>100</v>
      </c>
      <c r="M8" s="186" t="s">
        <v>101</v>
      </c>
      <c r="N8" s="59" t="s">
        <v>102</v>
      </c>
      <c r="O8" s="186" t="s">
        <v>100</v>
      </c>
      <c r="P8" s="186" t="s">
        <v>101</v>
      </c>
      <c r="Q8" s="59" t="s">
        <v>102</v>
      </c>
      <c r="R8" s="186" t="s">
        <v>100</v>
      </c>
      <c r="S8" s="186" t="s">
        <v>101</v>
      </c>
      <c r="T8" s="59" t="s">
        <v>102</v>
      </c>
      <c r="U8" s="186" t="s">
        <v>100</v>
      </c>
      <c r="V8" s="186" t="s">
        <v>101</v>
      </c>
      <c r="W8" s="59" t="s">
        <v>102</v>
      </c>
      <c r="X8" s="186" t="s">
        <v>100</v>
      </c>
      <c r="Y8" s="186" t="s">
        <v>101</v>
      </c>
      <c r="Z8" s="59" t="s">
        <v>102</v>
      </c>
      <c r="AA8" s="186" t="s">
        <v>100</v>
      </c>
      <c r="AB8" s="186" t="s">
        <v>101</v>
      </c>
      <c r="AC8" s="59" t="s">
        <v>102</v>
      </c>
      <c r="AD8" s="186" t="s">
        <v>100</v>
      </c>
      <c r="AE8" s="186" t="s">
        <v>101</v>
      </c>
      <c r="AF8" s="59" t="s">
        <v>102</v>
      </c>
      <c r="AG8" s="186" t="s">
        <v>100</v>
      </c>
      <c r="AH8" s="186" t="s">
        <v>101</v>
      </c>
      <c r="AI8" s="59" t="s">
        <v>102</v>
      </c>
      <c r="AJ8" s="186" t="s">
        <v>100</v>
      </c>
      <c r="AK8" s="186" t="s">
        <v>101</v>
      </c>
      <c r="AL8" s="59" t="s">
        <v>102</v>
      </c>
      <c r="AM8" s="186" t="s">
        <v>100</v>
      </c>
      <c r="AN8" s="186" t="s">
        <v>101</v>
      </c>
      <c r="AO8" s="59" t="s">
        <v>102</v>
      </c>
      <c r="AP8" s="186" t="s">
        <v>100</v>
      </c>
      <c r="AQ8" s="186" t="s">
        <v>101</v>
      </c>
      <c r="AR8" s="59" t="s">
        <v>102</v>
      </c>
      <c r="AS8" s="186" t="s">
        <v>100</v>
      </c>
      <c r="AT8" s="186" t="s">
        <v>101</v>
      </c>
      <c r="AU8" s="59" t="s">
        <v>102</v>
      </c>
      <c r="AV8" s="186" t="s">
        <v>103</v>
      </c>
      <c r="AW8" s="186" t="s">
        <v>104</v>
      </c>
      <c r="AX8" s="187" t="s">
        <v>102</v>
      </c>
    </row>
    <row r="9" spans="1:50" s="3" customFormat="1" ht="30" x14ac:dyDescent="0.25">
      <c r="A9" s="249" t="s">
        <v>189</v>
      </c>
      <c r="B9" s="241">
        <v>1</v>
      </c>
      <c r="C9" s="241" t="s">
        <v>190</v>
      </c>
      <c r="D9" s="242" t="s">
        <v>116</v>
      </c>
      <c r="E9" s="240" t="str">
        <f>IF(D9="","",VLOOKUP(D9,$C$138:$L$151,10,FALSE))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42">
        <v>0.5</v>
      </c>
      <c r="G9" s="142"/>
      <c r="H9" s="68" t="s">
        <v>255</v>
      </c>
      <c r="I9" s="180" t="s">
        <v>191</v>
      </c>
      <c r="J9" s="133" t="s">
        <v>180</v>
      </c>
      <c r="K9" s="133" t="s">
        <v>183</v>
      </c>
      <c r="L9" s="135">
        <v>0</v>
      </c>
      <c r="M9" s="135">
        <v>0</v>
      </c>
      <c r="N9" s="142">
        <f t="shared" ref="N9:N65" si="0">IF(ISERROR(M9/L9),0,(M9/L9))</f>
        <v>0</v>
      </c>
      <c r="O9" s="135">
        <v>0</v>
      </c>
      <c r="P9" s="135">
        <v>0</v>
      </c>
      <c r="Q9" s="142">
        <f t="shared" ref="Q9:Q65" si="1">IF(ISERROR(P9/O9),0,(P9/O9))</f>
        <v>0</v>
      </c>
      <c r="R9" s="135">
        <v>0</v>
      </c>
      <c r="S9" s="135">
        <v>0</v>
      </c>
      <c r="T9" s="142">
        <f t="shared" ref="T9:T27" si="2">IF(ISERROR(S9/R9),0,(S9/R9))</f>
        <v>0</v>
      </c>
      <c r="U9" s="135">
        <v>0</v>
      </c>
      <c r="V9" s="135">
        <v>0</v>
      </c>
      <c r="W9" s="142">
        <f t="shared" ref="W9:W65" si="3">IF(ISERROR(V9/U9),0,(V9/U9))</f>
        <v>0</v>
      </c>
      <c r="X9" s="135">
        <v>0.33</v>
      </c>
      <c r="Y9" s="174">
        <v>0.16500000000000001</v>
      </c>
      <c r="Z9" s="142">
        <f t="shared" ref="Z9:Z65" si="4">IF(ISERROR(Y9/X9),0,(Y9/X9))</f>
        <v>0.5</v>
      </c>
      <c r="AA9" s="134">
        <v>0</v>
      </c>
      <c r="AB9" s="209">
        <v>0</v>
      </c>
      <c r="AC9" s="142">
        <f t="shared" ref="AC9:AC65" si="5">IF(ISERROR(AB9/AA9),0,(AB9/AA9))</f>
        <v>0</v>
      </c>
      <c r="AD9" s="134">
        <v>0</v>
      </c>
      <c r="AE9" s="65">
        <v>0</v>
      </c>
      <c r="AF9" s="142">
        <f t="shared" ref="AF9:AF65" si="6">IF(ISERROR(AE9/AD9),0,(AE9/AD9))</f>
        <v>0</v>
      </c>
      <c r="AG9" s="134">
        <v>0.33</v>
      </c>
      <c r="AH9" s="65">
        <v>0</v>
      </c>
      <c r="AI9" s="142">
        <f t="shared" ref="AI9:AI65" si="7">IF(ISERROR(AH9/AG9),0,(AH9/AG9))</f>
        <v>0</v>
      </c>
      <c r="AJ9" s="134">
        <v>0</v>
      </c>
      <c r="AK9" s="65">
        <v>0</v>
      </c>
      <c r="AL9" s="142">
        <f t="shared" ref="AL9:AL65" si="8">IF(ISERROR(AK9/AJ9),0,(AK9/AJ9))</f>
        <v>0</v>
      </c>
      <c r="AM9" s="134">
        <v>0.34</v>
      </c>
      <c r="AN9" s="65">
        <v>0</v>
      </c>
      <c r="AO9" s="142">
        <f t="shared" ref="AO9:AO65" si="9">IF(ISERROR(AN9/AM9),0,(AN9/AM9))</f>
        <v>0</v>
      </c>
      <c r="AP9" s="134">
        <v>0</v>
      </c>
      <c r="AQ9" s="65">
        <v>0</v>
      </c>
      <c r="AR9" s="142">
        <f t="shared" ref="AR9:AR65" si="10">IF(ISERROR(AQ9/AP9),0,(AQ9/AP9))</f>
        <v>0</v>
      </c>
      <c r="AS9" s="134">
        <v>0</v>
      </c>
      <c r="AT9" s="65">
        <v>0</v>
      </c>
      <c r="AU9" s="142">
        <f t="shared" ref="AU9:AU65" si="11">IF(ISERROR(AT9/AS9),0,(AT9/AS9))</f>
        <v>0</v>
      </c>
      <c r="AV9" s="135">
        <f>IF(K9="SUMA",(L9+O9+R9+U9+X9+AA9+AD9+AG9+AP9+AS9+AJ9+AM9),(AD9))</f>
        <v>1</v>
      </c>
      <c r="AW9" s="136">
        <f>IF(ISERROR(IF(K9="Suma",(AE9+AH9+AQ9+AT9+AK9+AN9+AB9+Y9+V9+S9+P9+M9),AVERAGE(AE9,AH9,AQ9,AT9,AK9,AN9,AB9,Y9,V9,S9,P9,M9))),0,IF(K9="Suma",(AE9+AH9+AQ9+AT9+AK9+AN9+AB9+Y9+V9+S9+P9+M9),AVERAGE(AE9,AH9,AQ9,AT9,AK9,AN9,AB9,Y9,V9,S9,P9,M9)))</f>
        <v>0.16500000000000001</v>
      </c>
      <c r="AX9" s="141">
        <f>IF(ISERROR(AW9/AV9),0,(AW9/AV9))</f>
        <v>0.16500000000000001</v>
      </c>
    </row>
    <row r="10" spans="1:50" s="3" customFormat="1" ht="120.75" customHeight="1" x14ac:dyDescent="0.25">
      <c r="A10" s="249"/>
      <c r="B10" s="241"/>
      <c r="C10" s="241"/>
      <c r="D10" s="242"/>
      <c r="E10" s="240"/>
      <c r="F10" s="142">
        <v>0.5</v>
      </c>
      <c r="G10" s="142"/>
      <c r="H10" s="68" t="s">
        <v>256</v>
      </c>
      <c r="I10" s="180" t="s">
        <v>299</v>
      </c>
      <c r="J10" s="133" t="s">
        <v>180</v>
      </c>
      <c r="K10" s="133" t="s">
        <v>183</v>
      </c>
      <c r="L10" s="135">
        <v>0</v>
      </c>
      <c r="M10" s="135">
        <v>0</v>
      </c>
      <c r="N10" s="142">
        <f t="shared" si="0"/>
        <v>0</v>
      </c>
      <c r="O10" s="135">
        <v>0</v>
      </c>
      <c r="P10" s="135">
        <v>0</v>
      </c>
      <c r="Q10" s="142">
        <f t="shared" si="1"/>
        <v>0</v>
      </c>
      <c r="R10" s="135">
        <v>0</v>
      </c>
      <c r="S10" s="135">
        <v>0</v>
      </c>
      <c r="T10" s="142">
        <f t="shared" si="2"/>
        <v>0</v>
      </c>
      <c r="U10" s="135">
        <v>0</v>
      </c>
      <c r="V10" s="172">
        <v>0</v>
      </c>
      <c r="W10" s="142">
        <f t="shared" si="3"/>
        <v>0</v>
      </c>
      <c r="X10" s="135">
        <v>0</v>
      </c>
      <c r="Y10" s="172">
        <v>0</v>
      </c>
      <c r="Z10" s="142">
        <f t="shared" si="4"/>
        <v>0</v>
      </c>
      <c r="AA10" s="134">
        <v>0</v>
      </c>
      <c r="AB10" s="217">
        <v>0</v>
      </c>
      <c r="AC10" s="142">
        <f t="shared" si="5"/>
        <v>0</v>
      </c>
      <c r="AD10" s="134">
        <v>0</v>
      </c>
      <c r="AE10" s="134">
        <v>0</v>
      </c>
      <c r="AF10" s="142">
        <f t="shared" si="6"/>
        <v>0</v>
      </c>
      <c r="AG10" s="134">
        <v>0</v>
      </c>
      <c r="AH10" s="134">
        <v>0</v>
      </c>
      <c r="AI10" s="142">
        <f t="shared" si="7"/>
        <v>0</v>
      </c>
      <c r="AJ10" s="134">
        <v>0</v>
      </c>
      <c r="AK10" s="65">
        <v>0</v>
      </c>
      <c r="AL10" s="142">
        <f t="shared" si="8"/>
        <v>0</v>
      </c>
      <c r="AM10" s="65">
        <v>0</v>
      </c>
      <c r="AN10" s="94">
        <v>0</v>
      </c>
      <c r="AO10" s="142">
        <f t="shared" si="9"/>
        <v>0</v>
      </c>
      <c r="AP10" s="134">
        <v>0</v>
      </c>
      <c r="AQ10" s="65">
        <v>0</v>
      </c>
      <c r="AR10" s="142">
        <f t="shared" si="10"/>
        <v>0</v>
      </c>
      <c r="AS10" s="134">
        <v>1</v>
      </c>
      <c r="AT10" s="134"/>
      <c r="AU10" s="142">
        <f t="shared" si="11"/>
        <v>0</v>
      </c>
      <c r="AV10" s="135">
        <f t="shared" ref="AV10:AV65" si="12">IF(K10="SUMA",(L10+O10+R10+U10+X10+AA10+AD10+AG10+AP10+AS10+AJ10+AM10),(AD10))</f>
        <v>1</v>
      </c>
      <c r="AW10" s="136">
        <f t="shared" ref="AW10:AW65" si="13">IF(ISERROR(IF(K10="Suma",(AE10+AH10+AQ10+AT10+AK10+AN10+AB10+Y10+V10+S10+P10+M10),AVERAGE(AE10,AH10,AQ10,AT10,AK10,AN10,AB10,Y10,V10,S10,P10,M10))),0,IF(K10="Suma",(AE10+AH10+AQ10+AT10+AK10+AN10+AB10+Y10+V10+S10+P10+M10),AVERAGE(AE10,AH10,AQ10,AT10,AK10,AN10,AB10,Y10,V10,S10,P10,M10)))</f>
        <v>0</v>
      </c>
      <c r="AX10" s="141">
        <f t="shared" ref="AX10:AX65" si="14">IF(ISERROR(AW10/AV10),0,(AW10/AV10))</f>
        <v>0</v>
      </c>
    </row>
    <row r="11" spans="1:50" s="3" customFormat="1" ht="119.25" customHeight="1" x14ac:dyDescent="0.25">
      <c r="A11" s="249" t="s">
        <v>188</v>
      </c>
      <c r="B11" s="241">
        <v>2</v>
      </c>
      <c r="C11" s="241" t="s">
        <v>192</v>
      </c>
      <c r="D11" s="242" t="s">
        <v>121</v>
      </c>
      <c r="E11" s="240" t="str">
        <f>IF(D11="","",VLOOKUP(D11,$C$138:$L$151,10,FALSE))</f>
        <v xml:space="preserve">Planear y ejecutar estrategias y políticas eficaces de comunicación interna y externa que socialicen la gestión de la entidad y contribuyan al posicionamiento de la imagen institucional en el distrito. </v>
      </c>
      <c r="F11" s="129">
        <v>0.11119999999999999</v>
      </c>
      <c r="G11" s="142"/>
      <c r="H11" s="68">
        <v>2.1</v>
      </c>
      <c r="I11" s="180" t="s">
        <v>300</v>
      </c>
      <c r="J11" s="133" t="s">
        <v>180</v>
      </c>
      <c r="K11" s="133" t="s">
        <v>184</v>
      </c>
      <c r="L11" s="135">
        <v>0.6</v>
      </c>
      <c r="M11" s="135">
        <v>0.8</v>
      </c>
      <c r="N11" s="142">
        <f t="shared" si="0"/>
        <v>1.3333333333333335</v>
      </c>
      <c r="O11" s="135">
        <v>0.6</v>
      </c>
      <c r="P11" s="174">
        <v>0.66400000000000003</v>
      </c>
      <c r="Q11" s="142">
        <f t="shared" si="1"/>
        <v>1.1066666666666667</v>
      </c>
      <c r="R11" s="135">
        <v>0.6</v>
      </c>
      <c r="S11" s="135">
        <v>0.81</v>
      </c>
      <c r="T11" s="142">
        <f t="shared" si="2"/>
        <v>1.35</v>
      </c>
      <c r="U11" s="135">
        <v>0.6</v>
      </c>
      <c r="V11" s="172">
        <v>0.7</v>
      </c>
      <c r="W11" s="142">
        <f t="shared" si="3"/>
        <v>1.1666666666666667</v>
      </c>
      <c r="X11" s="135">
        <v>0.6</v>
      </c>
      <c r="Y11" s="175">
        <v>0.76</v>
      </c>
      <c r="Z11" s="142">
        <f t="shared" si="4"/>
        <v>1.2666666666666668</v>
      </c>
      <c r="AA11" s="134">
        <v>0.6</v>
      </c>
      <c r="AB11" s="217">
        <v>0.54</v>
      </c>
      <c r="AC11" s="142">
        <f t="shared" si="5"/>
        <v>0.90000000000000013</v>
      </c>
      <c r="AD11" s="134">
        <v>0.6</v>
      </c>
      <c r="AE11" s="134"/>
      <c r="AF11" s="142">
        <f t="shared" si="6"/>
        <v>0</v>
      </c>
      <c r="AG11" s="134">
        <v>0.6</v>
      </c>
      <c r="AH11" s="134"/>
      <c r="AI11" s="142">
        <f t="shared" si="7"/>
        <v>0</v>
      </c>
      <c r="AJ11" s="134">
        <v>0.6</v>
      </c>
      <c r="AK11" s="65"/>
      <c r="AL11" s="142">
        <f t="shared" si="8"/>
        <v>0</v>
      </c>
      <c r="AM11" s="134">
        <v>0.6</v>
      </c>
      <c r="AN11" s="65"/>
      <c r="AO11" s="142">
        <f t="shared" si="9"/>
        <v>0</v>
      </c>
      <c r="AP11" s="134">
        <v>0.6</v>
      </c>
      <c r="AQ11" s="65"/>
      <c r="AR11" s="142">
        <f t="shared" si="10"/>
        <v>0</v>
      </c>
      <c r="AS11" s="134">
        <v>0.6</v>
      </c>
      <c r="AT11" s="134"/>
      <c r="AU11" s="142">
        <f t="shared" si="11"/>
        <v>0</v>
      </c>
      <c r="AV11" s="135">
        <f t="shared" si="12"/>
        <v>0.6</v>
      </c>
      <c r="AW11" s="136">
        <f t="shared" si="13"/>
        <v>0.71233333333333337</v>
      </c>
      <c r="AX11" s="141">
        <f t="shared" si="14"/>
        <v>1.1872222222222224</v>
      </c>
    </row>
    <row r="12" spans="1:50" s="3" customFormat="1" ht="133.5" customHeight="1" x14ac:dyDescent="0.25">
      <c r="A12" s="249"/>
      <c r="B12" s="241"/>
      <c r="C12" s="241"/>
      <c r="D12" s="242"/>
      <c r="E12" s="240"/>
      <c r="F12" s="129">
        <v>0.1111</v>
      </c>
      <c r="G12" s="142"/>
      <c r="H12" s="68">
        <v>2.2000000000000002</v>
      </c>
      <c r="I12" s="180" t="s">
        <v>301</v>
      </c>
      <c r="J12" s="133" t="s">
        <v>180</v>
      </c>
      <c r="K12" s="133" t="s">
        <v>184</v>
      </c>
      <c r="L12" s="135">
        <v>0.8</v>
      </c>
      <c r="M12" s="107">
        <v>0.62860000000000005</v>
      </c>
      <c r="N12" s="142">
        <f t="shared" si="0"/>
        <v>0.78575000000000006</v>
      </c>
      <c r="O12" s="135">
        <v>0.8</v>
      </c>
      <c r="P12" s="107">
        <v>0.64380000000000004</v>
      </c>
      <c r="Q12" s="142">
        <f>IF(ISERROR(P12/O12),0,(P12/O12))</f>
        <v>0.80474999999999997</v>
      </c>
      <c r="R12" s="135">
        <v>0.8</v>
      </c>
      <c r="S12" s="107">
        <v>0.62649999999999995</v>
      </c>
      <c r="T12" s="142">
        <f t="shared" si="2"/>
        <v>0.78312499999999985</v>
      </c>
      <c r="U12" s="135">
        <v>0.8</v>
      </c>
      <c r="V12" s="107">
        <v>0.69230000000000003</v>
      </c>
      <c r="W12" s="142">
        <f t="shared" si="3"/>
        <v>0.86537500000000001</v>
      </c>
      <c r="X12" s="135">
        <v>0.8</v>
      </c>
      <c r="Y12" s="156">
        <v>0.59090909090909094</v>
      </c>
      <c r="Z12" s="142">
        <f t="shared" si="4"/>
        <v>0.73863636363636365</v>
      </c>
      <c r="AA12" s="134">
        <v>0.8</v>
      </c>
      <c r="AB12" s="213">
        <v>0.64939999999999998</v>
      </c>
      <c r="AC12" s="142">
        <f t="shared" si="5"/>
        <v>0.81174999999999997</v>
      </c>
      <c r="AD12" s="134">
        <v>0.8</v>
      </c>
      <c r="AE12" s="134">
        <v>0</v>
      </c>
      <c r="AF12" s="142">
        <f t="shared" si="6"/>
        <v>0</v>
      </c>
      <c r="AG12" s="134">
        <v>0.8</v>
      </c>
      <c r="AH12" s="134">
        <v>0</v>
      </c>
      <c r="AI12" s="142">
        <f t="shared" si="7"/>
        <v>0</v>
      </c>
      <c r="AJ12" s="134">
        <v>0.8</v>
      </c>
      <c r="AK12" s="134">
        <v>0</v>
      </c>
      <c r="AL12" s="142">
        <f t="shared" si="8"/>
        <v>0</v>
      </c>
      <c r="AM12" s="134">
        <v>0.8</v>
      </c>
      <c r="AN12" s="134">
        <v>0</v>
      </c>
      <c r="AO12" s="142">
        <f t="shared" si="9"/>
        <v>0</v>
      </c>
      <c r="AP12" s="134">
        <v>0.8</v>
      </c>
      <c r="AQ12" s="134">
        <v>0</v>
      </c>
      <c r="AR12" s="142">
        <f t="shared" si="10"/>
        <v>0</v>
      </c>
      <c r="AS12" s="134">
        <v>0.8</v>
      </c>
      <c r="AT12" s="134">
        <v>0</v>
      </c>
      <c r="AU12" s="142">
        <f t="shared" si="11"/>
        <v>0</v>
      </c>
      <c r="AV12" s="135">
        <f>IF(K12="SUMA",(L12+O12+R12+U12+X12+AA12+AD12+AG12+AP12+AS12+AJ12+AM12),(AD12))</f>
        <v>0.8</v>
      </c>
      <c r="AW12" s="136">
        <f t="shared" si="13"/>
        <v>0.31929242424242427</v>
      </c>
      <c r="AX12" s="141">
        <f t="shared" si="14"/>
        <v>0.39911553030303032</v>
      </c>
    </row>
    <row r="13" spans="1:50" s="3" customFormat="1" ht="82.5" customHeight="1" x14ac:dyDescent="0.25">
      <c r="A13" s="249"/>
      <c r="B13" s="241"/>
      <c r="C13" s="241"/>
      <c r="D13" s="242"/>
      <c r="E13" s="240"/>
      <c r="F13" s="129">
        <v>0.1111</v>
      </c>
      <c r="G13" s="142"/>
      <c r="H13" s="68">
        <v>2.2999999999999998</v>
      </c>
      <c r="I13" s="180" t="s">
        <v>302</v>
      </c>
      <c r="J13" s="133" t="s">
        <v>181</v>
      </c>
      <c r="K13" s="133" t="s">
        <v>183</v>
      </c>
      <c r="L13" s="138">
        <v>150</v>
      </c>
      <c r="M13" s="138">
        <v>92</v>
      </c>
      <c r="N13" s="142">
        <f t="shared" si="0"/>
        <v>0.61333333333333329</v>
      </c>
      <c r="O13" s="138">
        <v>150</v>
      </c>
      <c r="P13" s="138">
        <v>194</v>
      </c>
      <c r="Q13" s="142">
        <f>IF(ISERROR(P13/O13),0,(P13/O13))</f>
        <v>1.2933333333333332</v>
      </c>
      <c r="R13" s="138">
        <v>150</v>
      </c>
      <c r="S13" s="138">
        <v>269</v>
      </c>
      <c r="T13" s="142">
        <f t="shared" si="2"/>
        <v>1.7933333333333332</v>
      </c>
      <c r="U13" s="138">
        <v>150</v>
      </c>
      <c r="V13" s="66">
        <v>255</v>
      </c>
      <c r="W13" s="142">
        <f t="shared" si="3"/>
        <v>1.7</v>
      </c>
      <c r="X13" s="138">
        <v>150</v>
      </c>
      <c r="Y13" s="96">
        <v>261</v>
      </c>
      <c r="Z13" s="142">
        <f t="shared" si="4"/>
        <v>1.74</v>
      </c>
      <c r="AA13" s="130">
        <v>150</v>
      </c>
      <c r="AB13" s="210">
        <v>145</v>
      </c>
      <c r="AC13" s="142">
        <f t="shared" si="5"/>
        <v>0.96666666666666667</v>
      </c>
      <c r="AD13" s="130">
        <v>150</v>
      </c>
      <c r="AE13" s="130"/>
      <c r="AF13" s="142">
        <f t="shared" si="6"/>
        <v>0</v>
      </c>
      <c r="AG13" s="130">
        <v>150</v>
      </c>
      <c r="AH13" s="130"/>
      <c r="AI13" s="142">
        <f t="shared" si="7"/>
        <v>0</v>
      </c>
      <c r="AJ13" s="130">
        <v>150</v>
      </c>
      <c r="AK13" s="139"/>
      <c r="AL13" s="142">
        <f t="shared" si="8"/>
        <v>0</v>
      </c>
      <c r="AM13" s="130">
        <v>150</v>
      </c>
      <c r="AN13" s="139"/>
      <c r="AO13" s="142">
        <f t="shared" si="9"/>
        <v>0</v>
      </c>
      <c r="AP13" s="130">
        <v>150</v>
      </c>
      <c r="AQ13" s="139"/>
      <c r="AR13" s="142">
        <f t="shared" si="10"/>
        <v>0</v>
      </c>
      <c r="AS13" s="130">
        <v>150</v>
      </c>
      <c r="AT13" s="130"/>
      <c r="AU13" s="142">
        <f t="shared" si="11"/>
        <v>0</v>
      </c>
      <c r="AV13" s="140">
        <f t="shared" ref="AV13:AV18" si="15">IF(K13="SUMA",(L13+O13+R13+U13+X13+AA13+AD13+AG13+AP13+AS13+AJ13+AM13),(AD13))</f>
        <v>1800</v>
      </c>
      <c r="AW13" s="185">
        <f>IF(ISERROR(IF(K13="Suma",(AE13+AH13+AQ13+AT13+AK13+AN13+AB13+Y13+V13+S13+P13+M13),AVERAGE(AE13,AH13,AQ13,AT13,AK13,AN13,AB13,Y13,V13,S13,P13,M13))),0,IF(K13="Suma",(AE13+AH13+AQ13+AT13+AK13+AN13+AB13+Y13+V13+S13+P13+M13),AVERAGE(AE13,AH13,AQ13,AT13,AK13,AN13,AB13,Y13,V13,S13,P13,M13)))</f>
        <v>1216</v>
      </c>
      <c r="AX13" s="141">
        <f t="shared" si="14"/>
        <v>0.67555555555555558</v>
      </c>
    </row>
    <row r="14" spans="1:50" s="3" customFormat="1" ht="82.5" customHeight="1" x14ac:dyDescent="0.25">
      <c r="A14" s="249"/>
      <c r="B14" s="241"/>
      <c r="C14" s="241"/>
      <c r="D14" s="242"/>
      <c r="E14" s="240"/>
      <c r="F14" s="129">
        <v>0.1111</v>
      </c>
      <c r="G14" s="142"/>
      <c r="H14" s="68">
        <v>2.4</v>
      </c>
      <c r="I14" s="180" t="s">
        <v>303</v>
      </c>
      <c r="J14" s="133" t="s">
        <v>180</v>
      </c>
      <c r="K14" s="133" t="s">
        <v>184</v>
      </c>
      <c r="L14" s="135">
        <v>0.1</v>
      </c>
      <c r="M14" s="107">
        <v>1.72E-2</v>
      </c>
      <c r="N14" s="142">
        <f t="shared" si="0"/>
        <v>0.17199999999999999</v>
      </c>
      <c r="O14" s="135">
        <v>0.1</v>
      </c>
      <c r="P14" s="107">
        <v>1.67E-2</v>
      </c>
      <c r="Q14" s="142">
        <f t="shared" si="1"/>
        <v>0.16699999999999998</v>
      </c>
      <c r="R14" s="135">
        <v>0.1</v>
      </c>
      <c r="S14" s="107">
        <v>2.8225576758758187E-2</v>
      </c>
      <c r="T14" s="142">
        <f t="shared" si="2"/>
        <v>0.28225576758758186</v>
      </c>
      <c r="U14" s="135">
        <v>0.1</v>
      </c>
      <c r="V14" s="107">
        <v>0.2742</v>
      </c>
      <c r="W14" s="142">
        <f t="shared" si="3"/>
        <v>2.742</v>
      </c>
      <c r="X14" s="135">
        <v>0.1</v>
      </c>
      <c r="Y14" s="156">
        <v>6.8349740545388546E-2</v>
      </c>
      <c r="Z14" s="142">
        <f t="shared" si="4"/>
        <v>0.68349740545388538</v>
      </c>
      <c r="AA14" s="134">
        <v>0.1</v>
      </c>
      <c r="AB14" s="213">
        <v>5.2600000000000001E-2</v>
      </c>
      <c r="AC14" s="142">
        <f t="shared" si="5"/>
        <v>0.52600000000000002</v>
      </c>
      <c r="AD14" s="134">
        <v>0.1</v>
      </c>
      <c r="AE14" s="134">
        <v>0</v>
      </c>
      <c r="AF14" s="142">
        <f t="shared" si="6"/>
        <v>0</v>
      </c>
      <c r="AG14" s="134">
        <v>0.1</v>
      </c>
      <c r="AH14" s="134">
        <v>0</v>
      </c>
      <c r="AI14" s="142">
        <f t="shared" si="7"/>
        <v>0</v>
      </c>
      <c r="AJ14" s="134">
        <v>0.1</v>
      </c>
      <c r="AK14" s="134">
        <v>0</v>
      </c>
      <c r="AL14" s="142">
        <f t="shared" si="8"/>
        <v>0</v>
      </c>
      <c r="AM14" s="134">
        <v>0.1</v>
      </c>
      <c r="AN14" s="134">
        <v>0</v>
      </c>
      <c r="AO14" s="142">
        <f t="shared" si="9"/>
        <v>0</v>
      </c>
      <c r="AP14" s="134">
        <v>0.1</v>
      </c>
      <c r="AQ14" s="134">
        <v>0</v>
      </c>
      <c r="AR14" s="142">
        <f t="shared" si="10"/>
        <v>0</v>
      </c>
      <c r="AS14" s="134">
        <v>0.1</v>
      </c>
      <c r="AT14" s="134">
        <v>0</v>
      </c>
      <c r="AU14" s="142">
        <f t="shared" si="11"/>
        <v>0</v>
      </c>
      <c r="AV14" s="135">
        <f t="shared" si="15"/>
        <v>0.1</v>
      </c>
      <c r="AW14" s="143">
        <f t="shared" ref="AW14:AW18" si="16">IF(ISERROR(IF(K14="Suma",(AE14+AH14+AQ14+AT14+AK14+AN14+AB14+Y14+V14+S14+P14+M14),AVERAGE(AE14,AH14,AQ14,AT14,AK14,AN14,AB14,Y14,V14,S14,P14,M14))),0,IF(K14="Suma",(AE14+AH14+AQ14+AT14+AK14+AN14+AB14+Y14+V14+S14+P14+M14),AVERAGE(AE14,AH14,AQ14,AT14,AK14,AN14,AB14,Y14,V14,S14,P14,M14)))</f>
        <v>3.8106276442012227E-2</v>
      </c>
      <c r="AX14" s="141">
        <f t="shared" si="14"/>
        <v>0.38106276442012227</v>
      </c>
    </row>
    <row r="15" spans="1:50" s="3" customFormat="1" ht="82.5" customHeight="1" x14ac:dyDescent="0.25">
      <c r="A15" s="249"/>
      <c r="B15" s="241"/>
      <c r="C15" s="241"/>
      <c r="D15" s="242"/>
      <c r="E15" s="240"/>
      <c r="F15" s="129">
        <v>0.1111</v>
      </c>
      <c r="G15" s="142"/>
      <c r="H15" s="68">
        <v>2.5</v>
      </c>
      <c r="I15" s="180" t="s">
        <v>304</v>
      </c>
      <c r="J15" s="133" t="s">
        <v>180</v>
      </c>
      <c r="K15" s="133" t="s">
        <v>184</v>
      </c>
      <c r="L15" s="135">
        <v>0.1</v>
      </c>
      <c r="M15" s="107">
        <v>1.6999999999999999E-3</v>
      </c>
      <c r="N15" s="142">
        <f t="shared" si="0"/>
        <v>1.6999999999999998E-2</v>
      </c>
      <c r="O15" s="135">
        <v>0.1</v>
      </c>
      <c r="P15" s="107">
        <v>2.0999999999999999E-3</v>
      </c>
      <c r="Q15" s="142">
        <f t="shared" si="1"/>
        <v>2.0999999999999998E-2</v>
      </c>
      <c r="R15" s="135">
        <v>0.1</v>
      </c>
      <c r="S15" s="107">
        <v>4.9594734450474328E-3</v>
      </c>
      <c r="T15" s="142">
        <f t="shared" si="2"/>
        <v>4.9594734450474326E-2</v>
      </c>
      <c r="U15" s="135">
        <v>0.1</v>
      </c>
      <c r="V15" s="107">
        <v>1.4E-3</v>
      </c>
      <c r="W15" s="142">
        <f t="shared" si="3"/>
        <v>1.3999999999999999E-2</v>
      </c>
      <c r="X15" s="135">
        <v>0.1</v>
      </c>
      <c r="Y15" s="156">
        <v>4.7000000000000002E-3</v>
      </c>
      <c r="Z15" s="142">
        <f t="shared" si="4"/>
        <v>4.7E-2</v>
      </c>
      <c r="AA15" s="134">
        <v>0.1</v>
      </c>
      <c r="AB15" s="213">
        <v>5.0000000000000001E-3</v>
      </c>
      <c r="AC15" s="142">
        <f t="shared" si="5"/>
        <v>4.9999999999999996E-2</v>
      </c>
      <c r="AD15" s="134">
        <v>0.1</v>
      </c>
      <c r="AE15" s="134">
        <v>0</v>
      </c>
      <c r="AF15" s="142">
        <f t="shared" si="6"/>
        <v>0</v>
      </c>
      <c r="AG15" s="134">
        <v>0.1</v>
      </c>
      <c r="AH15" s="134">
        <v>0</v>
      </c>
      <c r="AI15" s="142">
        <f t="shared" si="7"/>
        <v>0</v>
      </c>
      <c r="AJ15" s="134">
        <v>0.1</v>
      </c>
      <c r="AK15" s="134">
        <v>0</v>
      </c>
      <c r="AL15" s="142">
        <f t="shared" si="8"/>
        <v>0</v>
      </c>
      <c r="AM15" s="134">
        <v>0.1</v>
      </c>
      <c r="AN15" s="134">
        <v>0</v>
      </c>
      <c r="AO15" s="142">
        <f t="shared" si="9"/>
        <v>0</v>
      </c>
      <c r="AP15" s="134">
        <v>0.1</v>
      </c>
      <c r="AQ15" s="134">
        <v>0</v>
      </c>
      <c r="AR15" s="142">
        <f t="shared" si="10"/>
        <v>0</v>
      </c>
      <c r="AS15" s="134">
        <v>0.1</v>
      </c>
      <c r="AT15" s="134">
        <v>0</v>
      </c>
      <c r="AU15" s="142">
        <f t="shared" si="11"/>
        <v>0</v>
      </c>
      <c r="AV15" s="135">
        <f t="shared" si="15"/>
        <v>0.1</v>
      </c>
      <c r="AW15" s="143">
        <f t="shared" si="16"/>
        <v>1.6549561204206196E-3</v>
      </c>
      <c r="AX15" s="141">
        <f t="shared" si="14"/>
        <v>1.6549561204206194E-2</v>
      </c>
    </row>
    <row r="16" spans="1:50" s="3" customFormat="1" ht="82.5" customHeight="1" x14ac:dyDescent="0.25">
      <c r="A16" s="249"/>
      <c r="B16" s="241"/>
      <c r="C16" s="241"/>
      <c r="D16" s="242"/>
      <c r="E16" s="240"/>
      <c r="F16" s="129">
        <v>0.1111</v>
      </c>
      <c r="G16" s="142"/>
      <c r="H16" s="68">
        <v>2.6</v>
      </c>
      <c r="I16" s="180" t="s">
        <v>305</v>
      </c>
      <c r="J16" s="133" t="s">
        <v>180</v>
      </c>
      <c r="K16" s="133" t="s">
        <v>184</v>
      </c>
      <c r="L16" s="135">
        <v>0.8</v>
      </c>
      <c r="M16" s="107">
        <v>0.29360000000000003</v>
      </c>
      <c r="N16" s="142">
        <f t="shared" si="0"/>
        <v>0.36699999999999999</v>
      </c>
      <c r="O16" s="135">
        <v>0.8</v>
      </c>
      <c r="P16" s="107">
        <v>0.28460000000000002</v>
      </c>
      <c r="Q16" s="142">
        <f t="shared" si="1"/>
        <v>0.35575000000000001</v>
      </c>
      <c r="R16" s="135">
        <v>0.8</v>
      </c>
      <c r="S16" s="107">
        <v>0.29912845343207062</v>
      </c>
      <c r="T16" s="142">
        <f t="shared" si="2"/>
        <v>0.37391056679008827</v>
      </c>
      <c r="U16" s="135">
        <v>0.8</v>
      </c>
      <c r="V16" s="107">
        <v>0.2742</v>
      </c>
      <c r="W16" s="142">
        <f t="shared" si="3"/>
        <v>0.34275</v>
      </c>
      <c r="X16" s="135">
        <v>0.8</v>
      </c>
      <c r="Y16" s="156">
        <v>0.34401225736189112</v>
      </c>
      <c r="Z16" s="142">
        <f t="shared" si="4"/>
        <v>0.4300153217023639</v>
      </c>
      <c r="AA16" s="134">
        <v>0.8</v>
      </c>
      <c r="AB16" s="213">
        <v>0.24390000000000001</v>
      </c>
      <c r="AC16" s="142">
        <f t="shared" si="5"/>
        <v>0.30487500000000001</v>
      </c>
      <c r="AD16" s="134">
        <v>0.8</v>
      </c>
      <c r="AE16" s="134">
        <v>0</v>
      </c>
      <c r="AF16" s="142">
        <f t="shared" si="6"/>
        <v>0</v>
      </c>
      <c r="AG16" s="134">
        <v>0.8</v>
      </c>
      <c r="AH16" s="134">
        <v>0</v>
      </c>
      <c r="AI16" s="142">
        <f t="shared" si="7"/>
        <v>0</v>
      </c>
      <c r="AJ16" s="134">
        <v>0.8</v>
      </c>
      <c r="AK16" s="134">
        <v>0</v>
      </c>
      <c r="AL16" s="142">
        <f t="shared" si="8"/>
        <v>0</v>
      </c>
      <c r="AM16" s="134">
        <v>0.8</v>
      </c>
      <c r="AN16" s="134">
        <v>0</v>
      </c>
      <c r="AO16" s="142">
        <f t="shared" si="9"/>
        <v>0</v>
      </c>
      <c r="AP16" s="134">
        <v>0.8</v>
      </c>
      <c r="AQ16" s="134">
        <v>0</v>
      </c>
      <c r="AR16" s="142">
        <f t="shared" si="10"/>
        <v>0</v>
      </c>
      <c r="AS16" s="134">
        <v>0.8</v>
      </c>
      <c r="AT16" s="134">
        <v>0</v>
      </c>
      <c r="AU16" s="142">
        <f t="shared" si="11"/>
        <v>0</v>
      </c>
      <c r="AV16" s="135">
        <f t="shared" si="15"/>
        <v>0.8</v>
      </c>
      <c r="AW16" s="136">
        <f t="shared" si="16"/>
        <v>0.14495339256616349</v>
      </c>
      <c r="AX16" s="141">
        <f t="shared" si="14"/>
        <v>0.18119174070770436</v>
      </c>
    </row>
    <row r="17" spans="1:50" s="3" customFormat="1" ht="82.5" customHeight="1" x14ac:dyDescent="0.25">
      <c r="A17" s="249"/>
      <c r="B17" s="241"/>
      <c r="C17" s="241"/>
      <c r="D17" s="242"/>
      <c r="E17" s="240"/>
      <c r="F17" s="129">
        <v>0.1111</v>
      </c>
      <c r="G17" s="142"/>
      <c r="H17" s="68">
        <v>2.7</v>
      </c>
      <c r="I17" s="180" t="s">
        <v>306</v>
      </c>
      <c r="J17" s="133" t="s">
        <v>180</v>
      </c>
      <c r="K17" s="133" t="s">
        <v>184</v>
      </c>
      <c r="L17" s="135">
        <v>0.02</v>
      </c>
      <c r="M17" s="107">
        <v>3.2099999999999997E-2</v>
      </c>
      <c r="N17" s="142">
        <f t="shared" si="0"/>
        <v>1.6049999999999998</v>
      </c>
      <c r="O17" s="135">
        <v>0.02</v>
      </c>
      <c r="P17" s="107">
        <v>2.06E-2</v>
      </c>
      <c r="Q17" s="142">
        <f t="shared" si="1"/>
        <v>1.03</v>
      </c>
      <c r="R17" s="135">
        <v>0.02</v>
      </c>
      <c r="S17" s="107">
        <v>1.422101965252065E-2</v>
      </c>
      <c r="T17" s="142">
        <f t="shared" si="2"/>
        <v>0.7110509826260325</v>
      </c>
      <c r="U17" s="135">
        <v>0.02</v>
      </c>
      <c r="V17" s="107">
        <v>4.2299999999999997E-2</v>
      </c>
      <c r="W17" s="142">
        <f t="shared" si="3"/>
        <v>2.1149999999999998</v>
      </c>
      <c r="X17" s="135">
        <v>0.02</v>
      </c>
      <c r="Y17" s="156">
        <v>2.1370304725704156E-2</v>
      </c>
      <c r="Z17" s="142">
        <f t="shared" si="4"/>
        <v>1.0685152362852077</v>
      </c>
      <c r="AA17" s="134">
        <v>0.02</v>
      </c>
      <c r="AB17" s="213">
        <v>1.34E-2</v>
      </c>
      <c r="AC17" s="142">
        <f t="shared" si="5"/>
        <v>0.67</v>
      </c>
      <c r="AD17" s="134">
        <v>0.02</v>
      </c>
      <c r="AE17" s="134">
        <v>0</v>
      </c>
      <c r="AF17" s="142">
        <f t="shared" si="6"/>
        <v>0</v>
      </c>
      <c r="AG17" s="134">
        <v>0.02</v>
      </c>
      <c r="AH17" s="134">
        <v>0</v>
      </c>
      <c r="AI17" s="142">
        <f t="shared" si="7"/>
        <v>0</v>
      </c>
      <c r="AJ17" s="134">
        <v>0.02</v>
      </c>
      <c r="AK17" s="134">
        <v>0</v>
      </c>
      <c r="AL17" s="142">
        <f t="shared" si="8"/>
        <v>0</v>
      </c>
      <c r="AM17" s="134">
        <v>0.02</v>
      </c>
      <c r="AN17" s="134">
        <v>0</v>
      </c>
      <c r="AO17" s="142">
        <f t="shared" si="9"/>
        <v>0</v>
      </c>
      <c r="AP17" s="134">
        <v>0.02</v>
      </c>
      <c r="AQ17" s="134">
        <v>0</v>
      </c>
      <c r="AR17" s="142">
        <f t="shared" si="10"/>
        <v>0</v>
      </c>
      <c r="AS17" s="134">
        <v>0.02</v>
      </c>
      <c r="AT17" s="134">
        <v>0</v>
      </c>
      <c r="AU17" s="142">
        <f t="shared" si="11"/>
        <v>0</v>
      </c>
      <c r="AV17" s="135">
        <f t="shared" si="15"/>
        <v>0.02</v>
      </c>
      <c r="AW17" s="143">
        <f t="shared" si="16"/>
        <v>1.1999277031518733E-2</v>
      </c>
      <c r="AX17" s="141">
        <f t="shared" si="14"/>
        <v>0.59996385157593668</v>
      </c>
    </row>
    <row r="18" spans="1:50" s="3" customFormat="1" ht="82.5" customHeight="1" x14ac:dyDescent="0.25">
      <c r="A18" s="249"/>
      <c r="B18" s="241"/>
      <c r="C18" s="241"/>
      <c r="D18" s="242"/>
      <c r="E18" s="240"/>
      <c r="F18" s="129">
        <v>0.1111</v>
      </c>
      <c r="G18" s="142"/>
      <c r="H18" s="68">
        <v>2.8</v>
      </c>
      <c r="I18" s="180" t="s">
        <v>307</v>
      </c>
      <c r="J18" s="133" t="s">
        <v>180</v>
      </c>
      <c r="K18" s="133" t="s">
        <v>184</v>
      </c>
      <c r="L18" s="135">
        <v>0.1</v>
      </c>
      <c r="M18" s="107">
        <v>3.7199999999999997E-2</v>
      </c>
      <c r="N18" s="129">
        <f t="shared" si="0"/>
        <v>0.37199999999999994</v>
      </c>
      <c r="O18" s="135">
        <v>0.1</v>
      </c>
      <c r="P18" s="107">
        <v>4.2500000000000003E-2</v>
      </c>
      <c r="Q18" s="129">
        <f t="shared" si="1"/>
        <v>0.42499999999999999</v>
      </c>
      <c r="R18" s="135">
        <v>0.1</v>
      </c>
      <c r="S18" s="107">
        <v>6.3246104087033225E-2</v>
      </c>
      <c r="T18" s="142">
        <f t="shared" si="2"/>
        <v>0.63246104087033217</v>
      </c>
      <c r="U18" s="135">
        <v>0.1</v>
      </c>
      <c r="V18" s="107">
        <v>4.7199999999999999E-2</v>
      </c>
      <c r="W18" s="129">
        <f t="shared" si="3"/>
        <v>0.47199999999999998</v>
      </c>
      <c r="X18" s="135">
        <v>0.1</v>
      </c>
      <c r="Y18" s="156">
        <v>5.3317535545023699E-2</v>
      </c>
      <c r="Z18" s="129">
        <f t="shared" si="4"/>
        <v>0.53317535545023698</v>
      </c>
      <c r="AA18" s="134">
        <v>0.1</v>
      </c>
      <c r="AB18" s="213">
        <v>0.66100000000000003</v>
      </c>
      <c r="AC18" s="129">
        <f t="shared" si="5"/>
        <v>6.61</v>
      </c>
      <c r="AD18" s="134">
        <v>0.1</v>
      </c>
      <c r="AE18" s="134">
        <v>0</v>
      </c>
      <c r="AF18" s="129">
        <f t="shared" si="6"/>
        <v>0</v>
      </c>
      <c r="AG18" s="134">
        <v>0.1</v>
      </c>
      <c r="AH18" s="134">
        <v>0</v>
      </c>
      <c r="AI18" s="129">
        <f t="shared" si="7"/>
        <v>0</v>
      </c>
      <c r="AJ18" s="134">
        <v>0.1</v>
      </c>
      <c r="AK18" s="134">
        <v>0</v>
      </c>
      <c r="AL18" s="129">
        <f t="shared" si="8"/>
        <v>0</v>
      </c>
      <c r="AM18" s="134">
        <v>0.1</v>
      </c>
      <c r="AN18" s="134">
        <v>0</v>
      </c>
      <c r="AO18" s="129">
        <f t="shared" si="9"/>
        <v>0</v>
      </c>
      <c r="AP18" s="134">
        <v>0.1</v>
      </c>
      <c r="AQ18" s="134">
        <v>0</v>
      </c>
      <c r="AR18" s="129">
        <f t="shared" si="10"/>
        <v>0</v>
      </c>
      <c r="AS18" s="134">
        <v>0.1</v>
      </c>
      <c r="AT18" s="134">
        <v>0</v>
      </c>
      <c r="AU18" s="129">
        <f t="shared" si="11"/>
        <v>0</v>
      </c>
      <c r="AV18" s="135">
        <f t="shared" si="15"/>
        <v>0.1</v>
      </c>
      <c r="AW18" s="143">
        <f t="shared" si="16"/>
        <v>7.5371969969338079E-2</v>
      </c>
      <c r="AX18" s="141">
        <f t="shared" si="14"/>
        <v>0.75371969969338071</v>
      </c>
    </row>
    <row r="19" spans="1:50" s="3" customFormat="1" ht="67.5" customHeight="1" x14ac:dyDescent="0.25">
      <c r="A19" s="249"/>
      <c r="B19" s="241"/>
      <c r="C19" s="241"/>
      <c r="D19" s="242"/>
      <c r="E19" s="240"/>
      <c r="F19" s="129">
        <v>0.1111</v>
      </c>
      <c r="G19" s="142"/>
      <c r="H19" s="68">
        <v>2.9</v>
      </c>
      <c r="I19" s="180" t="s">
        <v>308</v>
      </c>
      <c r="J19" s="133" t="s">
        <v>180</v>
      </c>
      <c r="K19" s="133" t="s">
        <v>184</v>
      </c>
      <c r="L19" s="135">
        <v>1</v>
      </c>
      <c r="M19" s="135">
        <v>0</v>
      </c>
      <c r="N19" s="142">
        <f t="shared" si="0"/>
        <v>0</v>
      </c>
      <c r="O19" s="135">
        <v>1</v>
      </c>
      <c r="P19" s="135">
        <v>1</v>
      </c>
      <c r="Q19" s="142">
        <f t="shared" si="1"/>
        <v>1</v>
      </c>
      <c r="R19" s="135">
        <v>1</v>
      </c>
      <c r="S19" s="135">
        <v>1</v>
      </c>
      <c r="T19" s="142">
        <f t="shared" si="2"/>
        <v>1</v>
      </c>
      <c r="U19" s="135">
        <v>1</v>
      </c>
      <c r="V19" s="172">
        <v>1</v>
      </c>
      <c r="W19" s="142">
        <f t="shared" si="3"/>
        <v>1</v>
      </c>
      <c r="X19" s="135">
        <v>1</v>
      </c>
      <c r="Y19" s="175">
        <v>1</v>
      </c>
      <c r="Z19" s="142">
        <f t="shared" si="4"/>
        <v>1</v>
      </c>
      <c r="AA19" s="134">
        <v>1</v>
      </c>
      <c r="AB19" s="217">
        <v>1</v>
      </c>
      <c r="AC19" s="142">
        <f t="shared" si="5"/>
        <v>1</v>
      </c>
      <c r="AD19" s="134">
        <v>1</v>
      </c>
      <c r="AE19" s="134"/>
      <c r="AF19" s="142">
        <f t="shared" si="6"/>
        <v>0</v>
      </c>
      <c r="AG19" s="134">
        <v>1</v>
      </c>
      <c r="AH19" s="134"/>
      <c r="AI19" s="142">
        <f t="shared" si="7"/>
        <v>0</v>
      </c>
      <c r="AJ19" s="134">
        <v>1</v>
      </c>
      <c r="AK19" s="65"/>
      <c r="AL19" s="142">
        <f t="shared" si="8"/>
        <v>0</v>
      </c>
      <c r="AM19" s="134">
        <v>1</v>
      </c>
      <c r="AN19" s="65"/>
      <c r="AO19" s="142">
        <f t="shared" si="9"/>
        <v>0</v>
      </c>
      <c r="AP19" s="134">
        <v>1</v>
      </c>
      <c r="AQ19" s="65"/>
      <c r="AR19" s="142">
        <f t="shared" si="10"/>
        <v>0</v>
      </c>
      <c r="AS19" s="134">
        <v>1</v>
      </c>
      <c r="AT19" s="134"/>
      <c r="AU19" s="142">
        <f t="shared" si="11"/>
        <v>0</v>
      </c>
      <c r="AV19" s="135">
        <f t="shared" si="12"/>
        <v>1</v>
      </c>
      <c r="AW19" s="136">
        <f t="shared" si="13"/>
        <v>0.83333333333333337</v>
      </c>
      <c r="AX19" s="141">
        <f t="shared" si="14"/>
        <v>0.83333333333333337</v>
      </c>
    </row>
    <row r="20" spans="1:50" s="3" customFormat="1" ht="75" customHeight="1" x14ac:dyDescent="0.25">
      <c r="A20" s="281" t="s">
        <v>188</v>
      </c>
      <c r="B20" s="282">
        <v>3</v>
      </c>
      <c r="C20" s="282" t="s">
        <v>193</v>
      </c>
      <c r="D20" s="242" t="s">
        <v>109</v>
      </c>
      <c r="E20" s="240" t="str">
        <f>IF(D20="","",VLOOKUP(D20,$C$138:$L$151,10,FALSE))</f>
        <v>Establecer lineamientos, directrices y metodologías mediante herramientas de gestión que den cumplimiento a los requisitos de las partes interesadas del proceso.</v>
      </c>
      <c r="F20" s="133">
        <v>0.2</v>
      </c>
      <c r="G20" s="133"/>
      <c r="H20" s="68">
        <v>1</v>
      </c>
      <c r="I20" s="180" t="s">
        <v>310</v>
      </c>
      <c r="J20" s="160" t="s">
        <v>181</v>
      </c>
      <c r="K20" s="133" t="s">
        <v>183</v>
      </c>
      <c r="L20" s="138">
        <v>7</v>
      </c>
      <c r="M20" s="138">
        <v>7</v>
      </c>
      <c r="N20" s="136">
        <f t="shared" si="0"/>
        <v>1</v>
      </c>
      <c r="O20" s="138">
        <v>6</v>
      </c>
      <c r="P20" s="161">
        <v>6</v>
      </c>
      <c r="Q20" s="136">
        <f t="shared" si="1"/>
        <v>1</v>
      </c>
      <c r="R20" s="138">
        <v>6</v>
      </c>
      <c r="S20" s="161">
        <v>6</v>
      </c>
      <c r="T20" s="136">
        <v>1</v>
      </c>
      <c r="U20" s="138">
        <v>7</v>
      </c>
      <c r="V20" s="138">
        <v>7</v>
      </c>
      <c r="W20" s="136">
        <f t="shared" si="3"/>
        <v>1</v>
      </c>
      <c r="X20" s="138">
        <v>6</v>
      </c>
      <c r="Y20" s="161">
        <v>6</v>
      </c>
      <c r="Z20" s="136">
        <f t="shared" si="4"/>
        <v>1</v>
      </c>
      <c r="AA20" s="138">
        <v>6</v>
      </c>
      <c r="AB20" s="211">
        <v>6</v>
      </c>
      <c r="AC20" s="136">
        <f t="shared" si="5"/>
        <v>1</v>
      </c>
      <c r="AD20" s="138">
        <v>7</v>
      </c>
      <c r="AE20" s="138">
        <v>0</v>
      </c>
      <c r="AF20" s="136">
        <f t="shared" si="6"/>
        <v>0</v>
      </c>
      <c r="AG20" s="138">
        <v>6</v>
      </c>
      <c r="AH20" s="161">
        <v>0</v>
      </c>
      <c r="AI20" s="136">
        <f t="shared" si="7"/>
        <v>0</v>
      </c>
      <c r="AJ20" s="138">
        <v>6</v>
      </c>
      <c r="AK20" s="161">
        <v>0</v>
      </c>
      <c r="AL20" s="136">
        <f t="shared" si="8"/>
        <v>0</v>
      </c>
      <c r="AM20" s="138">
        <v>7</v>
      </c>
      <c r="AN20" s="138">
        <v>0</v>
      </c>
      <c r="AO20" s="136">
        <f t="shared" si="9"/>
        <v>0</v>
      </c>
      <c r="AP20" s="138">
        <v>6</v>
      </c>
      <c r="AQ20" s="161">
        <v>0</v>
      </c>
      <c r="AR20" s="136">
        <f t="shared" si="10"/>
        <v>0</v>
      </c>
      <c r="AS20" s="138">
        <v>6</v>
      </c>
      <c r="AT20" s="161">
        <v>0</v>
      </c>
      <c r="AU20" s="136">
        <f t="shared" si="11"/>
        <v>0</v>
      </c>
      <c r="AV20" s="138">
        <f t="shared" si="12"/>
        <v>76</v>
      </c>
      <c r="AW20" s="180">
        <f t="shared" si="13"/>
        <v>38</v>
      </c>
      <c r="AX20" s="162">
        <f t="shared" si="14"/>
        <v>0.5</v>
      </c>
    </row>
    <row r="21" spans="1:50" s="3" customFormat="1" ht="75" customHeight="1" x14ac:dyDescent="0.25">
      <c r="A21" s="281"/>
      <c r="B21" s="282"/>
      <c r="C21" s="282"/>
      <c r="D21" s="242"/>
      <c r="E21" s="240"/>
      <c r="F21" s="133">
        <v>0.2</v>
      </c>
      <c r="G21" s="133"/>
      <c r="H21" s="68">
        <v>2</v>
      </c>
      <c r="I21" s="180" t="s">
        <v>194</v>
      </c>
      <c r="J21" s="160" t="s">
        <v>180</v>
      </c>
      <c r="K21" s="133" t="s">
        <v>183</v>
      </c>
      <c r="L21" s="135">
        <v>0</v>
      </c>
      <c r="M21" s="135">
        <v>0</v>
      </c>
      <c r="N21" s="136">
        <f t="shared" si="0"/>
        <v>0</v>
      </c>
      <c r="O21" s="107">
        <v>0</v>
      </c>
      <c r="P21" s="107">
        <v>0</v>
      </c>
      <c r="Q21" s="136">
        <f t="shared" si="1"/>
        <v>0</v>
      </c>
      <c r="R21" s="107">
        <v>0</v>
      </c>
      <c r="S21" s="107">
        <v>0</v>
      </c>
      <c r="T21" s="136">
        <v>0</v>
      </c>
      <c r="U21" s="107">
        <v>0</v>
      </c>
      <c r="V21" s="163">
        <v>0</v>
      </c>
      <c r="W21" s="136">
        <f t="shared" si="3"/>
        <v>0</v>
      </c>
      <c r="X21" s="107">
        <v>0</v>
      </c>
      <c r="Y21" s="107">
        <v>0</v>
      </c>
      <c r="Z21" s="136">
        <f t="shared" si="4"/>
        <v>0</v>
      </c>
      <c r="AA21" s="107">
        <v>0</v>
      </c>
      <c r="AB21" s="218">
        <v>0</v>
      </c>
      <c r="AC21" s="136">
        <f t="shared" si="5"/>
        <v>0</v>
      </c>
      <c r="AD21" s="107">
        <v>0.05</v>
      </c>
      <c r="AE21" s="107">
        <v>0</v>
      </c>
      <c r="AF21" s="136">
        <f t="shared" si="6"/>
        <v>0</v>
      </c>
      <c r="AG21" s="107">
        <v>0.15</v>
      </c>
      <c r="AH21" s="107">
        <v>0</v>
      </c>
      <c r="AI21" s="136">
        <f t="shared" si="7"/>
        <v>0</v>
      </c>
      <c r="AJ21" s="107">
        <v>0.1</v>
      </c>
      <c r="AK21" s="164">
        <v>0</v>
      </c>
      <c r="AL21" s="136">
        <f t="shared" si="8"/>
        <v>0</v>
      </c>
      <c r="AM21" s="107">
        <v>0.7</v>
      </c>
      <c r="AN21" s="164">
        <v>0</v>
      </c>
      <c r="AO21" s="136">
        <f t="shared" si="9"/>
        <v>0</v>
      </c>
      <c r="AP21" s="107">
        <v>0</v>
      </c>
      <c r="AQ21" s="165">
        <v>0</v>
      </c>
      <c r="AR21" s="136">
        <f t="shared" si="10"/>
        <v>0</v>
      </c>
      <c r="AS21" s="107">
        <v>0</v>
      </c>
      <c r="AT21" s="180"/>
      <c r="AU21" s="136">
        <f t="shared" si="11"/>
        <v>0</v>
      </c>
      <c r="AV21" s="107">
        <f t="shared" si="12"/>
        <v>1</v>
      </c>
      <c r="AW21" s="143">
        <f t="shared" si="13"/>
        <v>0</v>
      </c>
      <c r="AX21" s="162">
        <f>IF(ISERROR(AW21/AV21),0,(AW21/AV21))</f>
        <v>0</v>
      </c>
    </row>
    <row r="22" spans="1:50" s="3" customFormat="1" ht="75" customHeight="1" x14ac:dyDescent="0.25">
      <c r="A22" s="281"/>
      <c r="B22" s="282"/>
      <c r="C22" s="282"/>
      <c r="D22" s="242"/>
      <c r="E22" s="240"/>
      <c r="F22" s="133">
        <v>0.2</v>
      </c>
      <c r="G22" s="133"/>
      <c r="H22" s="68">
        <v>3</v>
      </c>
      <c r="I22" s="180" t="s">
        <v>195</v>
      </c>
      <c r="J22" s="160" t="s">
        <v>180</v>
      </c>
      <c r="K22" s="133" t="s">
        <v>183</v>
      </c>
      <c r="L22" s="135">
        <v>0.14499999999999999</v>
      </c>
      <c r="M22" s="135">
        <v>0.14499999999999999</v>
      </c>
      <c r="N22" s="136">
        <f t="shared" si="0"/>
        <v>1</v>
      </c>
      <c r="O22" s="143">
        <v>0.04</v>
      </c>
      <c r="P22" s="143">
        <v>0.04</v>
      </c>
      <c r="Q22" s="136">
        <f t="shared" si="1"/>
        <v>1</v>
      </c>
      <c r="R22" s="143">
        <v>0.05</v>
      </c>
      <c r="S22" s="143">
        <v>0.05</v>
      </c>
      <c r="T22" s="136">
        <v>1</v>
      </c>
      <c r="U22" s="143">
        <v>0.16500000000000001</v>
      </c>
      <c r="V22" s="163">
        <v>0.16500000000000001</v>
      </c>
      <c r="W22" s="136">
        <f t="shared" si="3"/>
        <v>1</v>
      </c>
      <c r="X22" s="143">
        <v>0.04</v>
      </c>
      <c r="Y22" s="163">
        <v>0.04</v>
      </c>
      <c r="Z22" s="136">
        <f t="shared" si="4"/>
        <v>1</v>
      </c>
      <c r="AA22" s="143">
        <v>0.05</v>
      </c>
      <c r="AB22" s="218">
        <v>0.05</v>
      </c>
      <c r="AC22" s="136">
        <f t="shared" si="5"/>
        <v>1</v>
      </c>
      <c r="AD22" s="143">
        <v>0.16500000000000001</v>
      </c>
      <c r="AE22" s="143">
        <v>0</v>
      </c>
      <c r="AF22" s="136">
        <f t="shared" si="6"/>
        <v>0</v>
      </c>
      <c r="AG22" s="143">
        <v>0.04</v>
      </c>
      <c r="AH22" s="143">
        <v>0</v>
      </c>
      <c r="AI22" s="136">
        <f t="shared" si="7"/>
        <v>0</v>
      </c>
      <c r="AJ22" s="143">
        <v>0.05</v>
      </c>
      <c r="AK22" s="164">
        <v>0</v>
      </c>
      <c r="AL22" s="136">
        <f t="shared" si="8"/>
        <v>0</v>
      </c>
      <c r="AM22" s="143">
        <v>0.16500000000000001</v>
      </c>
      <c r="AN22" s="164">
        <v>0</v>
      </c>
      <c r="AO22" s="136">
        <f t="shared" si="9"/>
        <v>0</v>
      </c>
      <c r="AP22" s="143">
        <v>0.04</v>
      </c>
      <c r="AQ22" s="163">
        <v>0</v>
      </c>
      <c r="AR22" s="136">
        <f t="shared" si="10"/>
        <v>0</v>
      </c>
      <c r="AS22" s="143">
        <v>0.05</v>
      </c>
      <c r="AT22" s="143">
        <v>0</v>
      </c>
      <c r="AU22" s="136">
        <f t="shared" si="11"/>
        <v>0</v>
      </c>
      <c r="AV22" s="107">
        <f t="shared" si="12"/>
        <v>1.0000000000000002</v>
      </c>
      <c r="AW22" s="143">
        <f t="shared" si="13"/>
        <v>0.49</v>
      </c>
      <c r="AX22" s="162">
        <f t="shared" si="14"/>
        <v>0.48999999999999988</v>
      </c>
    </row>
    <row r="23" spans="1:50" s="3" customFormat="1" ht="75" customHeight="1" x14ac:dyDescent="0.25">
      <c r="A23" s="281"/>
      <c r="B23" s="282"/>
      <c r="C23" s="282"/>
      <c r="D23" s="242"/>
      <c r="E23" s="240"/>
      <c r="F23" s="133">
        <v>0.2</v>
      </c>
      <c r="G23" s="133"/>
      <c r="H23" s="68">
        <v>4</v>
      </c>
      <c r="I23" s="180" t="s">
        <v>309</v>
      </c>
      <c r="J23" s="160" t="s">
        <v>180</v>
      </c>
      <c r="K23" s="133" t="s">
        <v>183</v>
      </c>
      <c r="L23" s="135">
        <v>0</v>
      </c>
      <c r="M23" s="135">
        <v>0</v>
      </c>
      <c r="N23" s="136">
        <f t="shared" si="0"/>
        <v>0</v>
      </c>
      <c r="O23" s="143">
        <v>0.01</v>
      </c>
      <c r="P23" s="143">
        <v>0.01</v>
      </c>
      <c r="Q23" s="136">
        <f t="shared" si="1"/>
        <v>1</v>
      </c>
      <c r="R23" s="143">
        <v>0.01</v>
      </c>
      <c r="S23" s="143">
        <v>0.01</v>
      </c>
      <c r="T23" s="136">
        <v>1</v>
      </c>
      <c r="U23" s="143">
        <f>15.5%+12.5%</f>
        <v>0.28000000000000003</v>
      </c>
      <c r="V23" s="163">
        <v>0.28000000000000003</v>
      </c>
      <c r="W23" s="136">
        <f t="shared" si="3"/>
        <v>1</v>
      </c>
      <c r="X23" s="143">
        <v>0.03</v>
      </c>
      <c r="Y23" s="163">
        <v>0.03</v>
      </c>
      <c r="Z23" s="136">
        <f t="shared" si="4"/>
        <v>1</v>
      </c>
      <c r="AA23" s="143">
        <v>0.03</v>
      </c>
      <c r="AB23" s="218">
        <v>0.03</v>
      </c>
      <c r="AC23" s="136">
        <f t="shared" si="5"/>
        <v>1</v>
      </c>
      <c r="AD23" s="143">
        <v>0.17499999999999999</v>
      </c>
      <c r="AE23" s="143">
        <v>0</v>
      </c>
      <c r="AF23" s="136">
        <f t="shared" si="6"/>
        <v>0</v>
      </c>
      <c r="AG23" s="143">
        <v>0.05</v>
      </c>
      <c r="AH23" s="143">
        <v>0</v>
      </c>
      <c r="AI23" s="136">
        <f t="shared" si="7"/>
        <v>0</v>
      </c>
      <c r="AJ23" s="143">
        <v>0.05</v>
      </c>
      <c r="AK23" s="164">
        <v>0</v>
      </c>
      <c r="AL23" s="136">
        <f t="shared" si="8"/>
        <v>0</v>
      </c>
      <c r="AM23" s="143">
        <v>0.215</v>
      </c>
      <c r="AN23" s="164">
        <v>0</v>
      </c>
      <c r="AO23" s="136">
        <f t="shared" si="9"/>
        <v>0</v>
      </c>
      <c r="AP23" s="143">
        <v>0.09</v>
      </c>
      <c r="AQ23" s="163">
        <v>0</v>
      </c>
      <c r="AR23" s="136">
        <f t="shared" si="10"/>
        <v>0</v>
      </c>
      <c r="AS23" s="143">
        <v>0.06</v>
      </c>
      <c r="AT23" s="143">
        <v>0</v>
      </c>
      <c r="AU23" s="136">
        <f t="shared" si="11"/>
        <v>0</v>
      </c>
      <c r="AV23" s="107">
        <f t="shared" si="12"/>
        <v>1.0000000000000002</v>
      </c>
      <c r="AW23" s="143">
        <f t="shared" si="13"/>
        <v>0.36000000000000004</v>
      </c>
      <c r="AX23" s="162">
        <f t="shared" si="14"/>
        <v>0.36</v>
      </c>
    </row>
    <row r="24" spans="1:50" s="3" customFormat="1" ht="75" customHeight="1" x14ac:dyDescent="0.25">
      <c r="A24" s="281"/>
      <c r="B24" s="282"/>
      <c r="C24" s="282"/>
      <c r="D24" s="242"/>
      <c r="E24" s="240"/>
      <c r="F24" s="133">
        <v>0.2</v>
      </c>
      <c r="G24" s="133"/>
      <c r="H24" s="68">
        <v>5</v>
      </c>
      <c r="I24" s="180" t="s">
        <v>351</v>
      </c>
      <c r="J24" s="160" t="s">
        <v>180</v>
      </c>
      <c r="K24" s="133" t="s">
        <v>183</v>
      </c>
      <c r="L24" s="135">
        <v>0</v>
      </c>
      <c r="M24" s="135">
        <v>0</v>
      </c>
      <c r="N24" s="136">
        <f t="shared" si="0"/>
        <v>0</v>
      </c>
      <c r="O24" s="135">
        <v>0</v>
      </c>
      <c r="P24" s="135">
        <v>0</v>
      </c>
      <c r="Q24" s="136">
        <f t="shared" si="1"/>
        <v>0</v>
      </c>
      <c r="R24" s="180">
        <v>0</v>
      </c>
      <c r="S24" s="180">
        <v>0</v>
      </c>
      <c r="T24" s="136">
        <f t="shared" si="2"/>
        <v>0</v>
      </c>
      <c r="U24" s="180">
        <v>0</v>
      </c>
      <c r="V24" s="166">
        <v>0</v>
      </c>
      <c r="W24" s="136">
        <f t="shared" si="3"/>
        <v>0</v>
      </c>
      <c r="X24" s="180">
        <v>0</v>
      </c>
      <c r="Y24" s="166">
        <v>0</v>
      </c>
      <c r="Z24" s="142">
        <f t="shared" si="4"/>
        <v>0</v>
      </c>
      <c r="AA24" s="180">
        <v>0</v>
      </c>
      <c r="AB24" s="219">
        <v>0</v>
      </c>
      <c r="AC24" s="136">
        <f t="shared" si="5"/>
        <v>0</v>
      </c>
      <c r="AD24" s="180">
        <v>0</v>
      </c>
      <c r="AE24" s="180">
        <v>0</v>
      </c>
      <c r="AF24" s="136">
        <f t="shared" si="6"/>
        <v>0</v>
      </c>
      <c r="AG24" s="180">
        <v>0</v>
      </c>
      <c r="AH24" s="180">
        <v>0</v>
      </c>
      <c r="AI24" s="136">
        <f t="shared" si="7"/>
        <v>0</v>
      </c>
      <c r="AJ24" s="180">
        <v>0</v>
      </c>
      <c r="AK24" s="167">
        <v>0</v>
      </c>
      <c r="AL24" s="136">
        <f t="shared" si="8"/>
        <v>0</v>
      </c>
      <c r="AM24" s="134">
        <v>0.5</v>
      </c>
      <c r="AN24" s="167">
        <v>0</v>
      </c>
      <c r="AO24" s="136">
        <f t="shared" si="9"/>
        <v>0</v>
      </c>
      <c r="AP24" s="134">
        <v>0.5</v>
      </c>
      <c r="AQ24" s="166">
        <v>0</v>
      </c>
      <c r="AR24" s="136">
        <f t="shared" si="10"/>
        <v>0</v>
      </c>
      <c r="AS24" s="180">
        <v>0</v>
      </c>
      <c r="AT24" s="180">
        <v>0</v>
      </c>
      <c r="AU24" s="136">
        <f t="shared" si="11"/>
        <v>0</v>
      </c>
      <c r="AV24" s="107">
        <f t="shared" si="12"/>
        <v>1</v>
      </c>
      <c r="AW24" s="143">
        <f t="shared" si="13"/>
        <v>0</v>
      </c>
      <c r="AX24" s="162">
        <f t="shared" si="14"/>
        <v>0</v>
      </c>
    </row>
    <row r="25" spans="1:50" s="3" customFormat="1" ht="75" customHeight="1" x14ac:dyDescent="0.25">
      <c r="A25" s="281"/>
      <c r="B25" s="282">
        <v>4</v>
      </c>
      <c r="C25" s="282" t="s">
        <v>196</v>
      </c>
      <c r="D25" s="242" t="s">
        <v>109</v>
      </c>
      <c r="E25" s="240" t="str">
        <f>IF(D25="","",VLOOKUP(D25,$C$138:$L$151,10,FALSE))</f>
        <v>Establecer lineamientos, directrices y metodologías mediante herramientas de gestión que den cumplimiento a los requisitos de las partes interesadas del proceso.</v>
      </c>
      <c r="F25" s="133">
        <v>0.34</v>
      </c>
      <c r="G25" s="133"/>
      <c r="H25" s="68">
        <v>6</v>
      </c>
      <c r="I25" s="180" t="s">
        <v>311</v>
      </c>
      <c r="J25" s="160" t="s">
        <v>180</v>
      </c>
      <c r="K25" s="133" t="s">
        <v>183</v>
      </c>
      <c r="L25" s="67">
        <v>0</v>
      </c>
      <c r="M25" s="67">
        <v>0</v>
      </c>
      <c r="N25" s="142">
        <f t="shared" si="0"/>
        <v>0</v>
      </c>
      <c r="O25" s="140">
        <v>0</v>
      </c>
      <c r="P25" s="140">
        <v>0</v>
      </c>
      <c r="Q25" s="142">
        <f t="shared" si="1"/>
        <v>0</v>
      </c>
      <c r="R25" s="131">
        <v>0</v>
      </c>
      <c r="S25" s="131">
        <v>0</v>
      </c>
      <c r="T25" s="142">
        <f t="shared" si="2"/>
        <v>0</v>
      </c>
      <c r="U25" s="131">
        <v>0</v>
      </c>
      <c r="V25" s="131">
        <v>0</v>
      </c>
      <c r="W25" s="142">
        <f t="shared" si="3"/>
        <v>0</v>
      </c>
      <c r="X25" s="188">
        <v>0.5</v>
      </c>
      <c r="Y25" s="188">
        <v>0.5</v>
      </c>
      <c r="Z25" s="142">
        <v>1</v>
      </c>
      <c r="AA25" s="188">
        <v>7.1400000000000005E-2</v>
      </c>
      <c r="AB25" s="188">
        <v>7.1400000000000005E-2</v>
      </c>
      <c r="AC25" s="142">
        <f t="shared" si="5"/>
        <v>1</v>
      </c>
      <c r="AD25" s="131">
        <v>0</v>
      </c>
      <c r="AE25" s="131">
        <v>0</v>
      </c>
      <c r="AF25" s="142">
        <f t="shared" si="6"/>
        <v>0</v>
      </c>
      <c r="AG25" s="131">
        <v>0</v>
      </c>
      <c r="AH25" s="131">
        <v>0</v>
      </c>
      <c r="AI25" s="142">
        <f t="shared" si="7"/>
        <v>0</v>
      </c>
      <c r="AJ25" s="131">
        <v>0</v>
      </c>
      <c r="AK25" s="131">
        <v>0</v>
      </c>
      <c r="AL25" s="142">
        <f t="shared" si="8"/>
        <v>0</v>
      </c>
      <c r="AM25" s="131">
        <v>0</v>
      </c>
      <c r="AN25" s="131">
        <v>0</v>
      </c>
      <c r="AO25" s="142">
        <f t="shared" si="9"/>
        <v>0</v>
      </c>
      <c r="AP25" s="131">
        <v>0</v>
      </c>
      <c r="AQ25" s="131">
        <v>0</v>
      </c>
      <c r="AR25" s="142">
        <f t="shared" si="10"/>
        <v>0</v>
      </c>
      <c r="AS25" s="131">
        <v>1</v>
      </c>
      <c r="AT25" s="131">
        <v>0</v>
      </c>
      <c r="AU25" s="142">
        <f t="shared" si="11"/>
        <v>0</v>
      </c>
      <c r="AV25" s="128">
        <f t="shared" si="12"/>
        <v>1.5714000000000001</v>
      </c>
      <c r="AW25" s="129">
        <f t="shared" si="13"/>
        <v>0.57140000000000002</v>
      </c>
      <c r="AX25" s="141">
        <f t="shared" si="14"/>
        <v>0.36362479317805779</v>
      </c>
    </row>
    <row r="26" spans="1:50" s="3" customFormat="1" ht="75" customHeight="1" x14ac:dyDescent="0.25">
      <c r="A26" s="281"/>
      <c r="B26" s="282"/>
      <c r="C26" s="282"/>
      <c r="D26" s="242"/>
      <c r="E26" s="240"/>
      <c r="F26" s="133">
        <v>0.33</v>
      </c>
      <c r="G26" s="133"/>
      <c r="H26" s="68">
        <v>7</v>
      </c>
      <c r="I26" s="180" t="s">
        <v>197</v>
      </c>
      <c r="J26" s="160" t="s">
        <v>180</v>
      </c>
      <c r="K26" s="133" t="s">
        <v>183</v>
      </c>
      <c r="L26" s="67">
        <v>0.66669999999999996</v>
      </c>
      <c r="M26" s="67">
        <v>0.66669999999999996</v>
      </c>
      <c r="N26" s="142">
        <f t="shared" si="0"/>
        <v>1</v>
      </c>
      <c r="O26" s="140">
        <v>0</v>
      </c>
      <c r="P26" s="140">
        <v>0</v>
      </c>
      <c r="Q26" s="142">
        <f t="shared" si="1"/>
        <v>0</v>
      </c>
      <c r="R26" s="131">
        <v>0</v>
      </c>
      <c r="S26" s="131">
        <v>0</v>
      </c>
      <c r="T26" s="142">
        <f t="shared" si="2"/>
        <v>0</v>
      </c>
      <c r="U26" s="131">
        <v>0</v>
      </c>
      <c r="V26" s="131">
        <v>0</v>
      </c>
      <c r="W26" s="142">
        <f t="shared" si="3"/>
        <v>0</v>
      </c>
      <c r="X26" s="189">
        <v>0.17</v>
      </c>
      <c r="Y26" s="189">
        <v>0.17</v>
      </c>
      <c r="Z26" s="142">
        <v>1</v>
      </c>
      <c r="AA26" s="131">
        <v>0</v>
      </c>
      <c r="AB26" s="214">
        <v>0</v>
      </c>
      <c r="AC26" s="142">
        <f t="shared" si="5"/>
        <v>0</v>
      </c>
      <c r="AD26" s="131">
        <v>0</v>
      </c>
      <c r="AE26" s="131">
        <v>0</v>
      </c>
      <c r="AF26" s="142">
        <f t="shared" si="6"/>
        <v>0</v>
      </c>
      <c r="AG26" s="131">
        <v>0</v>
      </c>
      <c r="AH26" s="131">
        <v>0</v>
      </c>
      <c r="AI26" s="142">
        <f t="shared" si="7"/>
        <v>0</v>
      </c>
      <c r="AJ26" s="131">
        <v>0</v>
      </c>
      <c r="AK26" s="131">
        <v>0</v>
      </c>
      <c r="AL26" s="142">
        <f t="shared" si="8"/>
        <v>0</v>
      </c>
      <c r="AM26" s="131">
        <v>0</v>
      </c>
      <c r="AN26" s="131">
        <v>0</v>
      </c>
      <c r="AO26" s="142">
        <f t="shared" si="9"/>
        <v>0</v>
      </c>
      <c r="AP26" s="131">
        <v>0</v>
      </c>
      <c r="AQ26" s="131">
        <v>0</v>
      </c>
      <c r="AR26" s="142">
        <f t="shared" si="10"/>
        <v>0</v>
      </c>
      <c r="AS26" s="131">
        <v>0</v>
      </c>
      <c r="AT26" s="131">
        <v>0</v>
      </c>
      <c r="AU26" s="142">
        <f t="shared" si="11"/>
        <v>0</v>
      </c>
      <c r="AV26" s="128">
        <f t="shared" si="12"/>
        <v>0.8367</v>
      </c>
      <c r="AW26" s="129">
        <f t="shared" si="13"/>
        <v>0.8367</v>
      </c>
      <c r="AX26" s="141">
        <f t="shared" si="14"/>
        <v>1</v>
      </c>
    </row>
    <row r="27" spans="1:50" s="3" customFormat="1" ht="75" customHeight="1" x14ac:dyDescent="0.25">
      <c r="A27" s="281"/>
      <c r="B27" s="282"/>
      <c r="C27" s="282"/>
      <c r="D27" s="242"/>
      <c r="E27" s="240"/>
      <c r="F27" s="133">
        <v>0.33</v>
      </c>
      <c r="G27" s="133"/>
      <c r="H27" s="68">
        <v>8</v>
      </c>
      <c r="I27" s="180" t="s">
        <v>198</v>
      </c>
      <c r="J27" s="160" t="s">
        <v>180</v>
      </c>
      <c r="K27" s="133" t="s">
        <v>183</v>
      </c>
      <c r="L27" s="67">
        <v>0.66669999999999996</v>
      </c>
      <c r="M27" s="67">
        <v>0.66669999999999996</v>
      </c>
      <c r="N27" s="142">
        <f t="shared" si="0"/>
        <v>1</v>
      </c>
      <c r="O27" s="140">
        <v>0</v>
      </c>
      <c r="P27" s="140">
        <v>0</v>
      </c>
      <c r="Q27" s="142">
        <f t="shared" si="1"/>
        <v>0</v>
      </c>
      <c r="R27" s="131">
        <v>0</v>
      </c>
      <c r="S27" s="131">
        <v>0</v>
      </c>
      <c r="T27" s="142">
        <f t="shared" si="2"/>
        <v>0</v>
      </c>
      <c r="U27" s="171">
        <v>0</v>
      </c>
      <c r="V27" s="171">
        <v>0</v>
      </c>
      <c r="W27" s="142">
        <f t="shared" si="3"/>
        <v>0</v>
      </c>
      <c r="X27" s="189">
        <v>0.16669999999999999</v>
      </c>
      <c r="Y27" s="189">
        <v>0.16669999999999999</v>
      </c>
      <c r="Z27" s="142">
        <v>1</v>
      </c>
      <c r="AA27" s="131">
        <v>0</v>
      </c>
      <c r="AB27" s="214">
        <v>0</v>
      </c>
      <c r="AC27" s="142">
        <f t="shared" si="5"/>
        <v>0</v>
      </c>
      <c r="AD27" s="131">
        <v>0</v>
      </c>
      <c r="AE27" s="131">
        <v>0</v>
      </c>
      <c r="AF27" s="142">
        <f t="shared" si="6"/>
        <v>0</v>
      </c>
      <c r="AG27" s="131">
        <v>0</v>
      </c>
      <c r="AH27" s="131">
        <v>0</v>
      </c>
      <c r="AI27" s="142">
        <f t="shared" si="7"/>
        <v>0</v>
      </c>
      <c r="AJ27" s="131">
        <v>0</v>
      </c>
      <c r="AK27" s="131">
        <v>0</v>
      </c>
      <c r="AL27" s="142">
        <f t="shared" si="8"/>
        <v>0</v>
      </c>
      <c r="AM27" s="131">
        <v>0</v>
      </c>
      <c r="AN27" s="131">
        <v>0</v>
      </c>
      <c r="AO27" s="142">
        <f t="shared" si="9"/>
        <v>0</v>
      </c>
      <c r="AP27" s="131">
        <v>0</v>
      </c>
      <c r="AQ27" s="131">
        <v>0</v>
      </c>
      <c r="AR27" s="142">
        <f t="shared" si="10"/>
        <v>0</v>
      </c>
      <c r="AS27" s="131">
        <v>0</v>
      </c>
      <c r="AT27" s="131">
        <v>0</v>
      </c>
      <c r="AU27" s="142">
        <f t="shared" si="11"/>
        <v>0</v>
      </c>
      <c r="AV27" s="128">
        <f t="shared" si="12"/>
        <v>0.83339999999999992</v>
      </c>
      <c r="AW27" s="129">
        <f t="shared" si="13"/>
        <v>0.83339999999999992</v>
      </c>
      <c r="AX27" s="141">
        <f t="shared" si="14"/>
        <v>1</v>
      </c>
    </row>
    <row r="28" spans="1:50" s="3" customFormat="1" ht="75" customHeight="1" x14ac:dyDescent="0.25">
      <c r="A28" s="279" t="s">
        <v>189</v>
      </c>
      <c r="B28" s="280">
        <v>5</v>
      </c>
      <c r="C28" s="280" t="s">
        <v>199</v>
      </c>
      <c r="D28" s="242" t="s">
        <v>153</v>
      </c>
      <c r="E28" s="240" t="str">
        <f>IF(D28="","",VLOOKUP(D28,$C$138:$L$151,10,FALSE))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8" s="133">
        <v>0.15</v>
      </c>
      <c r="G28" s="133"/>
      <c r="H28" s="68" t="s">
        <v>257</v>
      </c>
      <c r="I28" s="180" t="s">
        <v>312</v>
      </c>
      <c r="J28" s="133" t="s">
        <v>180</v>
      </c>
      <c r="K28" s="133" t="s">
        <v>184</v>
      </c>
      <c r="L28" s="135">
        <v>1</v>
      </c>
      <c r="M28" s="135">
        <v>1</v>
      </c>
      <c r="N28" s="142">
        <f t="shared" si="0"/>
        <v>1</v>
      </c>
      <c r="O28" s="135">
        <v>1</v>
      </c>
      <c r="P28" s="135">
        <v>1</v>
      </c>
      <c r="Q28" s="142">
        <f t="shared" si="1"/>
        <v>1</v>
      </c>
      <c r="R28" s="135">
        <v>1</v>
      </c>
      <c r="S28" s="135">
        <v>1</v>
      </c>
      <c r="T28" s="142">
        <v>0.96</v>
      </c>
      <c r="U28" s="135">
        <v>1</v>
      </c>
      <c r="V28" s="135">
        <v>1</v>
      </c>
      <c r="W28" s="142">
        <f t="shared" si="3"/>
        <v>1</v>
      </c>
      <c r="X28" s="135">
        <v>1</v>
      </c>
      <c r="Y28" s="135">
        <v>1</v>
      </c>
      <c r="Z28" s="142">
        <f t="shared" si="4"/>
        <v>1</v>
      </c>
      <c r="AA28" s="134">
        <v>1</v>
      </c>
      <c r="AB28" s="209">
        <v>1</v>
      </c>
      <c r="AC28" s="142">
        <f t="shared" si="5"/>
        <v>1</v>
      </c>
      <c r="AD28" s="134">
        <v>1</v>
      </c>
      <c r="AE28" s="134">
        <v>0</v>
      </c>
      <c r="AF28" s="142">
        <f t="shared" si="6"/>
        <v>0</v>
      </c>
      <c r="AG28" s="134">
        <v>1</v>
      </c>
      <c r="AH28" s="134">
        <v>0</v>
      </c>
      <c r="AI28" s="142">
        <f t="shared" si="7"/>
        <v>0</v>
      </c>
      <c r="AJ28" s="134">
        <v>1</v>
      </c>
      <c r="AK28" s="134">
        <v>0</v>
      </c>
      <c r="AL28" s="142">
        <f t="shared" si="8"/>
        <v>0</v>
      </c>
      <c r="AM28" s="134">
        <v>1</v>
      </c>
      <c r="AN28" s="134">
        <v>0</v>
      </c>
      <c r="AO28" s="142">
        <f t="shared" si="9"/>
        <v>0</v>
      </c>
      <c r="AP28" s="134">
        <v>1</v>
      </c>
      <c r="AQ28" s="134">
        <v>0</v>
      </c>
      <c r="AR28" s="142">
        <f t="shared" si="10"/>
        <v>0</v>
      </c>
      <c r="AS28" s="134">
        <v>1</v>
      </c>
      <c r="AT28" s="134">
        <v>0</v>
      </c>
      <c r="AU28" s="142">
        <f t="shared" si="11"/>
        <v>0</v>
      </c>
      <c r="AV28" s="135">
        <f t="shared" si="12"/>
        <v>1</v>
      </c>
      <c r="AW28" s="136">
        <f t="shared" si="13"/>
        <v>0.5</v>
      </c>
      <c r="AX28" s="141">
        <f t="shared" si="14"/>
        <v>0.5</v>
      </c>
    </row>
    <row r="29" spans="1:50" s="3" customFormat="1" ht="75" customHeight="1" x14ac:dyDescent="0.25">
      <c r="A29" s="279"/>
      <c r="B29" s="280"/>
      <c r="C29" s="280"/>
      <c r="D29" s="242"/>
      <c r="E29" s="240"/>
      <c r="F29" s="133">
        <v>0.15</v>
      </c>
      <c r="G29" s="133"/>
      <c r="H29" s="68" t="s">
        <v>258</v>
      </c>
      <c r="I29" s="180" t="s">
        <v>313</v>
      </c>
      <c r="J29" s="133" t="s">
        <v>180</v>
      </c>
      <c r="K29" s="133" t="s">
        <v>184</v>
      </c>
      <c r="L29" s="135">
        <v>1</v>
      </c>
      <c r="M29" s="135">
        <v>1</v>
      </c>
      <c r="N29" s="142">
        <f t="shared" si="0"/>
        <v>1</v>
      </c>
      <c r="O29" s="135">
        <v>1</v>
      </c>
      <c r="P29" s="135">
        <v>1</v>
      </c>
      <c r="Q29" s="142">
        <f t="shared" si="1"/>
        <v>1</v>
      </c>
      <c r="R29" s="135">
        <v>1</v>
      </c>
      <c r="S29" s="135">
        <v>1</v>
      </c>
      <c r="T29" s="142">
        <v>1</v>
      </c>
      <c r="U29" s="135">
        <v>1</v>
      </c>
      <c r="V29" s="135">
        <v>1</v>
      </c>
      <c r="W29" s="142">
        <f t="shared" si="3"/>
        <v>1</v>
      </c>
      <c r="X29" s="135">
        <v>1</v>
      </c>
      <c r="Y29" s="175">
        <v>1</v>
      </c>
      <c r="Z29" s="142">
        <f t="shared" si="4"/>
        <v>1</v>
      </c>
      <c r="AA29" s="134">
        <v>1</v>
      </c>
      <c r="AB29" s="209">
        <v>1</v>
      </c>
      <c r="AC29" s="142">
        <f t="shared" si="5"/>
        <v>1</v>
      </c>
      <c r="AD29" s="134">
        <v>1</v>
      </c>
      <c r="AE29" s="134">
        <v>0</v>
      </c>
      <c r="AF29" s="142">
        <f t="shared" si="6"/>
        <v>0</v>
      </c>
      <c r="AG29" s="134">
        <v>1</v>
      </c>
      <c r="AH29" s="134">
        <v>0</v>
      </c>
      <c r="AI29" s="142">
        <f t="shared" si="7"/>
        <v>0</v>
      </c>
      <c r="AJ29" s="134">
        <v>1</v>
      </c>
      <c r="AK29" s="134">
        <v>0</v>
      </c>
      <c r="AL29" s="142">
        <f t="shared" si="8"/>
        <v>0</v>
      </c>
      <c r="AM29" s="134">
        <v>1</v>
      </c>
      <c r="AN29" s="134">
        <v>0</v>
      </c>
      <c r="AO29" s="142">
        <f t="shared" si="9"/>
        <v>0</v>
      </c>
      <c r="AP29" s="134">
        <v>1</v>
      </c>
      <c r="AQ29" s="134">
        <v>0</v>
      </c>
      <c r="AR29" s="142">
        <f t="shared" si="10"/>
        <v>0</v>
      </c>
      <c r="AS29" s="134">
        <v>1</v>
      </c>
      <c r="AT29" s="134">
        <v>0</v>
      </c>
      <c r="AU29" s="142">
        <f t="shared" si="11"/>
        <v>0</v>
      </c>
      <c r="AV29" s="135">
        <f t="shared" si="12"/>
        <v>1</v>
      </c>
      <c r="AW29" s="136">
        <f t="shared" si="13"/>
        <v>0.5</v>
      </c>
      <c r="AX29" s="141">
        <f t="shared" si="14"/>
        <v>0.5</v>
      </c>
    </row>
    <row r="30" spans="1:50" s="3" customFormat="1" ht="75" customHeight="1" x14ac:dyDescent="0.25">
      <c r="A30" s="279"/>
      <c r="B30" s="280"/>
      <c r="C30" s="280"/>
      <c r="D30" s="242"/>
      <c r="E30" s="240"/>
      <c r="F30" s="133">
        <v>0.14000000000000001</v>
      </c>
      <c r="G30" s="133"/>
      <c r="H30" s="68" t="s">
        <v>259</v>
      </c>
      <c r="I30" s="180" t="s">
        <v>314</v>
      </c>
      <c r="J30" s="133" t="s">
        <v>180</v>
      </c>
      <c r="K30" s="133" t="s">
        <v>184</v>
      </c>
      <c r="L30" s="135">
        <v>1</v>
      </c>
      <c r="M30" s="135">
        <v>1</v>
      </c>
      <c r="N30" s="142">
        <f t="shared" si="0"/>
        <v>1</v>
      </c>
      <c r="O30" s="135">
        <v>1</v>
      </c>
      <c r="P30" s="135">
        <v>1</v>
      </c>
      <c r="Q30" s="142">
        <f t="shared" si="1"/>
        <v>1</v>
      </c>
      <c r="R30" s="135">
        <v>1</v>
      </c>
      <c r="S30" s="135">
        <v>1</v>
      </c>
      <c r="T30" s="142">
        <v>1</v>
      </c>
      <c r="U30" s="135">
        <v>1</v>
      </c>
      <c r="V30" s="135">
        <v>1</v>
      </c>
      <c r="W30" s="142">
        <f t="shared" si="3"/>
        <v>1</v>
      </c>
      <c r="X30" s="135">
        <v>1</v>
      </c>
      <c r="Y30" s="175">
        <v>1</v>
      </c>
      <c r="Z30" s="142">
        <f t="shared" si="4"/>
        <v>1</v>
      </c>
      <c r="AA30" s="134">
        <v>1</v>
      </c>
      <c r="AB30" s="209">
        <v>1</v>
      </c>
      <c r="AC30" s="142">
        <f t="shared" si="5"/>
        <v>1</v>
      </c>
      <c r="AD30" s="134">
        <v>1</v>
      </c>
      <c r="AE30" s="134">
        <v>0</v>
      </c>
      <c r="AF30" s="142">
        <f t="shared" si="6"/>
        <v>0</v>
      </c>
      <c r="AG30" s="134">
        <v>1</v>
      </c>
      <c r="AH30" s="134">
        <v>0</v>
      </c>
      <c r="AI30" s="142">
        <f t="shared" si="7"/>
        <v>0</v>
      </c>
      <c r="AJ30" s="134">
        <v>1</v>
      </c>
      <c r="AK30" s="134">
        <v>0</v>
      </c>
      <c r="AL30" s="142">
        <f t="shared" si="8"/>
        <v>0</v>
      </c>
      <c r="AM30" s="134">
        <v>1</v>
      </c>
      <c r="AN30" s="134">
        <v>0</v>
      </c>
      <c r="AO30" s="142">
        <f t="shared" si="9"/>
        <v>0</v>
      </c>
      <c r="AP30" s="134">
        <v>1</v>
      </c>
      <c r="AQ30" s="134">
        <v>0</v>
      </c>
      <c r="AR30" s="142">
        <f t="shared" si="10"/>
        <v>0</v>
      </c>
      <c r="AS30" s="134">
        <v>1</v>
      </c>
      <c r="AT30" s="134">
        <v>0</v>
      </c>
      <c r="AU30" s="142">
        <f t="shared" si="11"/>
        <v>0</v>
      </c>
      <c r="AV30" s="135">
        <f t="shared" si="12"/>
        <v>1</v>
      </c>
      <c r="AW30" s="136">
        <f t="shared" si="13"/>
        <v>0.5</v>
      </c>
      <c r="AX30" s="141">
        <f t="shared" si="14"/>
        <v>0.5</v>
      </c>
    </row>
    <row r="31" spans="1:50" s="3" customFormat="1" ht="75" customHeight="1" x14ac:dyDescent="0.25">
      <c r="A31" s="279"/>
      <c r="B31" s="280"/>
      <c r="C31" s="280"/>
      <c r="D31" s="242"/>
      <c r="E31" s="240"/>
      <c r="F31" s="133">
        <v>0.14000000000000001</v>
      </c>
      <c r="G31" s="133"/>
      <c r="H31" s="68" t="s">
        <v>316</v>
      </c>
      <c r="I31" s="180" t="s">
        <v>315</v>
      </c>
      <c r="J31" s="133" t="s">
        <v>180</v>
      </c>
      <c r="K31" s="133" t="s">
        <v>184</v>
      </c>
      <c r="L31" s="135">
        <v>1</v>
      </c>
      <c r="M31" s="135">
        <v>1</v>
      </c>
      <c r="N31" s="142">
        <f t="shared" si="0"/>
        <v>1</v>
      </c>
      <c r="O31" s="135">
        <v>1</v>
      </c>
      <c r="P31" s="135">
        <v>1</v>
      </c>
      <c r="Q31" s="142">
        <f t="shared" si="1"/>
        <v>1</v>
      </c>
      <c r="R31" s="135">
        <v>1</v>
      </c>
      <c r="S31" s="135">
        <v>1</v>
      </c>
      <c r="T31" s="142">
        <v>1</v>
      </c>
      <c r="U31" s="135">
        <v>1</v>
      </c>
      <c r="V31" s="135">
        <v>1</v>
      </c>
      <c r="W31" s="142">
        <f t="shared" si="3"/>
        <v>1</v>
      </c>
      <c r="X31" s="135">
        <v>1</v>
      </c>
      <c r="Y31" s="175">
        <v>1</v>
      </c>
      <c r="Z31" s="142">
        <f t="shared" si="4"/>
        <v>1</v>
      </c>
      <c r="AA31" s="134">
        <v>1</v>
      </c>
      <c r="AB31" s="209">
        <v>1</v>
      </c>
      <c r="AC31" s="142">
        <f t="shared" si="5"/>
        <v>1</v>
      </c>
      <c r="AD31" s="134">
        <v>1</v>
      </c>
      <c r="AE31" s="134">
        <v>0</v>
      </c>
      <c r="AF31" s="142">
        <f t="shared" si="6"/>
        <v>0</v>
      </c>
      <c r="AG31" s="134">
        <v>1</v>
      </c>
      <c r="AH31" s="134">
        <v>0</v>
      </c>
      <c r="AI31" s="142">
        <f t="shared" si="7"/>
        <v>0</v>
      </c>
      <c r="AJ31" s="134">
        <v>1</v>
      </c>
      <c r="AK31" s="134">
        <v>0</v>
      </c>
      <c r="AL31" s="142">
        <f t="shared" si="8"/>
        <v>0</v>
      </c>
      <c r="AM31" s="134">
        <v>1</v>
      </c>
      <c r="AN31" s="134">
        <v>0</v>
      </c>
      <c r="AO31" s="142">
        <f t="shared" si="9"/>
        <v>0</v>
      </c>
      <c r="AP31" s="134">
        <v>1</v>
      </c>
      <c r="AQ31" s="134">
        <v>0</v>
      </c>
      <c r="AR31" s="142">
        <f t="shared" si="10"/>
        <v>0</v>
      </c>
      <c r="AS31" s="134">
        <v>1</v>
      </c>
      <c r="AT31" s="134">
        <v>0</v>
      </c>
      <c r="AU31" s="142">
        <f t="shared" si="11"/>
        <v>0</v>
      </c>
      <c r="AV31" s="135">
        <f t="shared" si="12"/>
        <v>1</v>
      </c>
      <c r="AW31" s="136">
        <f t="shared" si="13"/>
        <v>0.5</v>
      </c>
      <c r="AX31" s="141">
        <f t="shared" si="14"/>
        <v>0.5</v>
      </c>
    </row>
    <row r="32" spans="1:50" s="3" customFormat="1" ht="75" customHeight="1" x14ac:dyDescent="0.25">
      <c r="A32" s="279"/>
      <c r="B32" s="280"/>
      <c r="C32" s="280"/>
      <c r="D32" s="242"/>
      <c r="E32" s="240"/>
      <c r="F32" s="133">
        <v>0.14000000000000001</v>
      </c>
      <c r="G32" s="133"/>
      <c r="H32" s="68" t="s">
        <v>317</v>
      </c>
      <c r="I32" s="180" t="s">
        <v>318</v>
      </c>
      <c r="J32" s="133" t="s">
        <v>180</v>
      </c>
      <c r="K32" s="133" t="s">
        <v>184</v>
      </c>
      <c r="L32" s="135">
        <v>1</v>
      </c>
      <c r="M32" s="135">
        <v>1</v>
      </c>
      <c r="N32" s="142">
        <f t="shared" si="0"/>
        <v>1</v>
      </c>
      <c r="O32" s="135">
        <v>1</v>
      </c>
      <c r="P32" s="135">
        <v>1</v>
      </c>
      <c r="Q32" s="142">
        <f t="shared" si="1"/>
        <v>1</v>
      </c>
      <c r="R32" s="135">
        <v>1</v>
      </c>
      <c r="S32" s="135">
        <v>1</v>
      </c>
      <c r="T32" s="142">
        <v>1</v>
      </c>
      <c r="U32" s="135">
        <v>1</v>
      </c>
      <c r="V32" s="135">
        <v>1</v>
      </c>
      <c r="W32" s="142">
        <v>1</v>
      </c>
      <c r="X32" s="135">
        <v>1</v>
      </c>
      <c r="Y32" s="135">
        <v>1</v>
      </c>
      <c r="Z32" s="142">
        <f t="shared" si="4"/>
        <v>1</v>
      </c>
      <c r="AA32" s="134">
        <v>1</v>
      </c>
      <c r="AB32" s="215">
        <v>1</v>
      </c>
      <c r="AC32" s="142">
        <f t="shared" si="5"/>
        <v>1</v>
      </c>
      <c r="AD32" s="134">
        <v>1</v>
      </c>
      <c r="AE32" s="134">
        <v>0</v>
      </c>
      <c r="AF32" s="142">
        <f t="shared" si="6"/>
        <v>0</v>
      </c>
      <c r="AG32" s="134">
        <v>1</v>
      </c>
      <c r="AH32" s="134">
        <v>0</v>
      </c>
      <c r="AI32" s="142">
        <f t="shared" si="7"/>
        <v>0</v>
      </c>
      <c r="AJ32" s="134">
        <v>1</v>
      </c>
      <c r="AK32" s="134">
        <v>0</v>
      </c>
      <c r="AL32" s="142">
        <f t="shared" si="8"/>
        <v>0</v>
      </c>
      <c r="AM32" s="134">
        <v>1</v>
      </c>
      <c r="AN32" s="134">
        <v>0</v>
      </c>
      <c r="AO32" s="142">
        <f t="shared" si="9"/>
        <v>0</v>
      </c>
      <c r="AP32" s="134">
        <v>1</v>
      </c>
      <c r="AQ32" s="134">
        <v>0</v>
      </c>
      <c r="AR32" s="142">
        <f t="shared" si="10"/>
        <v>0</v>
      </c>
      <c r="AS32" s="134">
        <v>1</v>
      </c>
      <c r="AT32" s="134">
        <v>0</v>
      </c>
      <c r="AU32" s="142">
        <f t="shared" si="11"/>
        <v>0</v>
      </c>
      <c r="AV32" s="135">
        <f t="shared" si="12"/>
        <v>1</v>
      </c>
      <c r="AW32" s="136">
        <f t="shared" si="13"/>
        <v>0.5</v>
      </c>
      <c r="AX32" s="141">
        <f t="shared" si="14"/>
        <v>0.5</v>
      </c>
    </row>
    <row r="33" spans="1:50" s="3" customFormat="1" ht="75" customHeight="1" x14ac:dyDescent="0.25">
      <c r="A33" s="279"/>
      <c r="B33" s="280"/>
      <c r="C33" s="280"/>
      <c r="D33" s="242"/>
      <c r="E33" s="240"/>
      <c r="F33" s="133">
        <v>0.14000000000000001</v>
      </c>
      <c r="G33" s="133"/>
      <c r="H33" s="68">
        <v>5.6</v>
      </c>
      <c r="I33" s="180" t="s">
        <v>319</v>
      </c>
      <c r="J33" s="133" t="s">
        <v>180</v>
      </c>
      <c r="K33" s="133" t="s">
        <v>184</v>
      </c>
      <c r="L33" s="135">
        <v>1</v>
      </c>
      <c r="M33" s="135">
        <v>1</v>
      </c>
      <c r="N33" s="142">
        <f t="shared" si="0"/>
        <v>1</v>
      </c>
      <c r="O33" s="135">
        <v>1</v>
      </c>
      <c r="P33" s="135">
        <v>1</v>
      </c>
      <c r="Q33" s="142">
        <f t="shared" si="1"/>
        <v>1</v>
      </c>
      <c r="R33" s="135">
        <v>1</v>
      </c>
      <c r="S33" s="135">
        <v>1</v>
      </c>
      <c r="T33" s="142">
        <v>1</v>
      </c>
      <c r="U33" s="135">
        <v>1</v>
      </c>
      <c r="V33" s="135">
        <v>1</v>
      </c>
      <c r="W33" s="142">
        <v>1</v>
      </c>
      <c r="X33" s="135">
        <v>1</v>
      </c>
      <c r="Y33" s="135">
        <v>1</v>
      </c>
      <c r="Z33" s="142">
        <f t="shared" si="4"/>
        <v>1</v>
      </c>
      <c r="AA33" s="134">
        <v>1</v>
      </c>
      <c r="AB33" s="215">
        <v>1</v>
      </c>
      <c r="AC33" s="142">
        <f t="shared" si="5"/>
        <v>1</v>
      </c>
      <c r="AD33" s="134">
        <v>1</v>
      </c>
      <c r="AE33" s="134">
        <v>0</v>
      </c>
      <c r="AF33" s="142">
        <f t="shared" si="6"/>
        <v>0</v>
      </c>
      <c r="AG33" s="134">
        <v>1</v>
      </c>
      <c r="AH33" s="134">
        <v>0</v>
      </c>
      <c r="AI33" s="142">
        <f t="shared" si="7"/>
        <v>0</v>
      </c>
      <c r="AJ33" s="134">
        <v>1</v>
      </c>
      <c r="AK33" s="134">
        <v>0</v>
      </c>
      <c r="AL33" s="142">
        <f t="shared" si="8"/>
        <v>0</v>
      </c>
      <c r="AM33" s="134">
        <v>1</v>
      </c>
      <c r="AN33" s="134">
        <v>0</v>
      </c>
      <c r="AO33" s="142">
        <f t="shared" si="9"/>
        <v>0</v>
      </c>
      <c r="AP33" s="134">
        <v>1</v>
      </c>
      <c r="AQ33" s="134">
        <v>0</v>
      </c>
      <c r="AR33" s="142">
        <f t="shared" si="10"/>
        <v>0</v>
      </c>
      <c r="AS33" s="134">
        <v>1</v>
      </c>
      <c r="AT33" s="134">
        <v>0</v>
      </c>
      <c r="AU33" s="142">
        <f t="shared" si="11"/>
        <v>0</v>
      </c>
      <c r="AV33" s="135">
        <f t="shared" si="12"/>
        <v>1</v>
      </c>
      <c r="AW33" s="136">
        <f t="shared" si="13"/>
        <v>0.5</v>
      </c>
      <c r="AX33" s="141">
        <f t="shared" si="14"/>
        <v>0.5</v>
      </c>
    </row>
    <row r="34" spans="1:50" s="3" customFormat="1" ht="75" customHeight="1" x14ac:dyDescent="0.25">
      <c r="A34" s="279"/>
      <c r="B34" s="280"/>
      <c r="C34" s="280"/>
      <c r="D34" s="242"/>
      <c r="E34" s="240"/>
      <c r="F34" s="133">
        <v>0.14000000000000001</v>
      </c>
      <c r="G34" s="133"/>
      <c r="H34" s="68">
        <v>5.7</v>
      </c>
      <c r="I34" s="180" t="s">
        <v>200</v>
      </c>
      <c r="J34" s="133" t="s">
        <v>180</v>
      </c>
      <c r="K34" s="133" t="s">
        <v>184</v>
      </c>
      <c r="L34" s="135">
        <v>1</v>
      </c>
      <c r="M34" s="135">
        <v>1</v>
      </c>
      <c r="N34" s="142">
        <f t="shared" si="0"/>
        <v>1</v>
      </c>
      <c r="O34" s="135">
        <v>1</v>
      </c>
      <c r="P34" s="135">
        <v>1</v>
      </c>
      <c r="Q34" s="142">
        <f t="shared" si="1"/>
        <v>1</v>
      </c>
      <c r="R34" s="135">
        <v>1</v>
      </c>
      <c r="S34" s="135">
        <v>1</v>
      </c>
      <c r="T34" s="142">
        <v>1</v>
      </c>
      <c r="U34" s="67">
        <v>1</v>
      </c>
      <c r="V34" s="135">
        <v>1</v>
      </c>
      <c r="W34" s="142">
        <f t="shared" ref="W34:W37" si="17">IF(ISERROR(V34/U34),0,(V34/U34))</f>
        <v>1</v>
      </c>
      <c r="X34" s="135">
        <v>1</v>
      </c>
      <c r="Y34" s="135">
        <v>1</v>
      </c>
      <c r="Z34" s="142">
        <f t="shared" si="4"/>
        <v>1</v>
      </c>
      <c r="AA34" s="134">
        <v>1</v>
      </c>
      <c r="AB34" s="215">
        <v>1</v>
      </c>
      <c r="AC34" s="142">
        <f t="shared" si="5"/>
        <v>1</v>
      </c>
      <c r="AD34" s="134">
        <v>1</v>
      </c>
      <c r="AE34" s="134">
        <v>0</v>
      </c>
      <c r="AF34" s="142">
        <f t="shared" si="6"/>
        <v>0</v>
      </c>
      <c r="AG34" s="134">
        <v>1</v>
      </c>
      <c r="AH34" s="134">
        <v>0</v>
      </c>
      <c r="AI34" s="142">
        <f t="shared" si="7"/>
        <v>0</v>
      </c>
      <c r="AJ34" s="134">
        <v>1</v>
      </c>
      <c r="AK34" s="134">
        <v>0</v>
      </c>
      <c r="AL34" s="142">
        <f t="shared" si="8"/>
        <v>0</v>
      </c>
      <c r="AM34" s="134">
        <v>1</v>
      </c>
      <c r="AN34" s="134">
        <v>0</v>
      </c>
      <c r="AO34" s="142">
        <f t="shared" si="9"/>
        <v>0</v>
      </c>
      <c r="AP34" s="134">
        <v>1</v>
      </c>
      <c r="AQ34" s="134">
        <v>0</v>
      </c>
      <c r="AR34" s="142">
        <f t="shared" si="10"/>
        <v>0</v>
      </c>
      <c r="AS34" s="134">
        <v>1</v>
      </c>
      <c r="AT34" s="134">
        <v>0</v>
      </c>
      <c r="AU34" s="142">
        <f t="shared" si="11"/>
        <v>0</v>
      </c>
      <c r="AV34" s="135">
        <f t="shared" si="12"/>
        <v>1</v>
      </c>
      <c r="AW34" s="143">
        <f>IF(ISERROR(IF(K34="Suma",(AE34+AH34+AQ34+AT34+AK34+AN34+AB34+Y34+V34+S34+P34+M34),AVERAGE(AE34,AH34,AQ34,AT34,AK34,AN34,AB34,Y34,V34,S34,P34,M34))),0,IF(K34="Suma",(AE34+AH34+AQ34+AT34+AK34+AN34+AB34+Y34+V34+S34+P34+M34),AVERAGE(AE34,AH34,AQ34,AT34,AK34,AN34,AB34,Y34,V34,S34,P34,M34)))</f>
        <v>0.5</v>
      </c>
      <c r="AX34" s="141">
        <f t="shared" si="14"/>
        <v>0.5</v>
      </c>
    </row>
    <row r="35" spans="1:50" s="3" customFormat="1" ht="75" customHeight="1" x14ac:dyDescent="0.25">
      <c r="A35" s="279" t="s">
        <v>201</v>
      </c>
      <c r="B35" s="280" t="s">
        <v>202</v>
      </c>
      <c r="C35" s="280" t="s">
        <v>203</v>
      </c>
      <c r="D35" s="242" t="s">
        <v>148</v>
      </c>
      <c r="E35" s="240" t="str">
        <f>IF(D35="","",VLOOKUP(D35,$C$138:$L$151,10,FALSE))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35" s="133">
        <v>0.2</v>
      </c>
      <c r="G35" s="133"/>
      <c r="H35" s="68" t="s">
        <v>260</v>
      </c>
      <c r="I35" s="180" t="s">
        <v>320</v>
      </c>
      <c r="J35" s="133" t="s">
        <v>180</v>
      </c>
      <c r="K35" s="133" t="s">
        <v>184</v>
      </c>
      <c r="L35" s="135">
        <v>1</v>
      </c>
      <c r="M35" s="135">
        <v>1</v>
      </c>
      <c r="N35" s="142">
        <f t="shared" si="0"/>
        <v>1</v>
      </c>
      <c r="O35" s="135">
        <v>1</v>
      </c>
      <c r="P35" s="135">
        <v>1</v>
      </c>
      <c r="Q35" s="142">
        <f t="shared" si="1"/>
        <v>1</v>
      </c>
      <c r="R35" s="135">
        <v>0.01</v>
      </c>
      <c r="S35" s="135">
        <v>0.01</v>
      </c>
      <c r="T35" s="142">
        <v>1</v>
      </c>
      <c r="U35" s="135">
        <v>1</v>
      </c>
      <c r="V35" s="135">
        <v>1</v>
      </c>
      <c r="W35" s="142">
        <f t="shared" si="17"/>
        <v>1</v>
      </c>
      <c r="X35" s="175">
        <v>1</v>
      </c>
      <c r="Y35" s="175">
        <v>1</v>
      </c>
      <c r="Z35" s="142">
        <f t="shared" si="4"/>
        <v>1</v>
      </c>
      <c r="AA35" s="134">
        <v>1</v>
      </c>
      <c r="AB35" s="209">
        <v>1</v>
      </c>
      <c r="AC35" s="142">
        <f t="shared" si="5"/>
        <v>1</v>
      </c>
      <c r="AD35" s="134">
        <v>1</v>
      </c>
      <c r="AE35" s="134">
        <v>0</v>
      </c>
      <c r="AF35" s="142">
        <f t="shared" si="6"/>
        <v>0</v>
      </c>
      <c r="AG35" s="134">
        <v>1</v>
      </c>
      <c r="AH35" s="134">
        <v>0</v>
      </c>
      <c r="AI35" s="142">
        <f t="shared" si="7"/>
        <v>0</v>
      </c>
      <c r="AJ35" s="134">
        <v>1</v>
      </c>
      <c r="AK35" s="134">
        <v>0</v>
      </c>
      <c r="AL35" s="142">
        <f t="shared" si="8"/>
        <v>0</v>
      </c>
      <c r="AM35" s="134">
        <v>1</v>
      </c>
      <c r="AN35" s="134">
        <v>0</v>
      </c>
      <c r="AO35" s="142">
        <f t="shared" si="9"/>
        <v>0</v>
      </c>
      <c r="AP35" s="134">
        <v>1</v>
      </c>
      <c r="AQ35" s="134">
        <v>0</v>
      </c>
      <c r="AR35" s="142">
        <f t="shared" si="10"/>
        <v>0</v>
      </c>
      <c r="AS35" s="134">
        <v>1</v>
      </c>
      <c r="AT35" s="134">
        <v>0</v>
      </c>
      <c r="AU35" s="142">
        <f t="shared" si="11"/>
        <v>0</v>
      </c>
      <c r="AV35" s="135">
        <f t="shared" si="12"/>
        <v>1</v>
      </c>
      <c r="AW35" s="135">
        <f t="shared" ref="AW35:AW47" si="18">IF(ISERROR(IF(K35="Suma",(AE35+AH35+AQ35+AT35+AK35+AN35+AB35+Y35+V35+S35+P35+M35),AVERAGE(AE35,AH35,AQ35,AT35,AK35,AN35,AB35,Y35,V35,S35,P35,M35))),0,IF(K35="Suma",(AE35+AH35+AQ35+AT35+AK35+AN35+AB35+Y35+V35+S35+P35+M35),AVERAGE(AE35,AH35,AQ35,AT35,AK35,AN35,AB35,Y35,V35,S35,P35,M35)))</f>
        <v>0.41749999999999998</v>
      </c>
      <c r="AX35" s="170">
        <f t="shared" si="14"/>
        <v>0.41749999999999998</v>
      </c>
    </row>
    <row r="36" spans="1:50" s="3" customFormat="1" ht="75" customHeight="1" x14ac:dyDescent="0.25">
      <c r="A36" s="279"/>
      <c r="B36" s="280"/>
      <c r="C36" s="280"/>
      <c r="D36" s="242"/>
      <c r="E36" s="240"/>
      <c r="F36" s="133">
        <v>0.2</v>
      </c>
      <c r="G36" s="133"/>
      <c r="H36" s="68" t="s">
        <v>261</v>
      </c>
      <c r="I36" s="180" t="s">
        <v>321</v>
      </c>
      <c r="J36" s="133" t="s">
        <v>180</v>
      </c>
      <c r="K36" s="133" t="s">
        <v>184</v>
      </c>
      <c r="L36" s="135">
        <v>1</v>
      </c>
      <c r="M36" s="135">
        <v>1</v>
      </c>
      <c r="N36" s="142">
        <f t="shared" si="0"/>
        <v>1</v>
      </c>
      <c r="O36" s="135">
        <v>1</v>
      </c>
      <c r="P36" s="135">
        <v>1</v>
      </c>
      <c r="Q36" s="142">
        <f t="shared" si="1"/>
        <v>1</v>
      </c>
      <c r="R36" s="135">
        <v>1</v>
      </c>
      <c r="S36" s="135">
        <v>1</v>
      </c>
      <c r="T36" s="142">
        <v>1</v>
      </c>
      <c r="U36" s="135">
        <v>1</v>
      </c>
      <c r="V36" s="135">
        <v>1</v>
      </c>
      <c r="W36" s="142">
        <f t="shared" si="17"/>
        <v>1</v>
      </c>
      <c r="X36" s="135">
        <v>1</v>
      </c>
      <c r="Y36" s="135">
        <v>1</v>
      </c>
      <c r="Z36" s="142">
        <f t="shared" si="4"/>
        <v>1</v>
      </c>
      <c r="AA36" s="209">
        <v>1</v>
      </c>
      <c r="AB36" s="209">
        <v>1</v>
      </c>
      <c r="AC36" s="142">
        <f t="shared" si="5"/>
        <v>1</v>
      </c>
      <c r="AD36" s="130"/>
      <c r="AE36" s="130"/>
      <c r="AF36" s="142">
        <f t="shared" si="6"/>
        <v>0</v>
      </c>
      <c r="AG36" s="130"/>
      <c r="AH36" s="130"/>
      <c r="AI36" s="142">
        <f t="shared" si="7"/>
        <v>0</v>
      </c>
      <c r="AJ36" s="130"/>
      <c r="AK36" s="130"/>
      <c r="AL36" s="142">
        <f t="shared" si="8"/>
        <v>0</v>
      </c>
      <c r="AM36" s="130"/>
      <c r="AN36" s="139"/>
      <c r="AO36" s="142">
        <f t="shared" si="9"/>
        <v>0</v>
      </c>
      <c r="AP36" s="130"/>
      <c r="AQ36" s="144"/>
      <c r="AR36" s="142">
        <f t="shared" si="10"/>
        <v>0</v>
      </c>
      <c r="AS36" s="130"/>
      <c r="AT36" s="134"/>
      <c r="AU36" s="142">
        <f t="shared" si="11"/>
        <v>0</v>
      </c>
      <c r="AV36" s="135">
        <f>IF(K36="SUMA",(L36+O36+R36+U36+X36+AA36+AD36+AG36+AP36+AS36+AJ36+AM36),(L36))</f>
        <v>1</v>
      </c>
      <c r="AW36" s="135">
        <f t="shared" si="18"/>
        <v>1</v>
      </c>
      <c r="AX36" s="170">
        <f>IF(ISERROR(AW36/AV36),0,(AW36/AV36))</f>
        <v>1</v>
      </c>
    </row>
    <row r="37" spans="1:50" s="3" customFormat="1" ht="75" customHeight="1" x14ac:dyDescent="0.25">
      <c r="A37" s="279"/>
      <c r="B37" s="280"/>
      <c r="C37" s="280"/>
      <c r="D37" s="242"/>
      <c r="E37" s="240"/>
      <c r="F37" s="133">
        <v>0.2</v>
      </c>
      <c r="G37" s="133"/>
      <c r="H37" s="68" t="s">
        <v>262</v>
      </c>
      <c r="I37" s="180" t="s">
        <v>322</v>
      </c>
      <c r="J37" s="133" t="s">
        <v>180</v>
      </c>
      <c r="K37" s="133" t="s">
        <v>184</v>
      </c>
      <c r="L37" s="135">
        <v>1</v>
      </c>
      <c r="M37" s="135">
        <v>0.83</v>
      </c>
      <c r="N37" s="142">
        <f t="shared" si="0"/>
        <v>0.83</v>
      </c>
      <c r="O37" s="135">
        <v>1</v>
      </c>
      <c r="P37" s="135">
        <v>0.76</v>
      </c>
      <c r="Q37" s="142">
        <f t="shared" si="1"/>
        <v>0.76</v>
      </c>
      <c r="R37" s="135">
        <v>1</v>
      </c>
      <c r="S37" s="135">
        <v>0.6</v>
      </c>
      <c r="T37" s="142">
        <v>1</v>
      </c>
      <c r="U37" s="135">
        <v>1</v>
      </c>
      <c r="V37" s="172">
        <v>0.53</v>
      </c>
      <c r="W37" s="142">
        <f t="shared" si="17"/>
        <v>0.53</v>
      </c>
      <c r="X37" s="168">
        <v>1</v>
      </c>
      <c r="Y37" s="176">
        <v>0.74358974358974361</v>
      </c>
      <c r="Z37" s="129">
        <f>IF(ISERROR(Y37/X37),0,(Y37/X37))</f>
        <v>0.74358974358974361</v>
      </c>
      <c r="AA37" s="209">
        <v>1</v>
      </c>
      <c r="AB37" s="217">
        <v>0.69</v>
      </c>
      <c r="AC37" s="142">
        <f t="shared" si="5"/>
        <v>0.69</v>
      </c>
      <c r="AD37" s="130"/>
      <c r="AE37" s="130"/>
      <c r="AF37" s="142">
        <f t="shared" si="6"/>
        <v>0</v>
      </c>
      <c r="AG37" s="130"/>
      <c r="AH37" s="130"/>
      <c r="AI37" s="142">
        <f t="shared" si="7"/>
        <v>0</v>
      </c>
      <c r="AJ37" s="130"/>
      <c r="AK37" s="130"/>
      <c r="AL37" s="142">
        <f t="shared" si="8"/>
        <v>0</v>
      </c>
      <c r="AM37" s="130"/>
      <c r="AN37" s="139"/>
      <c r="AO37" s="142">
        <f t="shared" si="9"/>
        <v>0</v>
      </c>
      <c r="AP37" s="130"/>
      <c r="AQ37" s="144"/>
      <c r="AR37" s="142">
        <f t="shared" si="10"/>
        <v>0</v>
      </c>
      <c r="AS37" s="130"/>
      <c r="AT37" s="134"/>
      <c r="AU37" s="142">
        <f t="shared" si="11"/>
        <v>0</v>
      </c>
      <c r="AV37" s="135">
        <f>IF(K37="SUMA",(L37+O37+R37+U37+X37+AA37+AD37+AG37+AP37+AS37+AJ37+AM37),(L37))</f>
        <v>1</v>
      </c>
      <c r="AW37" s="135">
        <f t="shared" ref="AW37" si="19">IF(ISERROR(IF(K37="Suma",(AE37+AH37+AQ37+AT37+AK37+AN37+AB37+Y37+V37+S37+P37+M37),AVERAGE(AE37,AH37,AQ37,AT37,AK37,AN37,AB37,Y37,V37,S37,P37,M37))),0,IF(K37="Suma",(AE37+AH37+AQ37+AT37+AK37+AN37+AB37+Y37+V37+S37+P37+M37),AVERAGE(AE37,AH37,AQ37,AT37,AK37,AN37,AB37,Y37,V37,S37,P37,M37)))</f>
        <v>0.69226495726495729</v>
      </c>
      <c r="AX37" s="170">
        <f>IF(ISERROR(AW37/AV37),0,(AW37/AV37))</f>
        <v>0.69226495726495729</v>
      </c>
    </row>
    <row r="38" spans="1:50" s="3" customFormat="1" ht="75" customHeight="1" x14ac:dyDescent="0.25">
      <c r="A38" s="279"/>
      <c r="B38" s="280"/>
      <c r="C38" s="280"/>
      <c r="D38" s="242"/>
      <c r="E38" s="240"/>
      <c r="F38" s="133">
        <v>0.2</v>
      </c>
      <c r="G38" s="133"/>
      <c r="H38" s="68" t="s">
        <v>263</v>
      </c>
      <c r="I38" s="180" t="s">
        <v>323</v>
      </c>
      <c r="J38" s="133" t="s">
        <v>180</v>
      </c>
      <c r="K38" s="133" t="s">
        <v>183</v>
      </c>
      <c r="L38" s="135">
        <v>0</v>
      </c>
      <c r="M38" s="135">
        <v>0</v>
      </c>
      <c r="N38" s="142">
        <f t="shared" si="0"/>
        <v>0</v>
      </c>
      <c r="O38" s="135">
        <v>1</v>
      </c>
      <c r="P38" s="135">
        <v>1</v>
      </c>
      <c r="Q38" s="142">
        <f t="shared" si="1"/>
        <v>1</v>
      </c>
      <c r="R38" s="135">
        <v>1</v>
      </c>
      <c r="S38" s="135">
        <v>1</v>
      </c>
      <c r="T38" s="142">
        <v>1</v>
      </c>
      <c r="U38" s="135">
        <v>1</v>
      </c>
      <c r="V38" s="135">
        <v>1</v>
      </c>
      <c r="W38" s="142">
        <f t="shared" si="3"/>
        <v>1</v>
      </c>
      <c r="X38" s="135">
        <v>1</v>
      </c>
      <c r="Y38" s="135">
        <v>1</v>
      </c>
      <c r="Z38" s="142">
        <f t="shared" si="4"/>
        <v>1</v>
      </c>
      <c r="AA38" s="209">
        <v>1</v>
      </c>
      <c r="AB38" s="209">
        <v>1</v>
      </c>
      <c r="AC38" s="142">
        <f t="shared" si="5"/>
        <v>1</v>
      </c>
      <c r="AD38" s="130"/>
      <c r="AE38" s="130"/>
      <c r="AF38" s="142">
        <f t="shared" si="6"/>
        <v>0</v>
      </c>
      <c r="AG38" s="130"/>
      <c r="AH38" s="130"/>
      <c r="AI38" s="142">
        <f t="shared" si="7"/>
        <v>0</v>
      </c>
      <c r="AJ38" s="130"/>
      <c r="AK38" s="144"/>
      <c r="AL38" s="142">
        <f t="shared" si="8"/>
        <v>0</v>
      </c>
      <c r="AM38" s="130"/>
      <c r="AN38" s="139"/>
      <c r="AO38" s="142">
        <f t="shared" si="9"/>
        <v>0</v>
      </c>
      <c r="AP38" s="130"/>
      <c r="AQ38" s="144"/>
      <c r="AR38" s="142">
        <f t="shared" si="10"/>
        <v>0</v>
      </c>
      <c r="AS38" s="130"/>
      <c r="AT38" s="134"/>
      <c r="AU38" s="142">
        <f t="shared" si="11"/>
        <v>0</v>
      </c>
      <c r="AV38" s="138">
        <f t="shared" si="12"/>
        <v>5</v>
      </c>
      <c r="AW38" s="138">
        <f t="shared" si="18"/>
        <v>5</v>
      </c>
      <c r="AX38" s="141">
        <f t="shared" ref="AX38:AX47" si="20">IF(ISERROR(AW38/AV38),0,(AW38/AV38))</f>
        <v>1</v>
      </c>
    </row>
    <row r="39" spans="1:50" s="3" customFormat="1" ht="75" customHeight="1" x14ac:dyDescent="0.25">
      <c r="A39" s="279"/>
      <c r="B39" s="280"/>
      <c r="C39" s="280"/>
      <c r="D39" s="242"/>
      <c r="E39" s="240"/>
      <c r="F39" s="133">
        <v>0.2</v>
      </c>
      <c r="G39" s="133"/>
      <c r="H39" s="68" t="s">
        <v>264</v>
      </c>
      <c r="I39" s="180" t="s">
        <v>324</v>
      </c>
      <c r="J39" s="133" t="s">
        <v>180</v>
      </c>
      <c r="K39" s="133" t="s">
        <v>184</v>
      </c>
      <c r="L39" s="135">
        <v>1</v>
      </c>
      <c r="M39" s="135">
        <v>1</v>
      </c>
      <c r="N39" s="142">
        <f t="shared" si="0"/>
        <v>1</v>
      </c>
      <c r="O39" s="135">
        <v>1</v>
      </c>
      <c r="P39" s="135">
        <v>1</v>
      </c>
      <c r="Q39" s="142">
        <f t="shared" si="1"/>
        <v>1</v>
      </c>
      <c r="R39" s="135">
        <v>1</v>
      </c>
      <c r="S39" s="135">
        <v>1</v>
      </c>
      <c r="T39" s="142">
        <v>1</v>
      </c>
      <c r="U39" s="135">
        <v>1</v>
      </c>
      <c r="V39" s="135">
        <v>1</v>
      </c>
      <c r="W39" s="142">
        <f t="shared" si="3"/>
        <v>1</v>
      </c>
      <c r="X39" s="135">
        <v>1</v>
      </c>
      <c r="Y39" s="135">
        <v>1</v>
      </c>
      <c r="Z39" s="142">
        <f t="shared" si="4"/>
        <v>1</v>
      </c>
      <c r="AA39" s="209">
        <v>1</v>
      </c>
      <c r="AB39" s="209">
        <v>1</v>
      </c>
      <c r="AC39" s="142">
        <f t="shared" si="5"/>
        <v>1</v>
      </c>
      <c r="AD39" s="130"/>
      <c r="AE39" s="130"/>
      <c r="AF39" s="142">
        <f t="shared" si="6"/>
        <v>0</v>
      </c>
      <c r="AG39" s="130"/>
      <c r="AH39" s="130"/>
      <c r="AI39" s="142">
        <f t="shared" si="7"/>
        <v>0</v>
      </c>
      <c r="AJ39" s="130"/>
      <c r="AK39" s="144"/>
      <c r="AL39" s="142">
        <f t="shared" si="8"/>
        <v>0</v>
      </c>
      <c r="AM39" s="130"/>
      <c r="AN39" s="139"/>
      <c r="AO39" s="142">
        <f t="shared" si="9"/>
        <v>0</v>
      </c>
      <c r="AP39" s="130"/>
      <c r="AQ39" s="144"/>
      <c r="AR39" s="142">
        <f t="shared" si="10"/>
        <v>0</v>
      </c>
      <c r="AS39" s="130"/>
      <c r="AT39" s="134"/>
      <c r="AU39" s="142">
        <f t="shared" si="11"/>
        <v>0</v>
      </c>
      <c r="AV39" s="138">
        <f t="shared" si="12"/>
        <v>0</v>
      </c>
      <c r="AW39" s="138">
        <f t="shared" si="18"/>
        <v>1</v>
      </c>
      <c r="AX39" s="141">
        <f t="shared" si="20"/>
        <v>0</v>
      </c>
    </row>
    <row r="40" spans="1:50" s="3" customFormat="1" ht="75" customHeight="1" x14ac:dyDescent="0.25">
      <c r="A40" s="279"/>
      <c r="B40" s="241" t="s">
        <v>204</v>
      </c>
      <c r="C40" s="241" t="s">
        <v>205</v>
      </c>
      <c r="D40" s="242" t="s">
        <v>116</v>
      </c>
      <c r="E40" s="240" t="str">
        <f>IF(D40="","",VLOOKUP(D40,$C$138:$L$151,10,FALSE))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40" s="133">
        <v>0.2</v>
      </c>
      <c r="G40" s="133"/>
      <c r="H40" s="68" t="s">
        <v>265</v>
      </c>
      <c r="I40" s="180" t="s">
        <v>206</v>
      </c>
      <c r="J40" s="133" t="s">
        <v>180</v>
      </c>
      <c r="K40" s="133" t="s">
        <v>183</v>
      </c>
      <c r="L40" s="177">
        <v>8.3299999999999999E-2</v>
      </c>
      <c r="M40" s="177">
        <v>8.3299999999999999E-2</v>
      </c>
      <c r="N40" s="142">
        <f t="shared" si="0"/>
        <v>1</v>
      </c>
      <c r="O40" s="177">
        <v>8.3299999999999999E-2</v>
      </c>
      <c r="P40" s="177">
        <v>7.4044444444444441E-2</v>
      </c>
      <c r="Q40" s="129">
        <f t="shared" si="1"/>
        <v>0.88888888888888884</v>
      </c>
      <c r="R40" s="177">
        <v>8.3299999999999999E-2</v>
      </c>
      <c r="S40" s="177">
        <v>7.1399999999999991E-2</v>
      </c>
      <c r="T40" s="142">
        <f t="shared" ref="T40:T44" si="21">IF(ISERROR(S40/R40),0,(S40/R40))</f>
        <v>0.8571428571428571</v>
      </c>
      <c r="U40" s="177">
        <v>8.3299999999999999E-2</v>
      </c>
      <c r="V40" s="177">
        <f>+((U40/9)*7)</f>
        <v>6.4788888888888882E-2</v>
      </c>
      <c r="W40" s="142">
        <f t="shared" si="3"/>
        <v>0.77777777777777768</v>
      </c>
      <c r="X40" s="177">
        <v>8.3299999999999999E-2</v>
      </c>
      <c r="Y40" s="177">
        <v>0.14580000000000001</v>
      </c>
      <c r="Z40" s="142">
        <f t="shared" si="4"/>
        <v>1.7503001200480195</v>
      </c>
      <c r="AA40" s="127">
        <v>8.3299999999999999E-2</v>
      </c>
      <c r="AB40" s="220">
        <v>8.3299999999999999E-2</v>
      </c>
      <c r="AC40" s="142">
        <f t="shared" si="5"/>
        <v>1</v>
      </c>
      <c r="AD40" s="127">
        <v>8.3299999999999999E-2</v>
      </c>
      <c r="AE40" s="132"/>
      <c r="AF40" s="142">
        <f t="shared" si="6"/>
        <v>0</v>
      </c>
      <c r="AG40" s="127">
        <v>8.3299999999999999E-2</v>
      </c>
      <c r="AH40" s="132"/>
      <c r="AI40" s="142">
        <f t="shared" si="7"/>
        <v>0</v>
      </c>
      <c r="AJ40" s="127">
        <v>8.3299999999999999E-2</v>
      </c>
      <c r="AK40" s="132"/>
      <c r="AL40" s="142">
        <f t="shared" si="8"/>
        <v>0</v>
      </c>
      <c r="AM40" s="127">
        <v>8.3299999999999999E-2</v>
      </c>
      <c r="AN40" s="132"/>
      <c r="AO40" s="142">
        <f t="shared" si="9"/>
        <v>0</v>
      </c>
      <c r="AP40" s="127">
        <v>8.3299999999999999E-2</v>
      </c>
      <c r="AQ40" s="132"/>
      <c r="AR40" s="142">
        <f t="shared" si="10"/>
        <v>0</v>
      </c>
      <c r="AS40" s="127">
        <v>8.3299999999999999E-2</v>
      </c>
      <c r="AT40" s="132"/>
      <c r="AU40" s="142">
        <f t="shared" si="11"/>
        <v>0</v>
      </c>
      <c r="AV40" s="135">
        <f t="shared" si="12"/>
        <v>0.99960000000000016</v>
      </c>
      <c r="AW40" s="135">
        <f t="shared" si="18"/>
        <v>0.52263333333333339</v>
      </c>
      <c r="AX40" s="141">
        <f t="shared" si="20"/>
        <v>0.52284247032146192</v>
      </c>
    </row>
    <row r="41" spans="1:50" s="3" customFormat="1" ht="75" customHeight="1" x14ac:dyDescent="0.25">
      <c r="A41" s="279"/>
      <c r="B41" s="241"/>
      <c r="C41" s="241"/>
      <c r="D41" s="242"/>
      <c r="E41" s="240"/>
      <c r="F41" s="133">
        <v>0.2</v>
      </c>
      <c r="G41" s="133"/>
      <c r="H41" s="68" t="s">
        <v>266</v>
      </c>
      <c r="I41" s="180" t="s">
        <v>207</v>
      </c>
      <c r="J41" s="133" t="s">
        <v>180</v>
      </c>
      <c r="K41" s="133" t="s">
        <v>183</v>
      </c>
      <c r="L41" s="177">
        <v>0</v>
      </c>
      <c r="M41" s="177">
        <v>0</v>
      </c>
      <c r="N41" s="142">
        <f t="shared" si="0"/>
        <v>0</v>
      </c>
      <c r="O41" s="177">
        <v>8.3299999999999999E-2</v>
      </c>
      <c r="P41" s="177">
        <f>+((O41/10)*10)</f>
        <v>8.3300000000000013E-2</v>
      </c>
      <c r="Q41" s="142">
        <f t="shared" si="1"/>
        <v>1.0000000000000002</v>
      </c>
      <c r="R41" s="177">
        <v>8.3299999999999999E-2</v>
      </c>
      <c r="S41" s="177">
        <f>+((R41/10)*10)</f>
        <v>8.3300000000000013E-2</v>
      </c>
      <c r="T41" s="142">
        <f t="shared" si="21"/>
        <v>1.0000000000000002</v>
      </c>
      <c r="U41" s="177">
        <v>8.3299999999999999E-2</v>
      </c>
      <c r="V41" s="177">
        <v>8.3299999999999999E-2</v>
      </c>
      <c r="W41" s="142">
        <f t="shared" si="3"/>
        <v>1</v>
      </c>
      <c r="X41" s="177">
        <v>8.3299999999999999E-2</v>
      </c>
      <c r="Y41" s="177">
        <v>8.3299999999999999E-2</v>
      </c>
      <c r="Z41" s="142">
        <f t="shared" si="4"/>
        <v>1</v>
      </c>
      <c r="AA41" s="127">
        <v>8.3299999999999999E-2</v>
      </c>
      <c r="AB41" s="220">
        <v>8.3299999999999999E-2</v>
      </c>
      <c r="AC41" s="142">
        <f t="shared" si="5"/>
        <v>1</v>
      </c>
      <c r="AD41" s="127">
        <v>8.3299999999999999E-2</v>
      </c>
      <c r="AE41" s="132"/>
      <c r="AF41" s="142">
        <f t="shared" si="6"/>
        <v>0</v>
      </c>
      <c r="AG41" s="127">
        <v>8.3299999999999999E-2</v>
      </c>
      <c r="AH41" s="132"/>
      <c r="AI41" s="142">
        <f t="shared" si="7"/>
        <v>0</v>
      </c>
      <c r="AJ41" s="127">
        <v>8.3299999999999999E-2</v>
      </c>
      <c r="AK41" s="132"/>
      <c r="AL41" s="142">
        <f t="shared" si="8"/>
        <v>0</v>
      </c>
      <c r="AM41" s="127">
        <v>8.3299999999999999E-2</v>
      </c>
      <c r="AN41" s="132"/>
      <c r="AO41" s="142">
        <f t="shared" si="9"/>
        <v>0</v>
      </c>
      <c r="AP41" s="127">
        <v>8.3299999999999999E-2</v>
      </c>
      <c r="AQ41" s="132"/>
      <c r="AR41" s="142">
        <f t="shared" si="10"/>
        <v>0</v>
      </c>
      <c r="AS41" s="127">
        <f>8.33%*2</f>
        <v>0.1666</v>
      </c>
      <c r="AT41" s="132"/>
      <c r="AU41" s="142">
        <f t="shared" si="11"/>
        <v>0</v>
      </c>
      <c r="AV41" s="135">
        <f t="shared" si="12"/>
        <v>0.99960000000000004</v>
      </c>
      <c r="AW41" s="135">
        <f t="shared" si="18"/>
        <v>0.41650000000000009</v>
      </c>
      <c r="AX41" s="141">
        <f t="shared" si="20"/>
        <v>0.41666666666666674</v>
      </c>
    </row>
    <row r="42" spans="1:50" s="3" customFormat="1" ht="75" customHeight="1" x14ac:dyDescent="0.25">
      <c r="A42" s="279"/>
      <c r="B42" s="241"/>
      <c r="C42" s="241"/>
      <c r="D42" s="242"/>
      <c r="E42" s="240"/>
      <c r="F42" s="133">
        <v>0.2</v>
      </c>
      <c r="G42" s="133"/>
      <c r="H42" s="68" t="s">
        <v>267</v>
      </c>
      <c r="I42" s="180" t="s">
        <v>325</v>
      </c>
      <c r="J42" s="133" t="s">
        <v>180</v>
      </c>
      <c r="K42" s="133" t="s">
        <v>183</v>
      </c>
      <c r="L42" s="168">
        <v>0</v>
      </c>
      <c r="M42" s="168">
        <v>0</v>
      </c>
      <c r="N42" s="142">
        <f t="shared" si="0"/>
        <v>0</v>
      </c>
      <c r="O42" s="107">
        <v>0.25</v>
      </c>
      <c r="P42" s="135">
        <v>0.25</v>
      </c>
      <c r="Q42" s="142">
        <f t="shared" si="1"/>
        <v>1</v>
      </c>
      <c r="R42" s="107">
        <v>0</v>
      </c>
      <c r="S42" s="177">
        <f>+((R42/1)*1)</f>
        <v>0</v>
      </c>
      <c r="T42" s="142">
        <f t="shared" si="21"/>
        <v>0</v>
      </c>
      <c r="U42" s="135">
        <v>0.25</v>
      </c>
      <c r="V42" s="177">
        <f>+((U42/1)*1)</f>
        <v>0.25</v>
      </c>
      <c r="W42" s="142">
        <f t="shared" si="3"/>
        <v>1</v>
      </c>
      <c r="X42" s="107">
        <v>0</v>
      </c>
      <c r="Y42" s="156">
        <v>0</v>
      </c>
      <c r="Z42" s="142">
        <f t="shared" si="4"/>
        <v>0</v>
      </c>
      <c r="AA42" s="137">
        <v>0</v>
      </c>
      <c r="AB42" s="220">
        <v>0.25</v>
      </c>
      <c r="AC42" s="142">
        <f t="shared" si="5"/>
        <v>0</v>
      </c>
      <c r="AD42" s="137">
        <v>0</v>
      </c>
      <c r="AE42" s="137"/>
      <c r="AF42" s="142">
        <f t="shared" si="6"/>
        <v>0</v>
      </c>
      <c r="AG42" s="137">
        <v>0.25</v>
      </c>
      <c r="AH42" s="137"/>
      <c r="AI42" s="142">
        <f t="shared" si="7"/>
        <v>0</v>
      </c>
      <c r="AJ42" s="137">
        <v>0</v>
      </c>
      <c r="AK42" s="94"/>
      <c r="AL42" s="142">
        <f t="shared" si="8"/>
        <v>0</v>
      </c>
      <c r="AM42" s="137">
        <v>0</v>
      </c>
      <c r="AN42" s="94"/>
      <c r="AO42" s="142">
        <f t="shared" si="9"/>
        <v>0</v>
      </c>
      <c r="AP42" s="137">
        <v>0.25</v>
      </c>
      <c r="AQ42" s="97"/>
      <c r="AR42" s="142">
        <f t="shared" si="10"/>
        <v>0</v>
      </c>
      <c r="AS42" s="137">
        <v>0</v>
      </c>
      <c r="AT42" s="134"/>
      <c r="AU42" s="142">
        <f t="shared" si="11"/>
        <v>0</v>
      </c>
      <c r="AV42" s="135">
        <f t="shared" si="12"/>
        <v>1</v>
      </c>
      <c r="AW42" s="135">
        <f t="shared" si="18"/>
        <v>0.75</v>
      </c>
      <c r="AX42" s="141">
        <f t="shared" si="20"/>
        <v>0.75</v>
      </c>
    </row>
    <row r="43" spans="1:50" s="3" customFormat="1" ht="75" customHeight="1" x14ac:dyDescent="0.25">
      <c r="A43" s="279"/>
      <c r="B43" s="241"/>
      <c r="C43" s="241"/>
      <c r="D43" s="242"/>
      <c r="E43" s="240"/>
      <c r="F43" s="133">
        <v>0.2</v>
      </c>
      <c r="G43" s="133"/>
      <c r="H43" s="68" t="s">
        <v>268</v>
      </c>
      <c r="I43" s="180" t="s">
        <v>208</v>
      </c>
      <c r="J43" s="133" t="s">
        <v>180</v>
      </c>
      <c r="K43" s="133" t="s">
        <v>183</v>
      </c>
      <c r="L43" s="177">
        <v>8.3299999999999999E-2</v>
      </c>
      <c r="M43" s="177">
        <v>8.3299999999999999E-2</v>
      </c>
      <c r="N43" s="142">
        <f t="shared" si="0"/>
        <v>1</v>
      </c>
      <c r="O43" s="177">
        <v>8.3299999999999999E-2</v>
      </c>
      <c r="P43" s="177">
        <v>8.3299999999999999E-2</v>
      </c>
      <c r="Q43" s="142">
        <f t="shared" si="1"/>
        <v>1</v>
      </c>
      <c r="R43" s="177">
        <v>8.3299999999999999E-2</v>
      </c>
      <c r="S43" s="177">
        <v>8.3299999999999999E-2</v>
      </c>
      <c r="T43" s="142">
        <f t="shared" si="21"/>
        <v>1</v>
      </c>
      <c r="U43" s="177">
        <v>8.3299999999999999E-2</v>
      </c>
      <c r="V43" s="177">
        <v>6.4788888888888882E-2</v>
      </c>
      <c r="W43" s="142">
        <f t="shared" si="3"/>
        <v>0.77777777777777768</v>
      </c>
      <c r="X43" s="177">
        <v>8.3299999999999999E-2</v>
      </c>
      <c r="Y43" s="177">
        <v>8.3299999999999999E-2</v>
      </c>
      <c r="Z43" s="142">
        <f t="shared" si="4"/>
        <v>1</v>
      </c>
      <c r="AA43" s="127">
        <v>8.3299999999999999E-2</v>
      </c>
      <c r="AB43" s="220">
        <v>8.3299999999999999E-2</v>
      </c>
      <c r="AC43" s="142">
        <f t="shared" si="5"/>
        <v>1</v>
      </c>
      <c r="AD43" s="127">
        <v>8.3299999999999999E-2</v>
      </c>
      <c r="AE43" s="132"/>
      <c r="AF43" s="142">
        <f t="shared" si="6"/>
        <v>0</v>
      </c>
      <c r="AG43" s="127">
        <v>8.3299999999999999E-2</v>
      </c>
      <c r="AH43" s="132"/>
      <c r="AI43" s="142">
        <f t="shared" si="7"/>
        <v>0</v>
      </c>
      <c r="AJ43" s="127">
        <v>8.3299999999999999E-2</v>
      </c>
      <c r="AK43" s="132"/>
      <c r="AL43" s="142">
        <f t="shared" si="8"/>
        <v>0</v>
      </c>
      <c r="AM43" s="127">
        <v>8.3299999999999999E-2</v>
      </c>
      <c r="AN43" s="132"/>
      <c r="AO43" s="142">
        <f t="shared" si="9"/>
        <v>0</v>
      </c>
      <c r="AP43" s="127">
        <v>8.3299999999999999E-2</v>
      </c>
      <c r="AQ43" s="132"/>
      <c r="AR43" s="142">
        <f t="shared" si="10"/>
        <v>0</v>
      </c>
      <c r="AS43" s="127">
        <v>8.3299999999999999E-2</v>
      </c>
      <c r="AT43" s="132"/>
      <c r="AU43" s="142">
        <f t="shared" si="11"/>
        <v>0</v>
      </c>
      <c r="AV43" s="135">
        <f t="shared" si="12"/>
        <v>0.99960000000000016</v>
      </c>
      <c r="AW43" s="107">
        <f t="shared" si="18"/>
        <v>0.48128888888888882</v>
      </c>
      <c r="AX43" s="141">
        <f t="shared" si="20"/>
        <v>0.48148148148148134</v>
      </c>
    </row>
    <row r="44" spans="1:50" s="3" customFormat="1" ht="75" customHeight="1" x14ac:dyDescent="0.25">
      <c r="A44" s="279"/>
      <c r="B44" s="241"/>
      <c r="C44" s="241"/>
      <c r="D44" s="242"/>
      <c r="E44" s="240"/>
      <c r="F44" s="133">
        <v>0.2</v>
      </c>
      <c r="G44" s="133"/>
      <c r="H44" s="68" t="s">
        <v>269</v>
      </c>
      <c r="I44" s="180" t="s">
        <v>326</v>
      </c>
      <c r="J44" s="133" t="s">
        <v>180</v>
      </c>
      <c r="K44" s="133" t="s">
        <v>183</v>
      </c>
      <c r="L44" s="177">
        <v>8.3299999999999999E-2</v>
      </c>
      <c r="M44" s="177">
        <v>8.3299999999999999E-2</v>
      </c>
      <c r="N44" s="142">
        <f t="shared" si="0"/>
        <v>1</v>
      </c>
      <c r="O44" s="177">
        <v>8.3299999999999999E-2</v>
      </c>
      <c r="P44" s="177">
        <v>8.3299999999999999E-2</v>
      </c>
      <c r="Q44" s="142">
        <f t="shared" si="1"/>
        <v>1</v>
      </c>
      <c r="R44" s="177">
        <v>8.3299999999999999E-2</v>
      </c>
      <c r="S44" s="177">
        <v>8.3299999999999999E-2</v>
      </c>
      <c r="T44" s="142">
        <f t="shared" si="21"/>
        <v>1</v>
      </c>
      <c r="U44" s="177">
        <v>8.3299999999999999E-2</v>
      </c>
      <c r="V44" s="177">
        <v>8.3299999999999999E-2</v>
      </c>
      <c r="W44" s="142">
        <f t="shared" si="3"/>
        <v>1</v>
      </c>
      <c r="X44" s="177">
        <v>8.3299999999999999E-2</v>
      </c>
      <c r="Y44" s="177">
        <v>8.3299999999999999E-2</v>
      </c>
      <c r="Z44" s="142">
        <f t="shared" si="4"/>
        <v>1</v>
      </c>
      <c r="AA44" s="127">
        <v>8.3299999999999999E-2</v>
      </c>
      <c r="AB44" s="220">
        <v>8.3299999999999999E-2</v>
      </c>
      <c r="AC44" s="142">
        <f t="shared" si="5"/>
        <v>1</v>
      </c>
      <c r="AD44" s="127">
        <v>8.3299999999999999E-2</v>
      </c>
      <c r="AE44" s="132"/>
      <c r="AF44" s="142">
        <f t="shared" si="6"/>
        <v>0</v>
      </c>
      <c r="AG44" s="127">
        <v>8.3299999999999999E-2</v>
      </c>
      <c r="AH44" s="132"/>
      <c r="AI44" s="142">
        <f t="shared" si="7"/>
        <v>0</v>
      </c>
      <c r="AJ44" s="127">
        <v>8.3299999999999999E-2</v>
      </c>
      <c r="AK44" s="132"/>
      <c r="AL44" s="142">
        <f t="shared" si="8"/>
        <v>0</v>
      </c>
      <c r="AM44" s="127">
        <v>8.3299999999999999E-2</v>
      </c>
      <c r="AN44" s="132"/>
      <c r="AO44" s="142">
        <f t="shared" si="9"/>
        <v>0</v>
      </c>
      <c r="AP44" s="127">
        <v>8.3299999999999999E-2</v>
      </c>
      <c r="AQ44" s="132"/>
      <c r="AR44" s="142">
        <f t="shared" si="10"/>
        <v>0</v>
      </c>
      <c r="AS44" s="127">
        <v>8.3299999999999999E-2</v>
      </c>
      <c r="AT44" s="132"/>
      <c r="AU44" s="142">
        <f t="shared" si="11"/>
        <v>0</v>
      </c>
      <c r="AV44" s="135">
        <f t="shared" si="12"/>
        <v>0.99960000000000016</v>
      </c>
      <c r="AW44" s="135">
        <f t="shared" si="18"/>
        <v>0.49979999999999997</v>
      </c>
      <c r="AX44" s="141">
        <f t="shared" si="20"/>
        <v>0.49999999999999989</v>
      </c>
    </row>
    <row r="45" spans="1:50" s="3" customFormat="1" ht="75" customHeight="1" x14ac:dyDescent="0.25">
      <c r="A45" s="279"/>
      <c r="B45" s="241">
        <v>6.3</v>
      </c>
      <c r="C45" s="300"/>
      <c r="D45" s="283" t="s">
        <v>158</v>
      </c>
      <c r="E45" s="286" t="str">
        <f>IF(D45="","",VLOOKUP(D45,$C$138:$L$151,10,FALSE))</f>
        <v>Administrar los recursos físicos (tangibles e intangibles) propiedad o en calidad de alquiler del instituto, así como gestionar el manejo del  flujo documental de la entidad, con el fin de garantizar la memoria institucional.</v>
      </c>
      <c r="F45" s="133">
        <v>0.34</v>
      </c>
      <c r="G45" s="133"/>
      <c r="H45" s="68" t="s">
        <v>270</v>
      </c>
      <c r="I45" s="180" t="s">
        <v>327</v>
      </c>
      <c r="J45" s="133" t="s">
        <v>180</v>
      </c>
      <c r="K45" s="133" t="s">
        <v>184</v>
      </c>
      <c r="L45" s="173">
        <v>1</v>
      </c>
      <c r="M45" s="188">
        <v>1</v>
      </c>
      <c r="N45" s="142">
        <f t="shared" si="0"/>
        <v>1</v>
      </c>
      <c r="O45" s="173">
        <v>1</v>
      </c>
      <c r="P45" s="188">
        <v>0.83</v>
      </c>
      <c r="Q45" s="142">
        <f t="shared" si="1"/>
        <v>0.83</v>
      </c>
      <c r="R45" s="173">
        <v>1</v>
      </c>
      <c r="S45" s="189">
        <v>0.88</v>
      </c>
      <c r="T45" s="190">
        <v>0.88</v>
      </c>
      <c r="U45" s="173">
        <v>1</v>
      </c>
      <c r="V45" s="173">
        <v>1</v>
      </c>
      <c r="W45" s="142">
        <f t="shared" si="3"/>
        <v>1</v>
      </c>
      <c r="X45" s="173">
        <v>1</v>
      </c>
      <c r="Y45" s="173">
        <v>1</v>
      </c>
      <c r="Z45" s="142">
        <f t="shared" si="4"/>
        <v>1</v>
      </c>
      <c r="AA45" s="132">
        <v>1</v>
      </c>
      <c r="AB45" s="216">
        <v>1</v>
      </c>
      <c r="AC45" s="142">
        <f t="shared" si="5"/>
        <v>1</v>
      </c>
      <c r="AD45" s="132">
        <v>1</v>
      </c>
      <c r="AE45" s="132"/>
      <c r="AF45" s="142">
        <f t="shared" si="6"/>
        <v>0</v>
      </c>
      <c r="AG45" s="132">
        <v>1</v>
      </c>
      <c r="AH45" s="132"/>
      <c r="AI45" s="142">
        <f t="shared" si="7"/>
        <v>0</v>
      </c>
      <c r="AJ45" s="132">
        <v>1</v>
      </c>
      <c r="AK45" s="132"/>
      <c r="AL45" s="142">
        <f t="shared" si="8"/>
        <v>0</v>
      </c>
      <c r="AM45" s="132">
        <v>1</v>
      </c>
      <c r="AN45" s="132"/>
      <c r="AO45" s="142">
        <f t="shared" si="9"/>
        <v>0</v>
      </c>
      <c r="AP45" s="132">
        <v>1</v>
      </c>
      <c r="AQ45" s="132"/>
      <c r="AR45" s="142">
        <f t="shared" si="10"/>
        <v>0</v>
      </c>
      <c r="AS45" s="132">
        <v>1</v>
      </c>
      <c r="AT45" s="132"/>
      <c r="AU45" s="142">
        <f t="shared" si="11"/>
        <v>0</v>
      </c>
      <c r="AV45" s="135">
        <f t="shared" si="12"/>
        <v>1</v>
      </c>
      <c r="AW45" s="135">
        <f t="shared" si="18"/>
        <v>0.95166666666666666</v>
      </c>
      <c r="AX45" s="141">
        <f t="shared" si="20"/>
        <v>0.95166666666666666</v>
      </c>
    </row>
    <row r="46" spans="1:50" s="3" customFormat="1" ht="75" customHeight="1" x14ac:dyDescent="0.25">
      <c r="A46" s="279"/>
      <c r="B46" s="241"/>
      <c r="C46" s="300"/>
      <c r="D46" s="284"/>
      <c r="E46" s="287"/>
      <c r="F46" s="133">
        <v>0.33</v>
      </c>
      <c r="G46" s="133"/>
      <c r="H46" s="68" t="s">
        <v>271</v>
      </c>
      <c r="I46" s="180" t="s">
        <v>328</v>
      </c>
      <c r="J46" s="133" t="s">
        <v>180</v>
      </c>
      <c r="K46" s="133" t="s">
        <v>184</v>
      </c>
      <c r="L46" s="173">
        <v>1</v>
      </c>
      <c r="M46" s="188">
        <v>1</v>
      </c>
      <c r="N46" s="142">
        <f t="shared" si="0"/>
        <v>1</v>
      </c>
      <c r="O46" s="173">
        <v>1</v>
      </c>
      <c r="P46" s="188">
        <v>1</v>
      </c>
      <c r="Q46" s="142">
        <f t="shared" si="1"/>
        <v>1</v>
      </c>
      <c r="R46" s="173">
        <v>1</v>
      </c>
      <c r="S46" s="189">
        <v>1</v>
      </c>
      <c r="T46" s="190">
        <v>1</v>
      </c>
      <c r="U46" s="173">
        <v>1</v>
      </c>
      <c r="V46" s="173">
        <v>1</v>
      </c>
      <c r="W46" s="142">
        <f t="shared" si="3"/>
        <v>1</v>
      </c>
      <c r="X46" s="173">
        <v>1</v>
      </c>
      <c r="Y46" s="173">
        <v>1</v>
      </c>
      <c r="Z46" s="142">
        <f t="shared" si="4"/>
        <v>1</v>
      </c>
      <c r="AA46" s="132">
        <v>1</v>
      </c>
      <c r="AB46" s="216">
        <v>1</v>
      </c>
      <c r="AC46" s="142">
        <f t="shared" si="5"/>
        <v>1</v>
      </c>
      <c r="AD46" s="132">
        <v>1</v>
      </c>
      <c r="AE46" s="132"/>
      <c r="AF46" s="142">
        <f t="shared" si="6"/>
        <v>0</v>
      </c>
      <c r="AG46" s="132">
        <v>1</v>
      </c>
      <c r="AH46" s="132"/>
      <c r="AI46" s="142">
        <f t="shared" si="7"/>
        <v>0</v>
      </c>
      <c r="AJ46" s="132">
        <v>1</v>
      </c>
      <c r="AK46" s="132"/>
      <c r="AL46" s="142">
        <f t="shared" si="8"/>
        <v>0</v>
      </c>
      <c r="AM46" s="132">
        <v>1</v>
      </c>
      <c r="AN46" s="132"/>
      <c r="AO46" s="142">
        <f t="shared" si="9"/>
        <v>0</v>
      </c>
      <c r="AP46" s="132">
        <v>1</v>
      </c>
      <c r="AQ46" s="132"/>
      <c r="AR46" s="142">
        <f t="shared" si="10"/>
        <v>0</v>
      </c>
      <c r="AS46" s="132">
        <v>1</v>
      </c>
      <c r="AT46" s="132"/>
      <c r="AU46" s="142">
        <f t="shared" si="11"/>
        <v>0</v>
      </c>
      <c r="AV46" s="135">
        <f t="shared" si="12"/>
        <v>1</v>
      </c>
      <c r="AW46" s="135">
        <f t="shared" si="18"/>
        <v>1</v>
      </c>
      <c r="AX46" s="141">
        <f t="shared" si="20"/>
        <v>1</v>
      </c>
    </row>
    <row r="47" spans="1:50" s="3" customFormat="1" ht="75" customHeight="1" x14ac:dyDescent="0.25">
      <c r="A47" s="279"/>
      <c r="B47" s="241"/>
      <c r="C47" s="300"/>
      <c r="D47" s="285"/>
      <c r="E47" s="288"/>
      <c r="F47" s="133">
        <v>0.33</v>
      </c>
      <c r="G47" s="133"/>
      <c r="H47" s="68" t="s">
        <v>272</v>
      </c>
      <c r="I47" s="180" t="s">
        <v>329</v>
      </c>
      <c r="J47" s="133" t="s">
        <v>180</v>
      </c>
      <c r="K47" s="133" t="s">
        <v>184</v>
      </c>
      <c r="L47" s="173">
        <v>1</v>
      </c>
      <c r="M47" s="188">
        <v>0.97</v>
      </c>
      <c r="N47" s="142">
        <f t="shared" si="0"/>
        <v>0.97</v>
      </c>
      <c r="O47" s="173">
        <v>1</v>
      </c>
      <c r="P47" s="188">
        <v>1</v>
      </c>
      <c r="Q47" s="142">
        <f t="shared" si="1"/>
        <v>1</v>
      </c>
      <c r="R47" s="173">
        <v>1</v>
      </c>
      <c r="S47" s="189">
        <v>1</v>
      </c>
      <c r="T47" s="190">
        <v>1</v>
      </c>
      <c r="U47" s="173">
        <v>1</v>
      </c>
      <c r="V47" s="173">
        <v>1</v>
      </c>
      <c r="W47" s="142">
        <f t="shared" si="3"/>
        <v>1</v>
      </c>
      <c r="X47" s="173">
        <v>1</v>
      </c>
      <c r="Y47" s="173">
        <v>1</v>
      </c>
      <c r="Z47" s="142">
        <f t="shared" si="4"/>
        <v>1</v>
      </c>
      <c r="AA47" s="132">
        <v>1</v>
      </c>
      <c r="AB47" s="216">
        <v>0.98</v>
      </c>
      <c r="AC47" s="142">
        <f t="shared" si="5"/>
        <v>0.98</v>
      </c>
      <c r="AD47" s="132">
        <v>1</v>
      </c>
      <c r="AE47" s="132"/>
      <c r="AF47" s="142">
        <f t="shared" si="6"/>
        <v>0</v>
      </c>
      <c r="AG47" s="132">
        <v>1</v>
      </c>
      <c r="AH47" s="132"/>
      <c r="AI47" s="142">
        <f t="shared" si="7"/>
        <v>0</v>
      </c>
      <c r="AJ47" s="132">
        <v>1</v>
      </c>
      <c r="AK47" s="132"/>
      <c r="AL47" s="142">
        <f t="shared" si="8"/>
        <v>0</v>
      </c>
      <c r="AM47" s="132">
        <v>1</v>
      </c>
      <c r="AN47" s="132"/>
      <c r="AO47" s="142">
        <f t="shared" si="9"/>
        <v>0</v>
      </c>
      <c r="AP47" s="132">
        <v>1</v>
      </c>
      <c r="AQ47" s="132"/>
      <c r="AR47" s="142">
        <f t="shared" si="10"/>
        <v>0</v>
      </c>
      <c r="AS47" s="132">
        <v>1</v>
      </c>
      <c r="AT47" s="132"/>
      <c r="AU47" s="142">
        <f t="shared" si="11"/>
        <v>0</v>
      </c>
      <c r="AV47" s="135">
        <f t="shared" si="12"/>
        <v>1</v>
      </c>
      <c r="AW47" s="135">
        <f t="shared" si="18"/>
        <v>0.9916666666666667</v>
      </c>
      <c r="AX47" s="141">
        <f t="shared" si="20"/>
        <v>0.9916666666666667</v>
      </c>
    </row>
    <row r="48" spans="1:50" s="3" customFormat="1" ht="75" customHeight="1" x14ac:dyDescent="0.25">
      <c r="A48" s="279"/>
      <c r="B48" s="241" t="s">
        <v>209</v>
      </c>
      <c r="C48" s="241" t="s">
        <v>210</v>
      </c>
      <c r="D48" s="242" t="s">
        <v>158</v>
      </c>
      <c r="E48" s="240" t="str">
        <f>IF(D48="","",VLOOKUP(D48,$C$138:$L$151,10,FALSE))</f>
        <v>Administrar los recursos físicos (tangibles e intangibles) propiedad o en calidad de alquiler del instituto, así como gestionar el manejo del  flujo documental de la entidad, con el fin de garantizar la memoria institucional.</v>
      </c>
      <c r="F48" s="133">
        <v>0.4</v>
      </c>
      <c r="G48" s="133"/>
      <c r="H48" s="69" t="s">
        <v>273</v>
      </c>
      <c r="I48" s="180" t="s">
        <v>211</v>
      </c>
      <c r="J48" s="133" t="s">
        <v>181</v>
      </c>
      <c r="K48" s="133" t="s">
        <v>183</v>
      </c>
      <c r="L48" s="191">
        <v>10</v>
      </c>
      <c r="M48" s="191">
        <v>10</v>
      </c>
      <c r="N48" s="142">
        <f t="shared" si="0"/>
        <v>1</v>
      </c>
      <c r="O48" s="138">
        <v>10</v>
      </c>
      <c r="P48" s="66">
        <v>11</v>
      </c>
      <c r="Q48" s="142">
        <f t="shared" si="1"/>
        <v>1.1000000000000001</v>
      </c>
      <c r="R48" s="138">
        <v>10</v>
      </c>
      <c r="S48" s="138">
        <v>10</v>
      </c>
      <c r="T48" s="142">
        <v>1</v>
      </c>
      <c r="U48" s="138">
        <v>10</v>
      </c>
      <c r="V48" s="138">
        <v>11</v>
      </c>
      <c r="W48" s="142">
        <v>1.1000000000000001</v>
      </c>
      <c r="X48" s="138">
        <v>10</v>
      </c>
      <c r="Y48" s="138">
        <v>11</v>
      </c>
      <c r="Z48" s="142">
        <f t="shared" si="4"/>
        <v>1.1000000000000001</v>
      </c>
      <c r="AA48" s="138">
        <v>10</v>
      </c>
      <c r="AB48" s="211">
        <v>11</v>
      </c>
      <c r="AC48" s="142">
        <f t="shared" si="5"/>
        <v>1.1000000000000001</v>
      </c>
      <c r="AD48" s="138">
        <v>10</v>
      </c>
      <c r="AE48" s="138">
        <v>0</v>
      </c>
      <c r="AF48" s="142">
        <f t="shared" si="6"/>
        <v>0</v>
      </c>
      <c r="AG48" s="138">
        <v>10</v>
      </c>
      <c r="AH48" s="138">
        <v>0</v>
      </c>
      <c r="AI48" s="142">
        <f t="shared" si="7"/>
        <v>0</v>
      </c>
      <c r="AJ48" s="138">
        <v>10</v>
      </c>
      <c r="AK48" s="138">
        <v>0</v>
      </c>
      <c r="AL48" s="142">
        <f t="shared" si="8"/>
        <v>0</v>
      </c>
      <c r="AM48" s="138">
        <v>10</v>
      </c>
      <c r="AN48" s="138">
        <v>0</v>
      </c>
      <c r="AO48" s="142">
        <f t="shared" si="9"/>
        <v>0</v>
      </c>
      <c r="AP48" s="138">
        <v>10</v>
      </c>
      <c r="AQ48" s="138">
        <v>0</v>
      </c>
      <c r="AR48" s="142">
        <f t="shared" si="10"/>
        <v>0</v>
      </c>
      <c r="AS48" s="138">
        <v>10</v>
      </c>
      <c r="AT48" s="138">
        <v>0</v>
      </c>
      <c r="AU48" s="142">
        <f t="shared" si="11"/>
        <v>0</v>
      </c>
      <c r="AV48" s="138">
        <f t="shared" si="12"/>
        <v>120</v>
      </c>
      <c r="AW48" s="138">
        <f t="shared" si="13"/>
        <v>64</v>
      </c>
      <c r="AX48" s="141">
        <f t="shared" si="14"/>
        <v>0.53333333333333333</v>
      </c>
    </row>
    <row r="49" spans="1:50" s="3" customFormat="1" ht="75" customHeight="1" x14ac:dyDescent="0.25">
      <c r="A49" s="279"/>
      <c r="B49" s="241"/>
      <c r="C49" s="241"/>
      <c r="D49" s="242"/>
      <c r="E49" s="240"/>
      <c r="F49" s="133">
        <v>0.3</v>
      </c>
      <c r="G49" s="133"/>
      <c r="H49" s="69" t="s">
        <v>274</v>
      </c>
      <c r="I49" s="180" t="s">
        <v>212</v>
      </c>
      <c r="J49" s="133" t="s">
        <v>181</v>
      </c>
      <c r="K49" s="133" t="s">
        <v>183</v>
      </c>
      <c r="L49" s="191">
        <v>6</v>
      </c>
      <c r="M49" s="191">
        <v>6</v>
      </c>
      <c r="N49" s="142">
        <f t="shared" si="0"/>
        <v>1</v>
      </c>
      <c r="O49" s="138">
        <v>2</v>
      </c>
      <c r="P49" s="66">
        <v>3</v>
      </c>
      <c r="Q49" s="142">
        <f t="shared" si="1"/>
        <v>1.5</v>
      </c>
      <c r="R49" s="138">
        <v>1</v>
      </c>
      <c r="S49" s="138">
        <v>1</v>
      </c>
      <c r="T49" s="142">
        <v>1</v>
      </c>
      <c r="U49" s="138">
        <v>1</v>
      </c>
      <c r="V49" s="66">
        <v>1</v>
      </c>
      <c r="W49" s="142">
        <v>1</v>
      </c>
      <c r="X49" s="138">
        <v>0</v>
      </c>
      <c r="Y49" s="66">
        <v>2</v>
      </c>
      <c r="Z49" s="142">
        <f t="shared" si="4"/>
        <v>0</v>
      </c>
      <c r="AA49" s="138">
        <v>0</v>
      </c>
      <c r="AB49" s="210">
        <v>0</v>
      </c>
      <c r="AC49" s="142">
        <f t="shared" si="5"/>
        <v>0</v>
      </c>
      <c r="AD49" s="138">
        <v>5</v>
      </c>
      <c r="AE49" s="138">
        <v>0</v>
      </c>
      <c r="AF49" s="142">
        <f t="shared" si="6"/>
        <v>0</v>
      </c>
      <c r="AG49" s="138">
        <v>0</v>
      </c>
      <c r="AH49" s="138">
        <v>0</v>
      </c>
      <c r="AI49" s="142">
        <f t="shared" si="7"/>
        <v>0</v>
      </c>
      <c r="AJ49" s="138">
        <v>0</v>
      </c>
      <c r="AK49" s="96">
        <v>0</v>
      </c>
      <c r="AL49" s="142">
        <f t="shared" si="8"/>
        <v>0</v>
      </c>
      <c r="AM49" s="138">
        <v>1</v>
      </c>
      <c r="AN49" s="66">
        <v>0</v>
      </c>
      <c r="AO49" s="142">
        <f t="shared" si="9"/>
        <v>0</v>
      </c>
      <c r="AP49" s="138">
        <v>0</v>
      </c>
      <c r="AQ49" s="98">
        <v>0</v>
      </c>
      <c r="AR49" s="142">
        <f t="shared" si="10"/>
        <v>0</v>
      </c>
      <c r="AS49" s="138">
        <v>6</v>
      </c>
      <c r="AT49" s="138">
        <v>0</v>
      </c>
      <c r="AU49" s="142">
        <f t="shared" si="11"/>
        <v>0</v>
      </c>
      <c r="AV49" s="138">
        <f t="shared" si="12"/>
        <v>22</v>
      </c>
      <c r="AW49" s="138">
        <f t="shared" si="13"/>
        <v>13</v>
      </c>
      <c r="AX49" s="141">
        <f t="shared" si="14"/>
        <v>0.59090909090909094</v>
      </c>
    </row>
    <row r="50" spans="1:50" s="3" customFormat="1" ht="75" customHeight="1" x14ac:dyDescent="0.25">
      <c r="A50" s="279"/>
      <c r="B50" s="241"/>
      <c r="C50" s="241"/>
      <c r="D50" s="242"/>
      <c r="E50" s="240"/>
      <c r="F50" s="133">
        <v>0.3</v>
      </c>
      <c r="G50" s="133"/>
      <c r="H50" s="69" t="s">
        <v>275</v>
      </c>
      <c r="I50" s="180" t="s">
        <v>213</v>
      </c>
      <c r="J50" s="133" t="s">
        <v>181</v>
      </c>
      <c r="K50" s="133" t="s">
        <v>183</v>
      </c>
      <c r="L50" s="191">
        <v>2</v>
      </c>
      <c r="M50" s="191">
        <v>6</v>
      </c>
      <c r="N50" s="142">
        <f t="shared" si="0"/>
        <v>3</v>
      </c>
      <c r="O50" s="138">
        <v>2</v>
      </c>
      <c r="P50" s="66">
        <v>4</v>
      </c>
      <c r="Q50" s="142">
        <f t="shared" si="1"/>
        <v>2</v>
      </c>
      <c r="R50" s="138">
        <v>2</v>
      </c>
      <c r="S50" s="138">
        <v>1</v>
      </c>
      <c r="T50" s="142">
        <v>0.5</v>
      </c>
      <c r="U50" s="138">
        <v>2</v>
      </c>
      <c r="V50" s="138">
        <v>4</v>
      </c>
      <c r="W50" s="142">
        <v>2</v>
      </c>
      <c r="X50" s="138">
        <v>2</v>
      </c>
      <c r="Y50" s="138">
        <v>3</v>
      </c>
      <c r="Z50" s="142">
        <f t="shared" si="4"/>
        <v>1.5</v>
      </c>
      <c r="AA50" s="138">
        <v>2</v>
      </c>
      <c r="AB50" s="211">
        <v>2</v>
      </c>
      <c r="AC50" s="142">
        <f t="shared" si="5"/>
        <v>1</v>
      </c>
      <c r="AD50" s="138">
        <v>2</v>
      </c>
      <c r="AE50" s="138">
        <v>0</v>
      </c>
      <c r="AF50" s="142">
        <f t="shared" si="6"/>
        <v>0</v>
      </c>
      <c r="AG50" s="138">
        <v>2</v>
      </c>
      <c r="AH50" s="138">
        <v>0</v>
      </c>
      <c r="AI50" s="142">
        <f t="shared" si="7"/>
        <v>0</v>
      </c>
      <c r="AJ50" s="138">
        <v>2</v>
      </c>
      <c r="AK50" s="138">
        <v>0</v>
      </c>
      <c r="AL50" s="142">
        <f t="shared" si="8"/>
        <v>0</v>
      </c>
      <c r="AM50" s="138">
        <v>2</v>
      </c>
      <c r="AN50" s="138">
        <v>0</v>
      </c>
      <c r="AO50" s="142">
        <f t="shared" si="9"/>
        <v>0</v>
      </c>
      <c r="AP50" s="138">
        <v>2</v>
      </c>
      <c r="AQ50" s="138">
        <v>0</v>
      </c>
      <c r="AR50" s="142">
        <f t="shared" si="10"/>
        <v>0</v>
      </c>
      <c r="AS50" s="138">
        <v>2</v>
      </c>
      <c r="AT50" s="138">
        <v>0</v>
      </c>
      <c r="AU50" s="142">
        <f t="shared" si="11"/>
        <v>0</v>
      </c>
      <c r="AV50" s="138">
        <f t="shared" si="12"/>
        <v>24</v>
      </c>
      <c r="AW50" s="138">
        <f t="shared" si="13"/>
        <v>20</v>
      </c>
      <c r="AX50" s="141">
        <f t="shared" si="14"/>
        <v>0.83333333333333337</v>
      </c>
    </row>
    <row r="51" spans="1:50" s="3" customFormat="1" ht="75" customHeight="1" x14ac:dyDescent="0.25">
      <c r="A51" s="279"/>
      <c r="B51" s="241" t="s">
        <v>214</v>
      </c>
      <c r="C51" s="241" t="s">
        <v>215</v>
      </c>
      <c r="D51" s="242" t="s">
        <v>166</v>
      </c>
      <c r="E51" s="240" t="str">
        <f>IF(D51="","",VLOOKUP(D51,$C$138:$L$151,10,FALSE))</f>
        <v>Planear, ejecutar y controlar los recursos financieros apropiados a la entidad, para el cumplimiento de su misionalidad y normatividad vigente.</v>
      </c>
      <c r="F51" s="133">
        <v>0.11</v>
      </c>
      <c r="G51" s="133"/>
      <c r="H51" s="68" t="s">
        <v>276</v>
      </c>
      <c r="I51" s="180" t="s">
        <v>330</v>
      </c>
      <c r="J51" s="133" t="s">
        <v>180</v>
      </c>
      <c r="K51" s="133" t="s">
        <v>184</v>
      </c>
      <c r="L51" s="135">
        <v>1</v>
      </c>
      <c r="M51" s="135">
        <v>1</v>
      </c>
      <c r="N51" s="142">
        <f t="shared" si="0"/>
        <v>1</v>
      </c>
      <c r="O51" s="135">
        <v>1</v>
      </c>
      <c r="P51" s="135">
        <v>1</v>
      </c>
      <c r="Q51" s="142">
        <f t="shared" si="1"/>
        <v>1</v>
      </c>
      <c r="R51" s="135">
        <v>1</v>
      </c>
      <c r="S51" s="135">
        <v>1</v>
      </c>
      <c r="T51" s="142">
        <f t="shared" ref="T51:T59" si="22">IF(ISERROR(S51/R51),0,(S51/R51))</f>
        <v>1</v>
      </c>
      <c r="U51" s="135">
        <v>1</v>
      </c>
      <c r="V51" s="135">
        <v>1</v>
      </c>
      <c r="W51" s="142">
        <f t="shared" si="3"/>
        <v>1</v>
      </c>
      <c r="X51" s="135">
        <v>1</v>
      </c>
      <c r="Y51" s="135">
        <v>1</v>
      </c>
      <c r="Z51" s="142">
        <f t="shared" si="4"/>
        <v>1</v>
      </c>
      <c r="AA51" s="134">
        <v>1</v>
      </c>
      <c r="AB51" s="209">
        <v>1</v>
      </c>
      <c r="AC51" s="142">
        <f t="shared" si="5"/>
        <v>1</v>
      </c>
      <c r="AD51" s="134">
        <v>1</v>
      </c>
      <c r="AE51" s="134">
        <v>0</v>
      </c>
      <c r="AF51" s="142">
        <f t="shared" si="6"/>
        <v>0</v>
      </c>
      <c r="AG51" s="134">
        <v>1</v>
      </c>
      <c r="AH51" s="134">
        <v>0</v>
      </c>
      <c r="AI51" s="142">
        <f t="shared" si="7"/>
        <v>0</v>
      </c>
      <c r="AJ51" s="134">
        <v>1</v>
      </c>
      <c r="AK51" s="134">
        <v>0</v>
      </c>
      <c r="AL51" s="142">
        <f t="shared" si="8"/>
        <v>0</v>
      </c>
      <c r="AM51" s="134">
        <v>1</v>
      </c>
      <c r="AN51" s="134">
        <v>0</v>
      </c>
      <c r="AO51" s="142">
        <f t="shared" si="9"/>
        <v>0</v>
      </c>
      <c r="AP51" s="134">
        <v>1</v>
      </c>
      <c r="AQ51" s="134">
        <v>0</v>
      </c>
      <c r="AR51" s="142">
        <f t="shared" si="10"/>
        <v>0</v>
      </c>
      <c r="AS51" s="134">
        <v>1</v>
      </c>
      <c r="AT51" s="134">
        <v>0</v>
      </c>
      <c r="AU51" s="142">
        <f t="shared" si="11"/>
        <v>0</v>
      </c>
      <c r="AV51" s="135">
        <f t="shared" si="12"/>
        <v>1</v>
      </c>
      <c r="AW51" s="136">
        <f t="shared" si="13"/>
        <v>0.5</v>
      </c>
      <c r="AX51" s="141">
        <f t="shared" si="14"/>
        <v>0.5</v>
      </c>
    </row>
    <row r="52" spans="1:50" s="3" customFormat="1" ht="75" customHeight="1" x14ac:dyDescent="0.25">
      <c r="A52" s="279"/>
      <c r="B52" s="241"/>
      <c r="C52" s="241"/>
      <c r="D52" s="242"/>
      <c r="E52" s="240"/>
      <c r="F52" s="133">
        <v>0.11</v>
      </c>
      <c r="G52" s="133"/>
      <c r="H52" s="68" t="s">
        <v>277</v>
      </c>
      <c r="I52" s="180" t="s">
        <v>216</v>
      </c>
      <c r="J52" s="133" t="s">
        <v>180</v>
      </c>
      <c r="K52" s="133" t="s">
        <v>184</v>
      </c>
      <c r="L52" s="135">
        <v>1</v>
      </c>
      <c r="M52" s="135">
        <v>1</v>
      </c>
      <c r="N52" s="142">
        <f t="shared" si="0"/>
        <v>1</v>
      </c>
      <c r="O52" s="135">
        <v>1</v>
      </c>
      <c r="P52" s="135">
        <v>1</v>
      </c>
      <c r="Q52" s="142">
        <f t="shared" si="1"/>
        <v>1</v>
      </c>
      <c r="R52" s="135">
        <v>1</v>
      </c>
      <c r="S52" s="135">
        <v>1</v>
      </c>
      <c r="T52" s="142">
        <f t="shared" si="22"/>
        <v>1</v>
      </c>
      <c r="U52" s="135">
        <v>1</v>
      </c>
      <c r="V52" s="135">
        <v>1</v>
      </c>
      <c r="W52" s="142">
        <f t="shared" si="3"/>
        <v>1</v>
      </c>
      <c r="X52" s="135">
        <v>1</v>
      </c>
      <c r="Y52" s="135">
        <v>1</v>
      </c>
      <c r="Z52" s="142">
        <f t="shared" si="4"/>
        <v>1</v>
      </c>
      <c r="AA52" s="134">
        <v>1</v>
      </c>
      <c r="AB52" s="209">
        <v>1</v>
      </c>
      <c r="AC52" s="142">
        <f t="shared" si="5"/>
        <v>1</v>
      </c>
      <c r="AD52" s="134">
        <v>1</v>
      </c>
      <c r="AE52" s="134">
        <v>0</v>
      </c>
      <c r="AF52" s="142">
        <f t="shared" si="6"/>
        <v>0</v>
      </c>
      <c r="AG52" s="134">
        <v>1</v>
      </c>
      <c r="AH52" s="134">
        <v>0</v>
      </c>
      <c r="AI52" s="142">
        <f t="shared" si="7"/>
        <v>0</v>
      </c>
      <c r="AJ52" s="134">
        <v>1</v>
      </c>
      <c r="AK52" s="134">
        <v>0</v>
      </c>
      <c r="AL52" s="142">
        <f t="shared" si="8"/>
        <v>0</v>
      </c>
      <c r="AM52" s="134">
        <v>1</v>
      </c>
      <c r="AN52" s="134">
        <v>0</v>
      </c>
      <c r="AO52" s="142">
        <f t="shared" si="9"/>
        <v>0</v>
      </c>
      <c r="AP52" s="134">
        <v>1</v>
      </c>
      <c r="AQ52" s="134">
        <v>0</v>
      </c>
      <c r="AR52" s="142">
        <f t="shared" si="10"/>
        <v>0</v>
      </c>
      <c r="AS52" s="134">
        <v>1</v>
      </c>
      <c r="AT52" s="134">
        <v>0</v>
      </c>
      <c r="AU52" s="142">
        <f t="shared" si="11"/>
        <v>0</v>
      </c>
      <c r="AV52" s="135">
        <f t="shared" si="12"/>
        <v>1</v>
      </c>
      <c r="AW52" s="136">
        <f t="shared" si="13"/>
        <v>0.5</v>
      </c>
      <c r="AX52" s="141">
        <f t="shared" si="14"/>
        <v>0.5</v>
      </c>
    </row>
    <row r="53" spans="1:50" s="3" customFormat="1" ht="75" customHeight="1" x14ac:dyDescent="0.25">
      <c r="A53" s="279"/>
      <c r="B53" s="241"/>
      <c r="C53" s="241"/>
      <c r="D53" s="242"/>
      <c r="E53" s="240"/>
      <c r="F53" s="133">
        <v>0.11</v>
      </c>
      <c r="G53" s="133"/>
      <c r="H53" s="68" t="s">
        <v>278</v>
      </c>
      <c r="I53" s="180" t="s">
        <v>337</v>
      </c>
      <c r="J53" s="133" t="s">
        <v>180</v>
      </c>
      <c r="K53" s="133" t="s">
        <v>184</v>
      </c>
      <c r="L53" s="135">
        <v>1</v>
      </c>
      <c r="M53" s="135">
        <v>0.04</v>
      </c>
      <c r="N53" s="142">
        <f t="shared" si="0"/>
        <v>0.04</v>
      </c>
      <c r="O53" s="135">
        <v>1</v>
      </c>
      <c r="P53" s="135">
        <v>0.08</v>
      </c>
      <c r="Q53" s="142">
        <f t="shared" si="1"/>
        <v>0.08</v>
      </c>
      <c r="R53" s="135">
        <v>1</v>
      </c>
      <c r="S53" s="135">
        <v>0.17</v>
      </c>
      <c r="T53" s="142">
        <f t="shared" si="22"/>
        <v>0.17</v>
      </c>
      <c r="U53" s="135">
        <v>1</v>
      </c>
      <c r="V53" s="135">
        <v>0.26</v>
      </c>
      <c r="W53" s="142">
        <f t="shared" si="3"/>
        <v>0.26</v>
      </c>
      <c r="X53" s="135">
        <v>1</v>
      </c>
      <c r="Y53" s="135">
        <v>0.12</v>
      </c>
      <c r="Z53" s="142">
        <f t="shared" si="4"/>
        <v>0.12</v>
      </c>
      <c r="AA53" s="134">
        <v>1</v>
      </c>
      <c r="AB53" s="209">
        <v>0.11</v>
      </c>
      <c r="AC53" s="142">
        <f t="shared" si="5"/>
        <v>0.11</v>
      </c>
      <c r="AD53" s="134">
        <v>1</v>
      </c>
      <c r="AE53" s="134">
        <v>0</v>
      </c>
      <c r="AF53" s="142">
        <f t="shared" si="6"/>
        <v>0</v>
      </c>
      <c r="AG53" s="134">
        <v>1</v>
      </c>
      <c r="AH53" s="134">
        <v>0</v>
      </c>
      <c r="AI53" s="142">
        <f t="shared" si="7"/>
        <v>0</v>
      </c>
      <c r="AJ53" s="134">
        <v>1</v>
      </c>
      <c r="AK53" s="134">
        <v>0</v>
      </c>
      <c r="AL53" s="142">
        <f t="shared" si="8"/>
        <v>0</v>
      </c>
      <c r="AM53" s="134">
        <v>1</v>
      </c>
      <c r="AN53" s="134">
        <v>0</v>
      </c>
      <c r="AO53" s="142">
        <f t="shared" si="9"/>
        <v>0</v>
      </c>
      <c r="AP53" s="134">
        <v>1</v>
      </c>
      <c r="AQ53" s="134">
        <v>0</v>
      </c>
      <c r="AR53" s="142">
        <f t="shared" si="10"/>
        <v>0</v>
      </c>
      <c r="AS53" s="134">
        <v>1</v>
      </c>
      <c r="AT53" s="134">
        <v>0</v>
      </c>
      <c r="AU53" s="142">
        <f t="shared" si="11"/>
        <v>0</v>
      </c>
      <c r="AV53" s="135">
        <f t="shared" si="12"/>
        <v>1</v>
      </c>
      <c r="AW53" s="136">
        <f t="shared" si="13"/>
        <v>6.5000000000000002E-2</v>
      </c>
      <c r="AX53" s="141">
        <f t="shared" si="14"/>
        <v>6.5000000000000002E-2</v>
      </c>
    </row>
    <row r="54" spans="1:50" s="3" customFormat="1" ht="75" customHeight="1" x14ac:dyDescent="0.25">
      <c r="A54" s="279"/>
      <c r="B54" s="241"/>
      <c r="C54" s="241"/>
      <c r="D54" s="242"/>
      <c r="E54" s="240"/>
      <c r="F54" s="133">
        <v>0.11</v>
      </c>
      <c r="G54" s="133"/>
      <c r="H54" s="68" t="s">
        <v>279</v>
      </c>
      <c r="I54" s="180" t="s">
        <v>331</v>
      </c>
      <c r="J54" s="133" t="s">
        <v>180</v>
      </c>
      <c r="K54" s="133" t="s">
        <v>355</v>
      </c>
      <c r="L54" s="135">
        <v>1</v>
      </c>
      <c r="M54" s="135">
        <v>0.83</v>
      </c>
      <c r="N54" s="142">
        <f t="shared" si="0"/>
        <v>0.83</v>
      </c>
      <c r="O54" s="135">
        <v>1</v>
      </c>
      <c r="P54" s="135">
        <v>0.83</v>
      </c>
      <c r="Q54" s="142">
        <f t="shared" si="1"/>
        <v>0.83</v>
      </c>
      <c r="R54" s="135">
        <v>1</v>
      </c>
      <c r="S54" s="135">
        <v>0.83</v>
      </c>
      <c r="T54" s="142">
        <f t="shared" si="22"/>
        <v>0.83</v>
      </c>
      <c r="U54" s="135">
        <v>1</v>
      </c>
      <c r="V54" s="135">
        <v>0.85</v>
      </c>
      <c r="W54" s="142">
        <f t="shared" si="3"/>
        <v>0.85</v>
      </c>
      <c r="X54" s="135">
        <v>1</v>
      </c>
      <c r="Y54" s="135">
        <v>0.85</v>
      </c>
      <c r="Z54" s="142">
        <f t="shared" si="4"/>
        <v>0.85</v>
      </c>
      <c r="AA54" s="134">
        <v>1</v>
      </c>
      <c r="AB54" s="209">
        <v>0.89</v>
      </c>
      <c r="AC54" s="142">
        <f t="shared" si="5"/>
        <v>0.89</v>
      </c>
      <c r="AD54" s="134">
        <v>1</v>
      </c>
      <c r="AE54" s="134">
        <v>0</v>
      </c>
      <c r="AF54" s="142">
        <f t="shared" si="6"/>
        <v>0</v>
      </c>
      <c r="AG54" s="134">
        <v>1</v>
      </c>
      <c r="AH54" s="134">
        <v>0</v>
      </c>
      <c r="AI54" s="142">
        <f t="shared" si="7"/>
        <v>0</v>
      </c>
      <c r="AJ54" s="134">
        <v>1</v>
      </c>
      <c r="AK54" s="134">
        <v>0</v>
      </c>
      <c r="AL54" s="142">
        <f t="shared" si="8"/>
        <v>0</v>
      </c>
      <c r="AM54" s="134">
        <v>1</v>
      </c>
      <c r="AN54" s="134">
        <v>0</v>
      </c>
      <c r="AO54" s="142">
        <f t="shared" si="9"/>
        <v>0</v>
      </c>
      <c r="AP54" s="134">
        <v>1</v>
      </c>
      <c r="AQ54" s="134">
        <v>0</v>
      </c>
      <c r="AR54" s="142">
        <f t="shared" si="10"/>
        <v>0</v>
      </c>
      <c r="AS54" s="134">
        <v>1</v>
      </c>
      <c r="AT54" s="134">
        <v>0</v>
      </c>
      <c r="AU54" s="142">
        <f t="shared" si="11"/>
        <v>0</v>
      </c>
      <c r="AV54" s="135">
        <f t="shared" si="12"/>
        <v>1</v>
      </c>
      <c r="AW54" s="136">
        <f t="shared" si="13"/>
        <v>0.42333333333333334</v>
      </c>
      <c r="AX54" s="141">
        <f t="shared" si="14"/>
        <v>0.42333333333333334</v>
      </c>
    </row>
    <row r="55" spans="1:50" s="3" customFormat="1" ht="75" customHeight="1" x14ac:dyDescent="0.25">
      <c r="A55" s="279"/>
      <c r="B55" s="241"/>
      <c r="C55" s="241"/>
      <c r="D55" s="242"/>
      <c r="E55" s="240"/>
      <c r="F55" s="133">
        <v>0.12</v>
      </c>
      <c r="G55" s="133"/>
      <c r="H55" s="68" t="s">
        <v>280</v>
      </c>
      <c r="I55" s="180" t="s">
        <v>332</v>
      </c>
      <c r="J55" s="133" t="s">
        <v>180</v>
      </c>
      <c r="K55" s="133" t="s">
        <v>355</v>
      </c>
      <c r="L55" s="135">
        <v>1</v>
      </c>
      <c r="M55" s="107">
        <v>4.41E-2</v>
      </c>
      <c r="N55" s="129">
        <f t="shared" si="0"/>
        <v>4.41E-2</v>
      </c>
      <c r="O55" s="135">
        <v>1</v>
      </c>
      <c r="P55" s="107">
        <v>6.0299999999999999E-2</v>
      </c>
      <c r="Q55" s="129">
        <f t="shared" si="1"/>
        <v>6.0299999999999999E-2</v>
      </c>
      <c r="R55" s="135">
        <v>1</v>
      </c>
      <c r="S55" s="135">
        <v>0.15</v>
      </c>
      <c r="T55" s="142">
        <f t="shared" si="22"/>
        <v>0.15</v>
      </c>
      <c r="U55" s="135">
        <v>1</v>
      </c>
      <c r="V55" s="135">
        <v>0.24</v>
      </c>
      <c r="W55" s="142">
        <f t="shared" si="3"/>
        <v>0.24</v>
      </c>
      <c r="X55" s="135">
        <v>1</v>
      </c>
      <c r="Y55" s="135">
        <v>0.33</v>
      </c>
      <c r="Z55" s="142">
        <f t="shared" si="4"/>
        <v>0.33</v>
      </c>
      <c r="AA55" s="134">
        <v>1</v>
      </c>
      <c r="AB55" s="209">
        <v>0.6</v>
      </c>
      <c r="AC55" s="142">
        <f t="shared" si="5"/>
        <v>0.6</v>
      </c>
      <c r="AD55" s="134">
        <v>1</v>
      </c>
      <c r="AE55" s="134">
        <v>0</v>
      </c>
      <c r="AF55" s="142">
        <f t="shared" si="6"/>
        <v>0</v>
      </c>
      <c r="AG55" s="134">
        <v>1</v>
      </c>
      <c r="AH55" s="134">
        <v>0</v>
      </c>
      <c r="AI55" s="142">
        <f t="shared" si="7"/>
        <v>0</v>
      </c>
      <c r="AJ55" s="134">
        <v>1</v>
      </c>
      <c r="AK55" s="134">
        <v>0</v>
      </c>
      <c r="AL55" s="142">
        <f t="shared" si="8"/>
        <v>0</v>
      </c>
      <c r="AM55" s="134">
        <v>1</v>
      </c>
      <c r="AN55" s="134">
        <v>0</v>
      </c>
      <c r="AO55" s="142">
        <f t="shared" si="9"/>
        <v>0</v>
      </c>
      <c r="AP55" s="134">
        <v>1</v>
      </c>
      <c r="AQ55" s="134">
        <v>0</v>
      </c>
      <c r="AR55" s="142">
        <f t="shared" si="10"/>
        <v>0</v>
      </c>
      <c r="AS55" s="134">
        <v>1</v>
      </c>
      <c r="AT55" s="134">
        <v>0</v>
      </c>
      <c r="AU55" s="142">
        <f t="shared" si="11"/>
        <v>0</v>
      </c>
      <c r="AV55" s="135">
        <f t="shared" si="12"/>
        <v>1</v>
      </c>
      <c r="AW55" s="136">
        <f t="shared" si="13"/>
        <v>0.11869999999999999</v>
      </c>
      <c r="AX55" s="141">
        <f t="shared" si="14"/>
        <v>0.11869999999999999</v>
      </c>
    </row>
    <row r="56" spans="1:50" s="3" customFormat="1" ht="75" customHeight="1" x14ac:dyDescent="0.25">
      <c r="A56" s="279"/>
      <c r="B56" s="241"/>
      <c r="C56" s="241"/>
      <c r="D56" s="242"/>
      <c r="E56" s="240"/>
      <c r="F56" s="133">
        <v>0.11</v>
      </c>
      <c r="G56" s="133"/>
      <c r="H56" s="68" t="s">
        <v>281</v>
      </c>
      <c r="I56" s="180" t="s">
        <v>333</v>
      </c>
      <c r="J56" s="133" t="s">
        <v>180</v>
      </c>
      <c r="K56" s="133" t="s">
        <v>355</v>
      </c>
      <c r="L56" s="135">
        <v>1</v>
      </c>
      <c r="M56" s="107">
        <v>2.7E-2</v>
      </c>
      <c r="N56" s="129">
        <f t="shared" si="0"/>
        <v>2.7E-2</v>
      </c>
      <c r="O56" s="135">
        <v>1</v>
      </c>
      <c r="P56" s="107">
        <v>4.3999999999999997E-2</v>
      </c>
      <c r="Q56" s="129">
        <f t="shared" si="1"/>
        <v>4.3999999999999997E-2</v>
      </c>
      <c r="R56" s="135">
        <v>1</v>
      </c>
      <c r="S56" s="135">
        <v>0.17</v>
      </c>
      <c r="T56" s="142">
        <f t="shared" si="22"/>
        <v>0.17</v>
      </c>
      <c r="U56" s="135">
        <v>1</v>
      </c>
      <c r="V56" s="135">
        <v>0.19</v>
      </c>
      <c r="W56" s="142">
        <f t="shared" si="3"/>
        <v>0.19</v>
      </c>
      <c r="X56" s="135">
        <v>1</v>
      </c>
      <c r="Y56" s="135">
        <v>0.37</v>
      </c>
      <c r="Z56" s="142">
        <f t="shared" si="4"/>
        <v>0.37</v>
      </c>
      <c r="AA56" s="134">
        <v>1</v>
      </c>
      <c r="AB56" s="209">
        <v>0.37</v>
      </c>
      <c r="AC56" s="142">
        <f t="shared" si="5"/>
        <v>0.37</v>
      </c>
      <c r="AD56" s="134">
        <v>1</v>
      </c>
      <c r="AE56" s="134">
        <v>0</v>
      </c>
      <c r="AF56" s="142">
        <f t="shared" si="6"/>
        <v>0</v>
      </c>
      <c r="AG56" s="134">
        <v>1</v>
      </c>
      <c r="AH56" s="134">
        <v>0</v>
      </c>
      <c r="AI56" s="142">
        <f t="shared" si="7"/>
        <v>0</v>
      </c>
      <c r="AJ56" s="134">
        <v>1</v>
      </c>
      <c r="AK56" s="134">
        <v>0</v>
      </c>
      <c r="AL56" s="142">
        <f t="shared" si="8"/>
        <v>0</v>
      </c>
      <c r="AM56" s="134">
        <v>1</v>
      </c>
      <c r="AN56" s="134">
        <v>0</v>
      </c>
      <c r="AO56" s="142">
        <f t="shared" si="9"/>
        <v>0</v>
      </c>
      <c r="AP56" s="134">
        <v>1</v>
      </c>
      <c r="AQ56" s="134">
        <v>0</v>
      </c>
      <c r="AR56" s="142">
        <f t="shared" si="10"/>
        <v>0</v>
      </c>
      <c r="AS56" s="134">
        <v>1</v>
      </c>
      <c r="AT56" s="134">
        <v>0</v>
      </c>
      <c r="AU56" s="142">
        <f t="shared" si="11"/>
        <v>0</v>
      </c>
      <c r="AV56" s="135">
        <f t="shared" si="12"/>
        <v>1</v>
      </c>
      <c r="AW56" s="136">
        <f t="shared" si="13"/>
        <v>9.7583333333333314E-2</v>
      </c>
      <c r="AX56" s="141">
        <f t="shared" si="14"/>
        <v>9.7583333333333314E-2</v>
      </c>
    </row>
    <row r="57" spans="1:50" s="3" customFormat="1" ht="75" customHeight="1" x14ac:dyDescent="0.25">
      <c r="A57" s="279"/>
      <c r="B57" s="241"/>
      <c r="C57" s="241"/>
      <c r="D57" s="242"/>
      <c r="E57" s="240"/>
      <c r="F57" s="133">
        <v>0.11</v>
      </c>
      <c r="G57" s="133"/>
      <c r="H57" s="68" t="s">
        <v>282</v>
      </c>
      <c r="I57" s="180" t="s">
        <v>334</v>
      </c>
      <c r="J57" s="133" t="s">
        <v>180</v>
      </c>
      <c r="K57" s="133" t="s">
        <v>355</v>
      </c>
      <c r="L57" s="135">
        <v>1</v>
      </c>
      <c r="M57" s="107">
        <v>0.13739999999999999</v>
      </c>
      <c r="N57" s="129">
        <f t="shared" si="0"/>
        <v>0.13739999999999999</v>
      </c>
      <c r="O57" s="135">
        <v>1</v>
      </c>
      <c r="P57" s="107">
        <v>0.22539999999999999</v>
      </c>
      <c r="Q57" s="129">
        <f t="shared" si="1"/>
        <v>0.22539999999999999</v>
      </c>
      <c r="R57" s="135">
        <v>1</v>
      </c>
      <c r="S57" s="135">
        <v>0.28000000000000003</v>
      </c>
      <c r="T57" s="142">
        <f t="shared" si="22"/>
        <v>0.28000000000000003</v>
      </c>
      <c r="U57" s="135">
        <v>1</v>
      </c>
      <c r="V57" s="135">
        <v>0.35</v>
      </c>
      <c r="W57" s="142">
        <f t="shared" si="3"/>
        <v>0.35</v>
      </c>
      <c r="X57" s="135">
        <v>1</v>
      </c>
      <c r="Y57" s="135">
        <v>0.41</v>
      </c>
      <c r="Z57" s="142">
        <f t="shared" si="4"/>
        <v>0.41</v>
      </c>
      <c r="AA57" s="134">
        <v>1</v>
      </c>
      <c r="AB57" s="209">
        <v>0.48</v>
      </c>
      <c r="AC57" s="142">
        <f t="shared" si="5"/>
        <v>0.48</v>
      </c>
      <c r="AD57" s="134">
        <v>1</v>
      </c>
      <c r="AE57" s="134">
        <v>0</v>
      </c>
      <c r="AF57" s="142">
        <f t="shared" si="6"/>
        <v>0</v>
      </c>
      <c r="AG57" s="134">
        <v>1</v>
      </c>
      <c r="AH57" s="134">
        <v>0</v>
      </c>
      <c r="AI57" s="142">
        <f t="shared" si="7"/>
        <v>0</v>
      </c>
      <c r="AJ57" s="134">
        <v>1</v>
      </c>
      <c r="AK57" s="134">
        <v>0</v>
      </c>
      <c r="AL57" s="142">
        <f t="shared" si="8"/>
        <v>0</v>
      </c>
      <c r="AM57" s="134">
        <v>1</v>
      </c>
      <c r="AN57" s="134">
        <v>0</v>
      </c>
      <c r="AO57" s="142">
        <f t="shared" si="9"/>
        <v>0</v>
      </c>
      <c r="AP57" s="134">
        <v>1</v>
      </c>
      <c r="AQ57" s="134">
        <v>0</v>
      </c>
      <c r="AR57" s="142">
        <f t="shared" si="10"/>
        <v>0</v>
      </c>
      <c r="AS57" s="134">
        <v>1</v>
      </c>
      <c r="AT57" s="134">
        <v>0</v>
      </c>
      <c r="AU57" s="142">
        <f t="shared" si="11"/>
        <v>0</v>
      </c>
      <c r="AV57" s="135">
        <f t="shared" si="12"/>
        <v>1</v>
      </c>
      <c r="AW57" s="136">
        <f t="shared" si="13"/>
        <v>0.15689999999999998</v>
      </c>
      <c r="AX57" s="141">
        <f t="shared" si="14"/>
        <v>0.15689999999999998</v>
      </c>
    </row>
    <row r="58" spans="1:50" s="3" customFormat="1" ht="75" customHeight="1" x14ac:dyDescent="0.25">
      <c r="A58" s="279"/>
      <c r="B58" s="241"/>
      <c r="C58" s="241"/>
      <c r="D58" s="242"/>
      <c r="E58" s="240"/>
      <c r="F58" s="133">
        <v>0.11</v>
      </c>
      <c r="G58" s="133"/>
      <c r="H58" s="68" t="s">
        <v>283</v>
      </c>
      <c r="I58" s="180" t="s">
        <v>335</v>
      </c>
      <c r="J58" s="133" t="s">
        <v>180</v>
      </c>
      <c r="K58" s="133" t="s">
        <v>355</v>
      </c>
      <c r="L58" s="135">
        <v>0.9</v>
      </c>
      <c r="M58" s="107">
        <v>0.35370000000000001</v>
      </c>
      <c r="N58" s="129">
        <f t="shared" si="0"/>
        <v>0.39300000000000002</v>
      </c>
      <c r="O58" s="135">
        <v>0.9</v>
      </c>
      <c r="P58" s="107">
        <v>0.49030000000000001</v>
      </c>
      <c r="Q58" s="129">
        <f t="shared" si="1"/>
        <v>0.54477777777777781</v>
      </c>
      <c r="R58" s="135">
        <v>0.9</v>
      </c>
      <c r="S58" s="135">
        <v>0.17</v>
      </c>
      <c r="T58" s="142">
        <f t="shared" si="22"/>
        <v>0.18888888888888888</v>
      </c>
      <c r="U58" s="135">
        <v>0.9</v>
      </c>
      <c r="V58" s="135">
        <v>0.66</v>
      </c>
      <c r="W58" s="142">
        <f t="shared" si="3"/>
        <v>0.73333333333333339</v>
      </c>
      <c r="X58" s="135">
        <v>0.9</v>
      </c>
      <c r="Y58" s="135">
        <v>0.74</v>
      </c>
      <c r="Z58" s="142">
        <f t="shared" si="4"/>
        <v>0.82222222222222219</v>
      </c>
      <c r="AA58" s="134">
        <v>0.9</v>
      </c>
      <c r="AB58" s="209">
        <v>0.8</v>
      </c>
      <c r="AC58" s="142">
        <f t="shared" si="5"/>
        <v>0.88888888888888895</v>
      </c>
      <c r="AD58" s="134">
        <v>0.9</v>
      </c>
      <c r="AE58" s="134">
        <v>0</v>
      </c>
      <c r="AF58" s="142">
        <f t="shared" si="6"/>
        <v>0</v>
      </c>
      <c r="AG58" s="134">
        <v>0.9</v>
      </c>
      <c r="AH58" s="134">
        <v>0</v>
      </c>
      <c r="AI58" s="142">
        <f t="shared" si="7"/>
        <v>0</v>
      </c>
      <c r="AJ58" s="134">
        <v>0.9</v>
      </c>
      <c r="AK58" s="134">
        <v>0</v>
      </c>
      <c r="AL58" s="142">
        <f t="shared" si="8"/>
        <v>0</v>
      </c>
      <c r="AM58" s="134">
        <v>0.9</v>
      </c>
      <c r="AN58" s="134">
        <v>0</v>
      </c>
      <c r="AO58" s="142">
        <f t="shared" si="9"/>
        <v>0</v>
      </c>
      <c r="AP58" s="134">
        <v>0.9</v>
      </c>
      <c r="AQ58" s="134">
        <v>0</v>
      </c>
      <c r="AR58" s="142">
        <f t="shared" si="10"/>
        <v>0</v>
      </c>
      <c r="AS58" s="134">
        <v>0.9</v>
      </c>
      <c r="AT58" s="134">
        <v>0</v>
      </c>
      <c r="AU58" s="142">
        <f t="shared" si="11"/>
        <v>0</v>
      </c>
      <c r="AV58" s="135">
        <f t="shared" si="12"/>
        <v>0.9</v>
      </c>
      <c r="AW58" s="136">
        <f t="shared" si="13"/>
        <v>0.26783333333333331</v>
      </c>
      <c r="AX58" s="141">
        <f t="shared" si="14"/>
        <v>0.29759259259259258</v>
      </c>
    </row>
    <row r="59" spans="1:50" s="3" customFormat="1" ht="75" customHeight="1" x14ac:dyDescent="0.25">
      <c r="A59" s="279"/>
      <c r="B59" s="241"/>
      <c r="C59" s="241"/>
      <c r="D59" s="242"/>
      <c r="E59" s="240"/>
      <c r="F59" s="133">
        <v>0.11</v>
      </c>
      <c r="G59" s="133"/>
      <c r="H59" s="68" t="s">
        <v>284</v>
      </c>
      <c r="I59" s="180" t="s">
        <v>336</v>
      </c>
      <c r="J59" s="133" t="s">
        <v>180</v>
      </c>
      <c r="K59" s="133" t="s">
        <v>355</v>
      </c>
      <c r="L59" s="135">
        <v>0.9</v>
      </c>
      <c r="M59" s="107">
        <v>0.187</v>
      </c>
      <c r="N59" s="129">
        <f t="shared" si="0"/>
        <v>0.20777777777777778</v>
      </c>
      <c r="O59" s="135">
        <v>0.9</v>
      </c>
      <c r="P59" s="107">
        <v>0.36930000000000002</v>
      </c>
      <c r="Q59" s="129">
        <f t="shared" si="1"/>
        <v>0.41033333333333333</v>
      </c>
      <c r="R59" s="135">
        <v>0.9</v>
      </c>
      <c r="S59" s="135">
        <v>0.44</v>
      </c>
      <c r="T59" s="142">
        <f t="shared" si="22"/>
        <v>0.48888888888888887</v>
      </c>
      <c r="U59" s="135">
        <v>0.9</v>
      </c>
      <c r="V59" s="135">
        <v>0.57999999999999996</v>
      </c>
      <c r="W59" s="142">
        <f t="shared" si="3"/>
        <v>0.64444444444444438</v>
      </c>
      <c r="X59" s="135">
        <v>0.9</v>
      </c>
      <c r="Y59" s="135">
        <v>0.72</v>
      </c>
      <c r="Z59" s="142">
        <f t="shared" si="4"/>
        <v>0.79999999999999993</v>
      </c>
      <c r="AA59" s="134">
        <v>0.9</v>
      </c>
      <c r="AB59" s="209">
        <v>0.73</v>
      </c>
      <c r="AC59" s="142">
        <f t="shared" si="5"/>
        <v>0.81111111111111112</v>
      </c>
      <c r="AD59" s="134">
        <v>0.9</v>
      </c>
      <c r="AE59" s="134">
        <v>0</v>
      </c>
      <c r="AF59" s="142">
        <f t="shared" si="6"/>
        <v>0</v>
      </c>
      <c r="AG59" s="134">
        <v>0.9</v>
      </c>
      <c r="AH59" s="134">
        <v>0</v>
      </c>
      <c r="AI59" s="142">
        <f t="shared" si="7"/>
        <v>0</v>
      </c>
      <c r="AJ59" s="134">
        <v>0.9</v>
      </c>
      <c r="AK59" s="134">
        <v>0</v>
      </c>
      <c r="AL59" s="142">
        <f t="shared" si="8"/>
        <v>0</v>
      </c>
      <c r="AM59" s="134">
        <v>0.9</v>
      </c>
      <c r="AN59" s="134">
        <v>0</v>
      </c>
      <c r="AO59" s="142">
        <f t="shared" si="9"/>
        <v>0</v>
      </c>
      <c r="AP59" s="134">
        <v>0.9</v>
      </c>
      <c r="AQ59" s="134">
        <v>0</v>
      </c>
      <c r="AR59" s="142">
        <f t="shared" si="10"/>
        <v>0</v>
      </c>
      <c r="AS59" s="134">
        <v>0.9</v>
      </c>
      <c r="AT59" s="134">
        <v>0</v>
      </c>
      <c r="AU59" s="142">
        <f t="shared" si="11"/>
        <v>0</v>
      </c>
      <c r="AV59" s="135">
        <f t="shared" si="12"/>
        <v>0.9</v>
      </c>
      <c r="AW59" s="136">
        <f t="shared" si="13"/>
        <v>0.25219166666666665</v>
      </c>
      <c r="AX59" s="141">
        <f t="shared" si="14"/>
        <v>0.28021296296296294</v>
      </c>
    </row>
    <row r="60" spans="1:50" s="3" customFormat="1" ht="75" customHeight="1" x14ac:dyDescent="0.25">
      <c r="A60" s="279"/>
      <c r="B60" s="241" t="s">
        <v>217</v>
      </c>
      <c r="C60" s="241" t="s">
        <v>218</v>
      </c>
      <c r="D60" s="242" t="s">
        <v>158</v>
      </c>
      <c r="E60" s="240" t="str">
        <f>IF(D60="","",VLOOKUP(D48,$C$138:$L$151,10,FALSE))</f>
        <v>Administrar los recursos físicos (tangibles e intangibles) propiedad o en calidad de alquiler del instituto, así como gestionar el manejo del  flujo documental de la entidad, con el fin de garantizar la memoria institucional.</v>
      </c>
      <c r="F60" s="133">
        <v>0.4</v>
      </c>
      <c r="G60" s="133"/>
      <c r="H60" s="69" t="s">
        <v>285</v>
      </c>
      <c r="I60" s="180" t="s">
        <v>219</v>
      </c>
      <c r="J60" s="133" t="s">
        <v>180</v>
      </c>
      <c r="K60" s="133" t="s">
        <v>183</v>
      </c>
      <c r="L60" s="107">
        <v>8.3299999999999999E-2</v>
      </c>
      <c r="M60" s="107">
        <v>8.3299999999999999E-2</v>
      </c>
      <c r="N60" s="129">
        <f t="shared" si="0"/>
        <v>1</v>
      </c>
      <c r="O60" s="107">
        <v>8.3299999999999999E-2</v>
      </c>
      <c r="P60" s="107">
        <v>8.3299999999999999E-2</v>
      </c>
      <c r="Q60" s="129">
        <f t="shared" si="1"/>
        <v>1</v>
      </c>
      <c r="R60" s="107">
        <v>8.3299999999999999E-2</v>
      </c>
      <c r="S60" s="107">
        <v>0.05</v>
      </c>
      <c r="T60" s="129">
        <v>0.6</v>
      </c>
      <c r="U60" s="128">
        <v>8.3299999999999999E-2</v>
      </c>
      <c r="V60" s="128">
        <v>5.5500000000000001E-2</v>
      </c>
      <c r="W60" s="142">
        <f t="shared" si="3"/>
        <v>0.66626650660264108</v>
      </c>
      <c r="X60" s="107">
        <v>8.3299999999999999E-2</v>
      </c>
      <c r="Y60" s="107">
        <v>0.05</v>
      </c>
      <c r="Z60" s="129">
        <f t="shared" si="4"/>
        <v>0.60024009603841544</v>
      </c>
      <c r="AA60" s="107">
        <v>8.3299999999999999E-2</v>
      </c>
      <c r="AB60" s="212">
        <v>4.1700000000000001E-2</v>
      </c>
      <c r="AC60" s="129">
        <f t="shared" si="5"/>
        <v>0.50060024009603843</v>
      </c>
      <c r="AD60" s="107">
        <v>8.3299999999999999E-2</v>
      </c>
      <c r="AE60" s="107">
        <v>0</v>
      </c>
      <c r="AF60" s="129">
        <f t="shared" si="6"/>
        <v>0</v>
      </c>
      <c r="AG60" s="107">
        <v>8.3299999999999999E-2</v>
      </c>
      <c r="AH60" s="107">
        <v>0</v>
      </c>
      <c r="AI60" s="129">
        <f t="shared" si="7"/>
        <v>0</v>
      </c>
      <c r="AJ60" s="107">
        <v>8.3299999999999999E-2</v>
      </c>
      <c r="AK60" s="145">
        <v>0</v>
      </c>
      <c r="AL60" s="129">
        <f t="shared" si="8"/>
        <v>0</v>
      </c>
      <c r="AM60" s="107">
        <v>8.3299999999999999E-2</v>
      </c>
      <c r="AN60" s="145">
        <v>0</v>
      </c>
      <c r="AO60" s="129">
        <f t="shared" si="9"/>
        <v>0</v>
      </c>
      <c r="AP60" s="107">
        <v>8.3299999999999999E-2</v>
      </c>
      <c r="AQ60" s="145">
        <v>0</v>
      </c>
      <c r="AR60" s="129">
        <f t="shared" si="10"/>
        <v>0</v>
      </c>
      <c r="AS60" s="107">
        <v>8.3299999999999999E-2</v>
      </c>
      <c r="AT60" s="145">
        <v>0</v>
      </c>
      <c r="AU60" s="129">
        <f t="shared" si="11"/>
        <v>0</v>
      </c>
      <c r="AV60" s="135">
        <f t="shared" si="12"/>
        <v>0.99960000000000016</v>
      </c>
      <c r="AW60" s="143">
        <f t="shared" si="13"/>
        <v>0.36379999999999996</v>
      </c>
      <c r="AX60" s="141">
        <f t="shared" si="14"/>
        <v>0.36394557823129242</v>
      </c>
    </row>
    <row r="61" spans="1:50" s="3" customFormat="1" ht="75" customHeight="1" x14ac:dyDescent="0.25">
      <c r="A61" s="279"/>
      <c r="B61" s="241"/>
      <c r="C61" s="241"/>
      <c r="D61" s="242"/>
      <c r="E61" s="240"/>
      <c r="F61" s="133">
        <v>0.2</v>
      </c>
      <c r="G61" s="133"/>
      <c r="H61" s="69" t="s">
        <v>286</v>
      </c>
      <c r="I61" s="180" t="s">
        <v>220</v>
      </c>
      <c r="J61" s="133" t="s">
        <v>180</v>
      </c>
      <c r="K61" s="133" t="s">
        <v>183</v>
      </c>
      <c r="L61" s="107">
        <v>0</v>
      </c>
      <c r="M61" s="107">
        <v>0</v>
      </c>
      <c r="N61" s="129">
        <f t="shared" si="0"/>
        <v>0</v>
      </c>
      <c r="O61" s="107">
        <v>0</v>
      </c>
      <c r="P61" s="107">
        <v>0</v>
      </c>
      <c r="Q61" s="129">
        <f t="shared" si="1"/>
        <v>0</v>
      </c>
      <c r="R61" s="107">
        <v>0</v>
      </c>
      <c r="S61" s="135">
        <v>0</v>
      </c>
      <c r="T61" s="135">
        <v>0</v>
      </c>
      <c r="U61" s="128">
        <v>0.14285</v>
      </c>
      <c r="V61" s="128">
        <v>7.1425000000000002E-2</v>
      </c>
      <c r="W61" s="142">
        <f t="shared" si="3"/>
        <v>0.5</v>
      </c>
      <c r="X61" s="128">
        <v>0.14285</v>
      </c>
      <c r="Y61" s="107">
        <v>0.14285</v>
      </c>
      <c r="Z61" s="129">
        <f t="shared" si="4"/>
        <v>1</v>
      </c>
      <c r="AA61" s="107">
        <v>0</v>
      </c>
      <c r="AB61" s="212">
        <v>0.1143</v>
      </c>
      <c r="AC61" s="129">
        <f t="shared" si="5"/>
        <v>0</v>
      </c>
      <c r="AD61" s="107">
        <v>0</v>
      </c>
      <c r="AE61" s="107">
        <v>0</v>
      </c>
      <c r="AF61" s="129">
        <f t="shared" si="6"/>
        <v>0</v>
      </c>
      <c r="AG61" s="107">
        <v>0</v>
      </c>
      <c r="AH61" s="107">
        <v>0</v>
      </c>
      <c r="AI61" s="129">
        <f t="shared" si="7"/>
        <v>0</v>
      </c>
      <c r="AJ61" s="107">
        <v>0</v>
      </c>
      <c r="AK61" s="145">
        <v>0</v>
      </c>
      <c r="AL61" s="129">
        <f t="shared" si="8"/>
        <v>0</v>
      </c>
      <c r="AM61" s="107">
        <v>0</v>
      </c>
      <c r="AN61" s="145">
        <v>0</v>
      </c>
      <c r="AO61" s="129">
        <f t="shared" si="9"/>
        <v>0</v>
      </c>
      <c r="AP61" s="107">
        <v>0</v>
      </c>
      <c r="AQ61" s="145">
        <v>0</v>
      </c>
      <c r="AR61" s="129">
        <f t="shared" si="10"/>
        <v>0</v>
      </c>
      <c r="AS61" s="107">
        <v>0</v>
      </c>
      <c r="AT61" s="145">
        <v>0</v>
      </c>
      <c r="AU61" s="129">
        <f t="shared" si="11"/>
        <v>0</v>
      </c>
      <c r="AV61" s="135">
        <f t="shared" si="12"/>
        <v>0.28570000000000001</v>
      </c>
      <c r="AW61" s="143">
        <f t="shared" si="13"/>
        <v>0.32857500000000001</v>
      </c>
      <c r="AX61" s="141">
        <f t="shared" si="14"/>
        <v>1.150070003500175</v>
      </c>
    </row>
    <row r="62" spans="1:50" s="3" customFormat="1" ht="75" customHeight="1" x14ac:dyDescent="0.25">
      <c r="A62" s="279"/>
      <c r="B62" s="241"/>
      <c r="C62" s="241"/>
      <c r="D62" s="242"/>
      <c r="E62" s="240"/>
      <c r="F62" s="133">
        <v>0.2</v>
      </c>
      <c r="G62" s="133"/>
      <c r="H62" s="69" t="s">
        <v>287</v>
      </c>
      <c r="I62" s="180" t="s">
        <v>221</v>
      </c>
      <c r="J62" s="133" t="s">
        <v>180</v>
      </c>
      <c r="K62" s="133" t="s">
        <v>183</v>
      </c>
      <c r="L62" s="107">
        <v>8.3299999999999999E-2</v>
      </c>
      <c r="M62" s="107">
        <v>8.3299999999999999E-2</v>
      </c>
      <c r="N62" s="129">
        <f t="shared" si="0"/>
        <v>1</v>
      </c>
      <c r="O62" s="107">
        <v>8.3299999999999999E-2</v>
      </c>
      <c r="P62" s="107">
        <v>8.3299999999999999E-2</v>
      </c>
      <c r="Q62" s="129">
        <f t="shared" si="1"/>
        <v>1</v>
      </c>
      <c r="R62" s="107">
        <v>8.3299999999999999E-2</v>
      </c>
      <c r="S62" s="107">
        <v>8.3299999999999999E-2</v>
      </c>
      <c r="T62" s="129">
        <v>1</v>
      </c>
      <c r="U62" s="107">
        <v>8.3299999999999999E-2</v>
      </c>
      <c r="V62" s="107">
        <v>8.3299999999999999E-2</v>
      </c>
      <c r="W62" s="142">
        <f t="shared" si="3"/>
        <v>1</v>
      </c>
      <c r="X62" s="107">
        <v>8.3299999999999999E-2</v>
      </c>
      <c r="Y62" s="107">
        <v>8.3299999999999999E-2</v>
      </c>
      <c r="Z62" s="129">
        <f t="shared" si="4"/>
        <v>1</v>
      </c>
      <c r="AA62" s="107">
        <v>8.3299999999999999E-2</v>
      </c>
      <c r="AB62" s="213">
        <v>0</v>
      </c>
      <c r="AC62" s="129">
        <f t="shared" si="5"/>
        <v>0</v>
      </c>
      <c r="AD62" s="107">
        <v>8.3299999999999999E-2</v>
      </c>
      <c r="AE62" s="107">
        <v>0</v>
      </c>
      <c r="AF62" s="129">
        <f t="shared" si="6"/>
        <v>0</v>
      </c>
      <c r="AG62" s="107">
        <v>8.3299999999999999E-2</v>
      </c>
      <c r="AH62" s="107">
        <v>0</v>
      </c>
      <c r="AI62" s="129">
        <f t="shared" si="7"/>
        <v>0</v>
      </c>
      <c r="AJ62" s="107">
        <v>8.3299999999999999E-2</v>
      </c>
      <c r="AK62" s="145">
        <v>0</v>
      </c>
      <c r="AL62" s="129">
        <f t="shared" si="8"/>
        <v>0</v>
      </c>
      <c r="AM62" s="107">
        <v>8.3299999999999999E-2</v>
      </c>
      <c r="AN62" s="145">
        <v>0</v>
      </c>
      <c r="AO62" s="129">
        <f t="shared" si="9"/>
        <v>0</v>
      </c>
      <c r="AP62" s="107">
        <v>8.3299999999999999E-2</v>
      </c>
      <c r="AQ62" s="145">
        <v>0</v>
      </c>
      <c r="AR62" s="129">
        <f t="shared" si="10"/>
        <v>0</v>
      </c>
      <c r="AS62" s="107">
        <v>8.3299999999999999E-2</v>
      </c>
      <c r="AT62" s="145">
        <v>0</v>
      </c>
      <c r="AU62" s="129">
        <f t="shared" si="11"/>
        <v>0</v>
      </c>
      <c r="AV62" s="135">
        <f t="shared" si="12"/>
        <v>0.99960000000000016</v>
      </c>
      <c r="AW62" s="143">
        <f t="shared" si="13"/>
        <v>0.41649999999999998</v>
      </c>
      <c r="AX62" s="141">
        <f t="shared" si="14"/>
        <v>0.41666666666666657</v>
      </c>
    </row>
    <row r="63" spans="1:50" s="3" customFormat="1" ht="75" customHeight="1" x14ac:dyDescent="0.25">
      <c r="A63" s="249" t="s">
        <v>222</v>
      </c>
      <c r="B63" s="241">
        <v>7</v>
      </c>
      <c r="C63" s="241" t="s">
        <v>223</v>
      </c>
      <c r="D63" s="242" t="s">
        <v>162</v>
      </c>
      <c r="E63" s="240" t="str">
        <f>IF(D63="","",VLOOKUP(D63,$C$138:$L$151,10,FALSE))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3" s="133">
        <v>0.34</v>
      </c>
      <c r="G63" s="70"/>
      <c r="H63" s="69">
        <v>7.1</v>
      </c>
      <c r="I63" s="180" t="s">
        <v>224</v>
      </c>
      <c r="J63" s="133" t="s">
        <v>180</v>
      </c>
      <c r="K63" s="133" t="s">
        <v>183</v>
      </c>
      <c r="L63" s="107">
        <v>8.3299999999999999E-2</v>
      </c>
      <c r="M63" s="107">
        <v>8.3300000000000013E-2</v>
      </c>
      <c r="N63" s="142">
        <f t="shared" si="0"/>
        <v>1.0000000000000002</v>
      </c>
      <c r="O63" s="107">
        <v>8.3299999999999999E-2</v>
      </c>
      <c r="P63" s="107">
        <v>0.14994000000000002</v>
      </c>
      <c r="Q63" s="142">
        <f t="shared" si="1"/>
        <v>1.8000000000000003</v>
      </c>
      <c r="R63" s="107">
        <v>8.3299999999999999E-2</v>
      </c>
      <c r="S63" s="163">
        <v>9.718333333333333E-2</v>
      </c>
      <c r="T63" s="192">
        <v>1.17</v>
      </c>
      <c r="U63" s="107">
        <v>8.3299999999999999E-2</v>
      </c>
      <c r="V63" s="107">
        <v>9.9960000000000007E-2</v>
      </c>
      <c r="W63" s="142">
        <f t="shared" si="3"/>
        <v>1.2000000000000002</v>
      </c>
      <c r="X63" s="107">
        <v>8.3299999999999999E-2</v>
      </c>
      <c r="Y63" s="107">
        <v>8.3299999999999999E-2</v>
      </c>
      <c r="Z63" s="142">
        <f t="shared" si="4"/>
        <v>1</v>
      </c>
      <c r="AA63" s="107">
        <v>8.3299999999999999E-2</v>
      </c>
      <c r="AB63" s="213">
        <v>8.3299999999999999E-2</v>
      </c>
      <c r="AC63" s="129">
        <f t="shared" si="5"/>
        <v>1</v>
      </c>
      <c r="AD63" s="107">
        <v>8.3299999999999999E-2</v>
      </c>
      <c r="AE63" s="107">
        <v>0</v>
      </c>
      <c r="AF63" s="129">
        <f t="shared" si="6"/>
        <v>0</v>
      </c>
      <c r="AG63" s="107">
        <v>8.3299999999999999E-2</v>
      </c>
      <c r="AH63" s="107">
        <v>0</v>
      </c>
      <c r="AI63" s="129">
        <f t="shared" si="7"/>
        <v>0</v>
      </c>
      <c r="AJ63" s="107">
        <v>8.3299999999999999E-2</v>
      </c>
      <c r="AK63" s="145">
        <v>0</v>
      </c>
      <c r="AL63" s="129">
        <f t="shared" si="8"/>
        <v>0</v>
      </c>
      <c r="AM63" s="107">
        <v>8.3299999999999999E-2</v>
      </c>
      <c r="AN63" s="145">
        <v>0</v>
      </c>
      <c r="AO63" s="129">
        <f t="shared" si="9"/>
        <v>0</v>
      </c>
      <c r="AP63" s="107">
        <v>8.3299999999999999E-2</v>
      </c>
      <c r="AQ63" s="145">
        <v>0</v>
      </c>
      <c r="AR63" s="129">
        <f t="shared" si="10"/>
        <v>0</v>
      </c>
      <c r="AS63" s="107">
        <v>8.3299999999999999E-2</v>
      </c>
      <c r="AT63" s="145">
        <v>0</v>
      </c>
      <c r="AU63" s="129">
        <f t="shared" si="11"/>
        <v>0</v>
      </c>
      <c r="AV63" s="135">
        <f t="shared" si="12"/>
        <v>0.99960000000000016</v>
      </c>
      <c r="AW63" s="143">
        <f t="shared" si="13"/>
        <v>0.59698333333333342</v>
      </c>
      <c r="AX63" s="141">
        <f t="shared" si="14"/>
        <v>0.59722222222222221</v>
      </c>
    </row>
    <row r="64" spans="1:50" s="3" customFormat="1" ht="75" customHeight="1" x14ac:dyDescent="0.25">
      <c r="A64" s="249"/>
      <c r="B64" s="241"/>
      <c r="C64" s="241"/>
      <c r="D64" s="242"/>
      <c r="E64" s="240"/>
      <c r="F64" s="133">
        <v>0.33</v>
      </c>
      <c r="G64" s="70"/>
      <c r="H64" s="69">
        <v>7.2</v>
      </c>
      <c r="I64" s="180" t="s">
        <v>225</v>
      </c>
      <c r="J64" s="133" t="s">
        <v>180</v>
      </c>
      <c r="K64" s="133" t="s">
        <v>183</v>
      </c>
      <c r="L64" s="107">
        <v>8.3299999999999999E-2</v>
      </c>
      <c r="M64" s="107">
        <v>8.3299999999999999E-2</v>
      </c>
      <c r="N64" s="142">
        <f t="shared" si="0"/>
        <v>1</v>
      </c>
      <c r="O64" s="107">
        <v>8.3299999999999999E-2</v>
      </c>
      <c r="P64" s="107">
        <v>8.3299999999999999E-2</v>
      </c>
      <c r="Q64" s="142">
        <f t="shared" si="1"/>
        <v>1</v>
      </c>
      <c r="R64" s="107">
        <v>8.3299999999999999E-2</v>
      </c>
      <c r="S64" s="163">
        <v>5.553333333333333E-2</v>
      </c>
      <c r="T64" s="192">
        <v>0.67</v>
      </c>
      <c r="U64" s="107">
        <v>8.3299999999999999E-2</v>
      </c>
      <c r="V64" s="163">
        <v>5.553333333333333E-2</v>
      </c>
      <c r="W64" s="142">
        <f t="shared" si="3"/>
        <v>0.66666666666666663</v>
      </c>
      <c r="X64" s="107">
        <v>8.3299999999999999E-2</v>
      </c>
      <c r="Y64" s="163">
        <v>5.553333333333333E-2</v>
      </c>
      <c r="Z64" s="142">
        <f t="shared" si="4"/>
        <v>0.66666666666666663</v>
      </c>
      <c r="AA64" s="107">
        <v>8.3299999999999999E-2</v>
      </c>
      <c r="AB64" s="218">
        <v>8.3299999999999999E-2</v>
      </c>
      <c r="AC64" s="129">
        <f t="shared" si="5"/>
        <v>1</v>
      </c>
      <c r="AD64" s="107">
        <v>8.3299999999999999E-2</v>
      </c>
      <c r="AE64" s="107">
        <v>0</v>
      </c>
      <c r="AF64" s="129">
        <f t="shared" si="6"/>
        <v>0</v>
      </c>
      <c r="AG64" s="107">
        <v>8.3299999999999999E-2</v>
      </c>
      <c r="AH64" s="107">
        <v>0</v>
      </c>
      <c r="AI64" s="129">
        <f t="shared" si="7"/>
        <v>0</v>
      </c>
      <c r="AJ64" s="107">
        <v>8.3299999999999999E-2</v>
      </c>
      <c r="AK64" s="145">
        <v>0</v>
      </c>
      <c r="AL64" s="129">
        <f t="shared" si="8"/>
        <v>0</v>
      </c>
      <c r="AM64" s="107">
        <v>8.3299999999999999E-2</v>
      </c>
      <c r="AN64" s="145">
        <v>0</v>
      </c>
      <c r="AO64" s="129">
        <f t="shared" si="9"/>
        <v>0</v>
      </c>
      <c r="AP64" s="107">
        <v>8.3299999999999999E-2</v>
      </c>
      <c r="AQ64" s="145">
        <v>0</v>
      </c>
      <c r="AR64" s="129">
        <f t="shared" si="10"/>
        <v>0</v>
      </c>
      <c r="AS64" s="107">
        <v>8.3299999999999999E-2</v>
      </c>
      <c r="AT64" s="145">
        <v>0</v>
      </c>
      <c r="AU64" s="129">
        <f t="shared" si="11"/>
        <v>0</v>
      </c>
      <c r="AV64" s="135">
        <f t="shared" si="12"/>
        <v>0.99960000000000016</v>
      </c>
      <c r="AW64" s="143">
        <f t="shared" si="13"/>
        <v>0.41649999999999998</v>
      </c>
      <c r="AX64" s="141">
        <f t="shared" si="14"/>
        <v>0.41666666666666657</v>
      </c>
    </row>
    <row r="65" spans="1:50" s="3" customFormat="1" ht="75" customHeight="1" thickBot="1" x14ac:dyDescent="0.3">
      <c r="A65" s="305"/>
      <c r="B65" s="306"/>
      <c r="C65" s="306"/>
      <c r="D65" s="307"/>
      <c r="E65" s="308"/>
      <c r="F65" s="105">
        <v>0.33</v>
      </c>
      <c r="G65" s="195"/>
      <c r="H65" s="196">
        <v>7.3</v>
      </c>
      <c r="I65" s="194" t="s">
        <v>226</v>
      </c>
      <c r="J65" s="105" t="s">
        <v>180</v>
      </c>
      <c r="K65" s="105" t="s">
        <v>183</v>
      </c>
      <c r="L65" s="197">
        <v>8.3299999999999999E-2</v>
      </c>
      <c r="M65" s="197">
        <v>2.3799999999999998E-2</v>
      </c>
      <c r="N65" s="63">
        <f t="shared" si="0"/>
        <v>0.2857142857142857</v>
      </c>
      <c r="O65" s="197">
        <v>8.3299999999999999E-2</v>
      </c>
      <c r="P65" s="114">
        <v>0.12957777777777776</v>
      </c>
      <c r="Q65" s="63">
        <f t="shared" si="1"/>
        <v>1.5555555555555554</v>
      </c>
      <c r="R65" s="197">
        <v>8.3299999999999999E-2</v>
      </c>
      <c r="S65" s="198">
        <v>7.4970000000000009E-2</v>
      </c>
      <c r="T65" s="199">
        <v>0.9</v>
      </c>
      <c r="U65" s="197">
        <v>8.3299999999999999E-2</v>
      </c>
      <c r="V65" s="197">
        <f>(U65*4)/5</f>
        <v>6.6640000000000005E-2</v>
      </c>
      <c r="W65" s="63">
        <f t="shared" si="3"/>
        <v>0.8</v>
      </c>
      <c r="X65" s="197">
        <v>8.3299999999999999E-2</v>
      </c>
      <c r="Y65" s="197">
        <f>(X65/7)*7</f>
        <v>8.3299999999999999E-2</v>
      </c>
      <c r="Z65" s="63">
        <f t="shared" si="4"/>
        <v>1</v>
      </c>
      <c r="AA65" s="193">
        <v>8.3299999999999999E-2</v>
      </c>
      <c r="AB65" s="213">
        <v>7.2900000000000006E-2</v>
      </c>
      <c r="AC65" s="63">
        <f t="shared" si="5"/>
        <v>0.87515006002400975</v>
      </c>
      <c r="AD65" s="193">
        <v>8.3299999999999999E-2</v>
      </c>
      <c r="AE65" s="106">
        <v>0</v>
      </c>
      <c r="AF65" s="63">
        <f t="shared" si="6"/>
        <v>0</v>
      </c>
      <c r="AG65" s="193">
        <v>8.3299999999999999E-2</v>
      </c>
      <c r="AH65" s="106">
        <v>0</v>
      </c>
      <c r="AI65" s="63">
        <f t="shared" si="7"/>
        <v>0</v>
      </c>
      <c r="AJ65" s="193">
        <v>8.3299999999999999E-2</v>
      </c>
      <c r="AK65" s="106">
        <v>0</v>
      </c>
      <c r="AL65" s="63">
        <f t="shared" si="8"/>
        <v>0</v>
      </c>
      <c r="AM65" s="193">
        <v>8.3299999999999999E-2</v>
      </c>
      <c r="AN65" s="106">
        <v>0</v>
      </c>
      <c r="AO65" s="63">
        <f t="shared" si="9"/>
        <v>0</v>
      </c>
      <c r="AP65" s="193">
        <v>8.3299999999999999E-2</v>
      </c>
      <c r="AQ65" s="106">
        <v>0</v>
      </c>
      <c r="AR65" s="63">
        <f t="shared" si="10"/>
        <v>0</v>
      </c>
      <c r="AS65" s="193">
        <v>8.3299999999999999E-2</v>
      </c>
      <c r="AT65" s="106">
        <v>0</v>
      </c>
      <c r="AU65" s="63">
        <f t="shared" si="11"/>
        <v>0</v>
      </c>
      <c r="AV65" s="114">
        <f t="shared" si="12"/>
        <v>0.99960000000000016</v>
      </c>
      <c r="AW65" s="200">
        <f t="shared" si="13"/>
        <v>0.4511877777777778</v>
      </c>
      <c r="AX65" s="71">
        <f t="shared" si="14"/>
        <v>0.45136832510782088</v>
      </c>
    </row>
    <row r="66" spans="1:50" s="3" customFormat="1" ht="75" customHeight="1" x14ac:dyDescent="0.25">
      <c r="A66" s="289" t="s">
        <v>185</v>
      </c>
      <c r="B66" s="309">
        <v>1</v>
      </c>
      <c r="C66" s="243" t="s">
        <v>227</v>
      </c>
      <c r="D66" s="245" t="s">
        <v>125</v>
      </c>
      <c r="E66" s="246" t="str">
        <f>IF(D66="","",VLOOKUP(D66,$C$138:$L$151,10,FALSE))</f>
        <v>Prestar los servicios medico veterinarios y la identificación de los animales en el Distrito Capital con el fin de mejorar sus condiciones de salud y bienestar.</v>
      </c>
      <c r="F66" s="111">
        <v>0.5</v>
      </c>
      <c r="G66" s="111"/>
      <c r="H66" s="110">
        <v>1.1000000000000001</v>
      </c>
      <c r="I66" s="110" t="s">
        <v>228</v>
      </c>
      <c r="J66" s="110" t="s">
        <v>181</v>
      </c>
      <c r="K66" s="110" t="s">
        <v>183</v>
      </c>
      <c r="L66" s="115">
        <v>8</v>
      </c>
      <c r="M66" s="110">
        <v>8</v>
      </c>
      <c r="N66" s="152">
        <f t="shared" ref="N66:N72" si="23">IF(ISERROR(M66/L66),0,(M66/L66))</f>
        <v>1</v>
      </c>
      <c r="O66" s="115">
        <v>8</v>
      </c>
      <c r="P66" s="110">
        <v>8</v>
      </c>
      <c r="Q66" s="152">
        <f t="shared" ref="Q66:Q72" si="24">IF(ISERROR(P66/O66),0,(P66/O66))</f>
        <v>1</v>
      </c>
      <c r="R66" s="115">
        <v>8</v>
      </c>
      <c r="S66" s="110">
        <v>8</v>
      </c>
      <c r="T66" s="152">
        <f t="shared" ref="T66:T72" si="25">IF(ISERROR(S66/R66),0,(S66/R66))</f>
        <v>1</v>
      </c>
      <c r="U66" s="115">
        <v>8</v>
      </c>
      <c r="V66" s="110">
        <v>8</v>
      </c>
      <c r="W66" s="152">
        <f t="shared" ref="W66:W77" si="26">IF(ISERROR(V66/U66),0,(V66/U66))</f>
        <v>1</v>
      </c>
      <c r="X66" s="115">
        <v>8</v>
      </c>
      <c r="Y66" s="110">
        <v>8</v>
      </c>
      <c r="Z66" s="152">
        <f t="shared" ref="Z66:Z72" si="27">IF(ISERROR(Y66/X66),0,(Y66/X66))</f>
        <v>1</v>
      </c>
      <c r="AA66" s="115">
        <v>8</v>
      </c>
      <c r="AB66" s="207">
        <v>8</v>
      </c>
      <c r="AC66" s="152">
        <f t="shared" ref="AC66:AC72" si="28">IF(ISERROR(AB66/AA66),0,(AB66/AA66))</f>
        <v>1</v>
      </c>
      <c r="AD66" s="115">
        <v>8</v>
      </c>
      <c r="AE66" s="110"/>
      <c r="AF66" s="152">
        <f t="shared" ref="AF66:AF72" si="29">IF(ISERROR(AE66/AD66),0,(AE66/AD66))</f>
        <v>0</v>
      </c>
      <c r="AG66" s="115">
        <v>8</v>
      </c>
      <c r="AH66" s="110"/>
      <c r="AI66" s="152">
        <f>IF(ISERROR(AH66/AG66),0,(AH66/AG66))</f>
        <v>0</v>
      </c>
      <c r="AJ66" s="115">
        <v>8</v>
      </c>
      <c r="AK66" s="110"/>
      <c r="AL66" s="152">
        <f>IF(ISERROR(AK66/AJ66),0,(AK66/AJ66))</f>
        <v>0</v>
      </c>
      <c r="AM66" s="115">
        <v>8</v>
      </c>
      <c r="AN66" s="110"/>
      <c r="AO66" s="152">
        <f>IF(ISERROR(AN66/AM66),0,(AN66/AM66))</f>
        <v>0</v>
      </c>
      <c r="AP66" s="115">
        <v>8</v>
      </c>
      <c r="AQ66" s="112"/>
      <c r="AR66" s="152">
        <f t="shared" ref="AR66:AR72" si="30">IF(ISERROR(AQ66/AP66),0,(AQ66/AP66))</f>
        <v>0</v>
      </c>
      <c r="AS66" s="115">
        <v>8</v>
      </c>
      <c r="AT66" s="112"/>
      <c r="AU66" s="152">
        <f t="shared" ref="AU66:AU72" si="31">IF(ISERROR(AT66/AS66),0,(AT66/AS66))</f>
        <v>0</v>
      </c>
      <c r="AV66" s="153">
        <f>IF(K66="SUMA",(L66+O66+R66+U66+X66+AA66+AD66+AG66+AP66+AS66+AJ66+AM66),(AD66))</f>
        <v>96</v>
      </c>
      <c r="AW66" s="112">
        <f>IF(ISERROR(IF(K66="Suma",(M66+P66+S66+V66+Y66+AB66+AE66+AH66+AQ66+AT66+AK66+AN66),AVERAGE(M66+P66+S66+V66+Y66+AB66+AE66,AH66,AQ66,AT66,AK66,AN66))),0,IF(K66="Suma",(M66+P66+S66+V66+Y66+AB66+AE66+AH66+AQ66+AT66+AK66+AN66),AVERAGE(AE66,AH66,AQ66,AT66,AK66,AN66)))</f>
        <v>48</v>
      </c>
      <c r="AX66" s="154">
        <f t="shared" ref="AX66:AX72" si="32">IF(ISERROR(AW66/AV66),0,(AW66/AV66))</f>
        <v>0.5</v>
      </c>
    </row>
    <row r="67" spans="1:50" s="3" customFormat="1" ht="75" customHeight="1" x14ac:dyDescent="0.25">
      <c r="A67" s="290"/>
      <c r="B67" s="247"/>
      <c r="C67" s="244"/>
      <c r="D67" s="242"/>
      <c r="E67" s="240"/>
      <c r="F67" s="142">
        <v>0.5</v>
      </c>
      <c r="G67" s="142"/>
      <c r="H67" s="185">
        <v>1.2</v>
      </c>
      <c r="I67" s="185" t="s">
        <v>229</v>
      </c>
      <c r="J67" s="142" t="s">
        <v>180</v>
      </c>
      <c r="K67" s="142" t="s">
        <v>184</v>
      </c>
      <c r="L67" s="100">
        <v>1</v>
      </c>
      <c r="M67" s="95">
        <v>1</v>
      </c>
      <c r="N67" s="133">
        <f t="shared" si="23"/>
        <v>1</v>
      </c>
      <c r="O67" s="100">
        <v>1</v>
      </c>
      <c r="P67" s="95">
        <v>1</v>
      </c>
      <c r="Q67" s="133">
        <f t="shared" si="24"/>
        <v>1</v>
      </c>
      <c r="R67" s="100">
        <v>1</v>
      </c>
      <c r="S67" s="95">
        <v>1</v>
      </c>
      <c r="T67" s="133">
        <f t="shared" si="25"/>
        <v>1</v>
      </c>
      <c r="U67" s="100">
        <v>1</v>
      </c>
      <c r="V67" s="95">
        <v>1</v>
      </c>
      <c r="W67" s="133">
        <f t="shared" si="26"/>
        <v>1</v>
      </c>
      <c r="X67" s="100">
        <v>1</v>
      </c>
      <c r="Y67" s="95">
        <v>1</v>
      </c>
      <c r="Z67" s="133">
        <f t="shared" si="27"/>
        <v>1</v>
      </c>
      <c r="AA67" s="100">
        <v>1</v>
      </c>
      <c r="AB67" s="95">
        <v>1</v>
      </c>
      <c r="AC67" s="133">
        <f t="shared" si="28"/>
        <v>1</v>
      </c>
      <c r="AD67" s="100">
        <v>1</v>
      </c>
      <c r="AE67" s="95"/>
      <c r="AF67" s="133">
        <f t="shared" si="29"/>
        <v>0</v>
      </c>
      <c r="AG67" s="101">
        <v>1</v>
      </c>
      <c r="AH67" s="95"/>
      <c r="AI67" s="133">
        <f>IF(ISERROR(AH67/AG67),0,(AH67/AG67))</f>
        <v>0</v>
      </c>
      <c r="AJ67" s="101">
        <v>1</v>
      </c>
      <c r="AK67" s="95"/>
      <c r="AL67" s="133">
        <f>IF(ISERROR(AK67/AJ67),0,(AK67/AJ67))</f>
        <v>0</v>
      </c>
      <c r="AM67" s="101">
        <v>1</v>
      </c>
      <c r="AN67" s="95"/>
      <c r="AO67" s="133">
        <f>IF(ISERROR(AN67/AM67),0,(AN67/AM67))</f>
        <v>0</v>
      </c>
      <c r="AP67" s="101">
        <v>1</v>
      </c>
      <c r="AQ67" s="104"/>
      <c r="AR67" s="133">
        <f t="shared" si="30"/>
        <v>0</v>
      </c>
      <c r="AS67" s="101">
        <v>1</v>
      </c>
      <c r="AT67" s="104"/>
      <c r="AU67" s="133">
        <f t="shared" si="31"/>
        <v>0</v>
      </c>
      <c r="AV67" s="150">
        <f>IF(K67="SUMA",(AD67+AG67+AP67+AS67+AJ67+AM67),(AD67))</f>
        <v>1</v>
      </c>
      <c r="AW67" s="143">
        <f t="shared" ref="AW67" si="33">IF(ISERROR(IF(K67="Suma",(AE67+AH67+AQ67+AT67+AK67+AN67+AB67+Y67+V67+S67+P67+M67),AVERAGE(AE67,AH67,AQ67,AT67,AK67,AN67,AB67,Y67,V67,S67,P67,M67))),0,IF(K67="Suma",(AE67+AH67+AQ67+AT67+AK67+AN67+AB67+Y67+V67+S67+P67+M67),AVERAGE(AE67,AH67,AQ67,AT67,AK67,AN67,AB67,Y67,V67,S67,P67,M67)))</f>
        <v>1</v>
      </c>
      <c r="AX67" s="155">
        <f>IF(ISERROR(AW67/AV67),0,(AW67/AV67))</f>
        <v>1</v>
      </c>
    </row>
    <row r="68" spans="1:50" s="3" customFormat="1" ht="75" customHeight="1" x14ac:dyDescent="0.25">
      <c r="A68" s="290"/>
      <c r="B68" s="247">
        <v>2</v>
      </c>
      <c r="C68" s="244" t="s">
        <v>230</v>
      </c>
      <c r="D68" s="242" t="s">
        <v>125</v>
      </c>
      <c r="E68" s="240" t="str">
        <f>IF(D68="","",VLOOKUP(D68,$C$138:$L$151,10,FALSE))</f>
        <v>Prestar los servicios medico veterinarios y la identificación de los animales en el Distrito Capital con el fin de mejorar sus condiciones de salud y bienestar.</v>
      </c>
      <c r="F68" s="142">
        <v>0.1851851851851852</v>
      </c>
      <c r="G68" s="142"/>
      <c r="H68" s="185">
        <v>2.1</v>
      </c>
      <c r="I68" s="151" t="s">
        <v>288</v>
      </c>
      <c r="J68" s="185" t="s">
        <v>181</v>
      </c>
      <c r="K68" s="185" t="s">
        <v>183</v>
      </c>
      <c r="L68" s="99">
        <v>292</v>
      </c>
      <c r="M68" s="185">
        <v>310</v>
      </c>
      <c r="N68" s="133">
        <f t="shared" si="23"/>
        <v>1.0616438356164384</v>
      </c>
      <c r="O68" s="99">
        <v>292</v>
      </c>
      <c r="P68" s="185">
        <v>310</v>
      </c>
      <c r="Q68" s="133">
        <f t="shared" si="24"/>
        <v>1.0616438356164384</v>
      </c>
      <c r="R68" s="99">
        <v>292</v>
      </c>
      <c r="S68" s="185">
        <v>458</v>
      </c>
      <c r="T68" s="133">
        <f t="shared" si="25"/>
        <v>1.5684931506849316</v>
      </c>
      <c r="U68" s="99">
        <v>305</v>
      </c>
      <c r="V68" s="185">
        <v>647</v>
      </c>
      <c r="W68" s="133">
        <f t="shared" si="26"/>
        <v>2.1213114754098359</v>
      </c>
      <c r="X68" s="99">
        <v>305</v>
      </c>
      <c r="Y68" s="185">
        <v>779</v>
      </c>
      <c r="Z68" s="133">
        <f t="shared" si="27"/>
        <v>2.5540983606557379</v>
      </c>
      <c r="AA68" s="99">
        <v>305</v>
      </c>
      <c r="AB68" s="207">
        <v>1122</v>
      </c>
      <c r="AC68" s="133">
        <f t="shared" si="28"/>
        <v>3.6786885245901639</v>
      </c>
      <c r="AD68" s="99">
        <v>305</v>
      </c>
      <c r="AE68" s="185"/>
      <c r="AF68" s="133">
        <f t="shared" si="29"/>
        <v>0</v>
      </c>
      <c r="AG68" s="99">
        <v>305</v>
      </c>
      <c r="AH68" s="185"/>
      <c r="AI68" s="133">
        <f>IF(ISERROR(AH68/AG68),0,(AH68/AG68))</f>
        <v>0</v>
      </c>
      <c r="AJ68" s="99">
        <v>305</v>
      </c>
      <c r="AK68" s="185"/>
      <c r="AL68" s="133">
        <f>IF(ISERROR(AK68/AJ68),0,(AK68/AJ68))</f>
        <v>0</v>
      </c>
      <c r="AM68" s="99">
        <v>305</v>
      </c>
      <c r="AN68" s="185"/>
      <c r="AO68" s="133">
        <f>IF(ISERROR(AN68/AM68),0,(AN68/AM68))</f>
        <v>0</v>
      </c>
      <c r="AP68" s="99">
        <v>305</v>
      </c>
      <c r="AQ68" s="103"/>
      <c r="AR68" s="133">
        <f t="shared" si="30"/>
        <v>0</v>
      </c>
      <c r="AS68" s="99">
        <v>190</v>
      </c>
      <c r="AT68" s="103"/>
      <c r="AU68" s="133">
        <f t="shared" si="31"/>
        <v>0</v>
      </c>
      <c r="AV68" s="149">
        <f>IF(K68="SUMA",(L68+O68+R68+U68+X68+AA68+AD68+AG68+AP68+AS68+AJ68+AM68),(AD68))</f>
        <v>3506</v>
      </c>
      <c r="AW68" s="103">
        <f>IF(ISERROR(IF(K68="Suma",(M68+P68+S68+V68+Y68+AB68+AE68+AH68+AQ68+AT68+AK68+AN68),AVERAGE(M68+P68+S68+V68+Y68+AB68+AE68,AH68,AQ68,AT68,AK68,AN68))),0,IF(K68="Suma",(M68+P68+S68+V68+Y68+AB68+AE68+AH68+AQ68+AT68+AK68+AN68),AVERAGE(AE68,AH68,AQ68,AT68,AK68,AN68)))</f>
        <v>3626</v>
      </c>
      <c r="AX68" s="155">
        <f t="shared" si="32"/>
        <v>1.0342270393610953</v>
      </c>
    </row>
    <row r="69" spans="1:50" s="3" customFormat="1" ht="75" customHeight="1" x14ac:dyDescent="0.25">
      <c r="A69" s="290"/>
      <c r="B69" s="247"/>
      <c r="C69" s="244"/>
      <c r="D69" s="242"/>
      <c r="E69" s="240"/>
      <c r="F69" s="142">
        <v>0.10370370370370373</v>
      </c>
      <c r="G69" s="142"/>
      <c r="H69" s="185">
        <v>2.2000000000000002</v>
      </c>
      <c r="I69" s="151" t="s">
        <v>289</v>
      </c>
      <c r="J69" s="185" t="s">
        <v>181</v>
      </c>
      <c r="K69" s="185" t="s">
        <v>183</v>
      </c>
      <c r="L69" s="99">
        <v>149</v>
      </c>
      <c r="M69" s="185">
        <v>179</v>
      </c>
      <c r="N69" s="133">
        <f t="shared" si="23"/>
        <v>1.2013422818791946</v>
      </c>
      <c r="O69" s="99">
        <v>149</v>
      </c>
      <c r="P69" s="185">
        <v>176</v>
      </c>
      <c r="Q69" s="133">
        <f t="shared" si="24"/>
        <v>1.1812080536912752</v>
      </c>
      <c r="R69" s="99">
        <v>149</v>
      </c>
      <c r="S69" s="185">
        <v>208</v>
      </c>
      <c r="T69" s="133">
        <f t="shared" si="25"/>
        <v>1.3959731543624161</v>
      </c>
      <c r="U69" s="99">
        <v>159</v>
      </c>
      <c r="V69" s="185">
        <v>162</v>
      </c>
      <c r="W69" s="133">
        <f t="shared" si="26"/>
        <v>1.0188679245283019</v>
      </c>
      <c r="X69" s="99">
        <v>159</v>
      </c>
      <c r="Y69" s="185">
        <v>174</v>
      </c>
      <c r="Z69" s="133">
        <f t="shared" si="27"/>
        <v>1.0943396226415094</v>
      </c>
      <c r="AA69" s="99">
        <v>159</v>
      </c>
      <c r="AB69" s="207">
        <v>162</v>
      </c>
      <c r="AC69" s="133">
        <f t="shared" si="28"/>
        <v>1.0188679245283019</v>
      </c>
      <c r="AD69" s="99">
        <v>159</v>
      </c>
      <c r="AE69" s="185"/>
      <c r="AF69" s="133">
        <f t="shared" si="29"/>
        <v>0</v>
      </c>
      <c r="AG69" s="102">
        <v>159</v>
      </c>
      <c r="AH69" s="185"/>
      <c r="AI69" s="133">
        <f t="shared" ref="AI69:AI77" si="34">IF(ISERROR(AH69/AG69),0,(AH69/AG69))</f>
        <v>0</v>
      </c>
      <c r="AJ69" s="99">
        <v>159</v>
      </c>
      <c r="AK69" s="185"/>
      <c r="AL69" s="133">
        <f t="shared" ref="AL69:AL77" si="35">IF(ISERROR(AK69/AJ69),0,(AK69/AJ69))</f>
        <v>0</v>
      </c>
      <c r="AM69" s="99">
        <v>159</v>
      </c>
      <c r="AN69" s="185"/>
      <c r="AO69" s="133">
        <f t="shared" ref="AO69:AO77" si="36">IF(ISERROR(AN69/AM69),0,(AN69/AM69))</f>
        <v>0</v>
      </c>
      <c r="AP69" s="99">
        <v>159</v>
      </c>
      <c r="AQ69" s="103"/>
      <c r="AR69" s="133">
        <f t="shared" si="30"/>
        <v>0</v>
      </c>
      <c r="AS69" s="99">
        <v>63</v>
      </c>
      <c r="AT69" s="103"/>
      <c r="AU69" s="133">
        <f t="shared" si="31"/>
        <v>0</v>
      </c>
      <c r="AV69" s="149">
        <f>IF(K69="SUMA",(L69+O69+R69+U69+X69+AA69+AD69+AG69+AP69+AS69+AJ69+AM69),(AD69))</f>
        <v>1782</v>
      </c>
      <c r="AW69" s="103">
        <f t="shared" ref="AW69:AW77" si="37">IF(ISERROR(IF(K69="Suma",(M69+P69+S69+V69+Y69+AB69+AE69+AH69+AQ69+AT69+AK69+AN69),AVERAGE(M69+P69+S69+V69+Y69+AB69+AE69,AH69,AQ69,AT69,AK69,AN69))),0,IF(K69="Suma",(M69+P69+S69+V69+Y69+AB69+AE69+AH69+AQ69+AT69+AK69+AN69),AVERAGE(AE69,AH69,AQ69,AT69,AK69,AN69)))</f>
        <v>1061</v>
      </c>
      <c r="AX69" s="155">
        <f t="shared" si="32"/>
        <v>0.59539842873176207</v>
      </c>
    </row>
    <row r="70" spans="1:50" s="3" customFormat="1" ht="75" customHeight="1" x14ac:dyDescent="0.25">
      <c r="A70" s="290"/>
      <c r="B70" s="247"/>
      <c r="C70" s="244"/>
      <c r="D70" s="242"/>
      <c r="E70" s="240"/>
      <c r="F70" s="142">
        <v>0.26666666666666666</v>
      </c>
      <c r="G70" s="142"/>
      <c r="H70" s="185">
        <v>2.2999999999999998</v>
      </c>
      <c r="I70" s="151" t="s">
        <v>290</v>
      </c>
      <c r="J70" s="185" t="s">
        <v>181</v>
      </c>
      <c r="K70" s="185" t="s">
        <v>183</v>
      </c>
      <c r="L70" s="99">
        <v>490</v>
      </c>
      <c r="M70" s="185">
        <v>165</v>
      </c>
      <c r="N70" s="133">
        <f t="shared" si="23"/>
        <v>0.33673469387755101</v>
      </c>
      <c r="O70" s="99">
        <v>490</v>
      </c>
      <c r="P70" s="185">
        <v>439</v>
      </c>
      <c r="Q70" s="133">
        <f t="shared" si="24"/>
        <v>0.89591836734693875</v>
      </c>
      <c r="R70" s="99">
        <v>490</v>
      </c>
      <c r="S70" s="185">
        <v>412</v>
      </c>
      <c r="T70" s="133">
        <f t="shared" si="25"/>
        <v>0.84081632653061222</v>
      </c>
      <c r="U70" s="99">
        <v>524</v>
      </c>
      <c r="V70" s="185">
        <v>395</v>
      </c>
      <c r="W70" s="133">
        <f t="shared" si="26"/>
        <v>0.75381679389312972</v>
      </c>
      <c r="X70" s="99">
        <v>524</v>
      </c>
      <c r="Y70" s="185">
        <v>424</v>
      </c>
      <c r="Z70" s="133">
        <f t="shared" si="27"/>
        <v>0.80916030534351147</v>
      </c>
      <c r="AA70" s="99">
        <v>524</v>
      </c>
      <c r="AB70" s="207">
        <v>552</v>
      </c>
      <c r="AC70" s="133">
        <f t="shared" si="28"/>
        <v>1.0534351145038168</v>
      </c>
      <c r="AD70" s="99">
        <v>524</v>
      </c>
      <c r="AE70" s="185"/>
      <c r="AF70" s="133">
        <f t="shared" si="29"/>
        <v>0</v>
      </c>
      <c r="AG70" s="102">
        <v>524</v>
      </c>
      <c r="AH70" s="185"/>
      <c r="AI70" s="133">
        <f t="shared" si="34"/>
        <v>0</v>
      </c>
      <c r="AJ70" s="99">
        <v>524</v>
      </c>
      <c r="AK70" s="185"/>
      <c r="AL70" s="133">
        <f t="shared" si="35"/>
        <v>0</v>
      </c>
      <c r="AM70" s="99">
        <v>524</v>
      </c>
      <c r="AN70" s="185"/>
      <c r="AO70" s="133">
        <f>IF(ISERROR(AN70/AM70),0,(AN70/AM70))</f>
        <v>0</v>
      </c>
      <c r="AP70" s="99">
        <v>524</v>
      </c>
      <c r="AQ70" s="103"/>
      <c r="AR70" s="133">
        <f t="shared" si="30"/>
        <v>0</v>
      </c>
      <c r="AS70" s="99">
        <v>219</v>
      </c>
      <c r="AT70" s="103"/>
      <c r="AU70" s="133">
        <f t="shared" si="31"/>
        <v>0</v>
      </c>
      <c r="AV70" s="149">
        <f>IF(K70="SUMA",(L70+O70+R70+U70+X70+AA70+AD70+AG70+AP70+AS70+AJ70+AM70),(AD70))</f>
        <v>5881</v>
      </c>
      <c r="AW70" s="103">
        <f t="shared" si="37"/>
        <v>2387</v>
      </c>
      <c r="AX70" s="155">
        <f t="shared" si="32"/>
        <v>0.40588335317122937</v>
      </c>
    </row>
    <row r="71" spans="1:50" s="3" customFormat="1" ht="75" customHeight="1" x14ac:dyDescent="0.25">
      <c r="A71" s="290"/>
      <c r="B71" s="247"/>
      <c r="C71" s="244"/>
      <c r="D71" s="242"/>
      <c r="E71" s="240"/>
      <c r="F71" s="142">
        <v>7.4074074074074084E-2</v>
      </c>
      <c r="G71" s="142"/>
      <c r="H71" s="185">
        <v>2.4</v>
      </c>
      <c r="I71" s="151" t="s">
        <v>292</v>
      </c>
      <c r="J71" s="185" t="s">
        <v>181</v>
      </c>
      <c r="K71" s="185" t="s">
        <v>183</v>
      </c>
      <c r="L71" s="99">
        <v>22</v>
      </c>
      <c r="M71" s="185">
        <v>16</v>
      </c>
      <c r="N71" s="133">
        <f t="shared" si="23"/>
        <v>0.72727272727272729</v>
      </c>
      <c r="O71" s="99">
        <v>22</v>
      </c>
      <c r="P71" s="185">
        <v>21</v>
      </c>
      <c r="Q71" s="133">
        <f t="shared" si="24"/>
        <v>0.95454545454545459</v>
      </c>
      <c r="R71" s="99">
        <v>22</v>
      </c>
      <c r="S71" s="185">
        <v>11</v>
      </c>
      <c r="T71" s="133">
        <f t="shared" si="25"/>
        <v>0.5</v>
      </c>
      <c r="U71" s="99">
        <v>23</v>
      </c>
      <c r="V71" s="185">
        <v>46</v>
      </c>
      <c r="W71" s="133">
        <f t="shared" si="26"/>
        <v>2</v>
      </c>
      <c r="X71" s="99">
        <v>23</v>
      </c>
      <c r="Y71" s="185">
        <v>35</v>
      </c>
      <c r="Z71" s="133">
        <f t="shared" si="27"/>
        <v>1.5217391304347827</v>
      </c>
      <c r="AA71" s="99">
        <v>23</v>
      </c>
      <c r="AB71" s="207">
        <v>24</v>
      </c>
      <c r="AC71" s="133">
        <f t="shared" si="28"/>
        <v>1.0434782608695652</v>
      </c>
      <c r="AD71" s="99">
        <v>23</v>
      </c>
      <c r="AE71" s="185"/>
      <c r="AF71" s="133">
        <f t="shared" si="29"/>
        <v>0</v>
      </c>
      <c r="AG71" s="99">
        <v>23</v>
      </c>
      <c r="AH71" s="185"/>
      <c r="AI71" s="133">
        <f t="shared" si="34"/>
        <v>0</v>
      </c>
      <c r="AJ71" s="99">
        <v>23</v>
      </c>
      <c r="AK71" s="185"/>
      <c r="AL71" s="133">
        <f t="shared" si="35"/>
        <v>0</v>
      </c>
      <c r="AM71" s="99">
        <v>23</v>
      </c>
      <c r="AN71" s="185"/>
      <c r="AO71" s="133">
        <f t="shared" ref="AO71:AO72" si="38">IF(ISERROR(AN71/AM71),0,(AN71/AM71))</f>
        <v>0</v>
      </c>
      <c r="AP71" s="99">
        <v>23</v>
      </c>
      <c r="AQ71" s="103"/>
      <c r="AR71" s="133">
        <f t="shared" si="30"/>
        <v>0</v>
      </c>
      <c r="AS71" s="99">
        <v>14</v>
      </c>
      <c r="AT71" s="103"/>
      <c r="AU71" s="133">
        <f t="shared" si="31"/>
        <v>0</v>
      </c>
      <c r="AV71" s="149">
        <f>IF(K71="SUMA",(L71+O71+R71+U71+X71+AA71+AD71+AG71+AP71+AS71+AJ71+AM71),(AD71))</f>
        <v>264</v>
      </c>
      <c r="AW71" s="103">
        <f t="shared" si="37"/>
        <v>153</v>
      </c>
      <c r="AX71" s="155">
        <f t="shared" si="32"/>
        <v>0.57954545454545459</v>
      </c>
    </row>
    <row r="72" spans="1:50" s="3" customFormat="1" ht="75" customHeight="1" x14ac:dyDescent="0.25">
      <c r="A72" s="290"/>
      <c r="B72" s="247"/>
      <c r="C72" s="244"/>
      <c r="D72" s="242"/>
      <c r="E72" s="240"/>
      <c r="F72" s="142">
        <v>2.2222222222222223E-2</v>
      </c>
      <c r="G72" s="142"/>
      <c r="H72" s="185">
        <v>2.5</v>
      </c>
      <c r="I72" s="151" t="s">
        <v>294</v>
      </c>
      <c r="J72" s="185" t="s">
        <v>181</v>
      </c>
      <c r="K72" s="185" t="s">
        <v>183</v>
      </c>
      <c r="L72" s="99">
        <v>55</v>
      </c>
      <c r="M72" s="185">
        <v>55</v>
      </c>
      <c r="N72" s="133">
        <f t="shared" si="23"/>
        <v>1</v>
      </c>
      <c r="O72" s="99">
        <v>121</v>
      </c>
      <c r="P72" s="185">
        <v>138</v>
      </c>
      <c r="Q72" s="133">
        <f t="shared" si="24"/>
        <v>1.140495867768595</v>
      </c>
      <c r="R72" s="99">
        <v>88</v>
      </c>
      <c r="S72" s="185">
        <v>120</v>
      </c>
      <c r="T72" s="133">
        <f t="shared" si="25"/>
        <v>1.3636363636363635</v>
      </c>
      <c r="U72" s="99">
        <v>91</v>
      </c>
      <c r="V72" s="185">
        <v>102</v>
      </c>
      <c r="W72" s="133">
        <f t="shared" si="26"/>
        <v>1.1208791208791209</v>
      </c>
      <c r="X72" s="99">
        <v>91</v>
      </c>
      <c r="Y72" s="185">
        <v>102</v>
      </c>
      <c r="Z72" s="133">
        <f t="shared" si="27"/>
        <v>1.1208791208791209</v>
      </c>
      <c r="AA72" s="99">
        <v>91</v>
      </c>
      <c r="AB72" s="207">
        <v>107</v>
      </c>
      <c r="AC72" s="133">
        <f t="shared" si="28"/>
        <v>1.1758241758241759</v>
      </c>
      <c r="AD72" s="99">
        <v>91</v>
      </c>
      <c r="AE72" s="185"/>
      <c r="AF72" s="133">
        <f t="shared" si="29"/>
        <v>0</v>
      </c>
      <c r="AG72" s="102">
        <v>91</v>
      </c>
      <c r="AH72" s="185"/>
      <c r="AI72" s="133">
        <f t="shared" si="34"/>
        <v>0</v>
      </c>
      <c r="AJ72" s="99">
        <v>91</v>
      </c>
      <c r="AK72" s="185"/>
      <c r="AL72" s="133">
        <f t="shared" si="35"/>
        <v>0</v>
      </c>
      <c r="AM72" s="99">
        <v>91</v>
      </c>
      <c r="AN72" s="185"/>
      <c r="AO72" s="133">
        <f t="shared" si="38"/>
        <v>0</v>
      </c>
      <c r="AP72" s="99">
        <v>91</v>
      </c>
      <c r="AQ72" s="103"/>
      <c r="AR72" s="133">
        <f t="shared" si="30"/>
        <v>0</v>
      </c>
      <c r="AS72" s="99">
        <v>58</v>
      </c>
      <c r="AT72" s="103"/>
      <c r="AU72" s="133">
        <f t="shared" si="31"/>
        <v>0</v>
      </c>
      <c r="AV72" s="149">
        <f t="shared" ref="AV72" si="39">IF(K72="SUMA",(L72+O72+R72+U72+X72+AA72+AD72+AG72+AP72+AS72+AJ72+AM72),(AD72))</f>
        <v>1050</v>
      </c>
      <c r="AW72" s="103">
        <f t="shared" si="37"/>
        <v>624</v>
      </c>
      <c r="AX72" s="155">
        <f t="shared" si="32"/>
        <v>0.59428571428571431</v>
      </c>
    </row>
    <row r="73" spans="1:50" s="3" customFormat="1" ht="75" customHeight="1" x14ac:dyDescent="0.25">
      <c r="A73" s="290"/>
      <c r="B73" s="247"/>
      <c r="C73" s="244"/>
      <c r="D73" s="242"/>
      <c r="E73" s="240"/>
      <c r="F73" s="142">
        <v>0.1851851851851852</v>
      </c>
      <c r="G73" s="142"/>
      <c r="H73" s="185">
        <v>2.6</v>
      </c>
      <c r="I73" s="185" t="s">
        <v>291</v>
      </c>
      <c r="J73" s="185" t="s">
        <v>181</v>
      </c>
      <c r="K73" s="185" t="s">
        <v>183</v>
      </c>
      <c r="L73" s="99">
        <v>50</v>
      </c>
      <c r="M73" s="185">
        <v>39</v>
      </c>
      <c r="N73" s="133">
        <f t="shared" ref="N73:N77" si="40">IF(ISERROR(M73/L73),0,(M73/L73))</f>
        <v>0.78</v>
      </c>
      <c r="O73" s="99">
        <v>50</v>
      </c>
      <c r="P73" s="185">
        <v>55</v>
      </c>
      <c r="Q73" s="133">
        <f t="shared" ref="Q73:Q77" si="41">IF(ISERROR(P73/O73),0,(P73/O73))</f>
        <v>1.1000000000000001</v>
      </c>
      <c r="R73" s="99">
        <v>50</v>
      </c>
      <c r="S73" s="185">
        <v>51</v>
      </c>
      <c r="T73" s="133">
        <f t="shared" ref="T73:T77" si="42">IF(ISERROR(S73/R73),0,(S73/R73))</f>
        <v>1.02</v>
      </c>
      <c r="U73" s="99">
        <v>50</v>
      </c>
      <c r="V73" s="185">
        <v>48</v>
      </c>
      <c r="W73" s="133">
        <f t="shared" si="26"/>
        <v>0.96</v>
      </c>
      <c r="X73" s="99">
        <v>50</v>
      </c>
      <c r="Y73" s="185">
        <v>55</v>
      </c>
      <c r="Z73" s="133">
        <f t="shared" ref="Z73:Z77" si="43">IF(ISERROR(Y73/X73),0,(Y73/X73))</f>
        <v>1.1000000000000001</v>
      </c>
      <c r="AA73" s="99">
        <v>50</v>
      </c>
      <c r="AB73" s="207">
        <v>46</v>
      </c>
      <c r="AC73" s="133">
        <f t="shared" ref="AC73:AC77" si="44">IF(ISERROR(AB73/AA73),0,(AB73/AA73))</f>
        <v>0.92</v>
      </c>
      <c r="AD73" s="99">
        <v>50</v>
      </c>
      <c r="AE73" s="185"/>
      <c r="AF73" s="133">
        <f t="shared" ref="AF73:AF77" si="45">IF(ISERROR(AE73/AD73),0,(AE73/AD73))</f>
        <v>0</v>
      </c>
      <c r="AG73" s="99">
        <v>50</v>
      </c>
      <c r="AH73" s="185"/>
      <c r="AI73" s="133">
        <f t="shared" si="34"/>
        <v>0</v>
      </c>
      <c r="AJ73" s="99">
        <v>50</v>
      </c>
      <c r="AK73" s="185"/>
      <c r="AL73" s="133">
        <f t="shared" si="35"/>
        <v>0</v>
      </c>
      <c r="AM73" s="99">
        <v>50</v>
      </c>
      <c r="AN73" s="185"/>
      <c r="AO73" s="133">
        <f>IF(ISERROR(AN73/AM73),0,(AN73/AM73))</f>
        <v>0</v>
      </c>
      <c r="AP73" s="99">
        <v>50</v>
      </c>
      <c r="AQ73" s="103"/>
      <c r="AR73" s="133">
        <f t="shared" ref="AR73:AR77" si="46">IF(ISERROR(AQ73/AP73),0,(AQ73/AP73))</f>
        <v>0</v>
      </c>
      <c r="AS73" s="99">
        <v>50</v>
      </c>
      <c r="AT73" s="103"/>
      <c r="AU73" s="133">
        <f t="shared" ref="AU73:AU77" si="47">IF(ISERROR(AT73/AS73),0,(AT73/AS73))</f>
        <v>0</v>
      </c>
      <c r="AV73" s="149">
        <f>IF(K73="SUMA",(L73+O73+R73+U73+X73+AA73+AD73+AG73+AP73+AS73+AJ73+AM73),(AD73))</f>
        <v>600</v>
      </c>
      <c r="AW73" s="103">
        <f t="shared" si="37"/>
        <v>294</v>
      </c>
      <c r="AX73" s="155">
        <f>IF(ISERROR(AW73/AV73),0,(AW73/AV73))</f>
        <v>0.49</v>
      </c>
    </row>
    <row r="74" spans="1:50" s="3" customFormat="1" ht="62.25" customHeight="1" x14ac:dyDescent="0.25">
      <c r="A74" s="290"/>
      <c r="B74" s="247"/>
      <c r="C74" s="244"/>
      <c r="D74" s="242"/>
      <c r="E74" s="240"/>
      <c r="F74" s="142">
        <v>0.16296296296296298</v>
      </c>
      <c r="G74" s="142"/>
      <c r="H74" s="185">
        <v>2.8</v>
      </c>
      <c r="I74" s="185" t="s">
        <v>293</v>
      </c>
      <c r="J74" s="185" t="s">
        <v>181</v>
      </c>
      <c r="K74" s="185" t="s">
        <v>183</v>
      </c>
      <c r="L74" s="99">
        <v>5968</v>
      </c>
      <c r="M74" s="185">
        <v>255</v>
      </c>
      <c r="N74" s="133">
        <f t="shared" si="40"/>
        <v>4.2727882037533513E-2</v>
      </c>
      <c r="O74" s="99">
        <v>5968</v>
      </c>
      <c r="P74" s="185">
        <v>1261</v>
      </c>
      <c r="Q74" s="133">
        <f t="shared" si="41"/>
        <v>0.2112935656836461</v>
      </c>
      <c r="R74" s="99">
        <v>5968</v>
      </c>
      <c r="S74" s="185">
        <v>6302</v>
      </c>
      <c r="T74" s="133">
        <f t="shared" si="42"/>
        <v>1.0559651474530831</v>
      </c>
      <c r="U74" s="99">
        <v>5968</v>
      </c>
      <c r="V74" s="185">
        <v>13530</v>
      </c>
      <c r="W74" s="133">
        <f t="shared" si="26"/>
        <v>2.2670911528150133</v>
      </c>
      <c r="X74" s="99">
        <v>5968</v>
      </c>
      <c r="Y74" s="185">
        <v>3906</v>
      </c>
      <c r="Z74" s="133">
        <f t="shared" si="43"/>
        <v>0.65449061662198393</v>
      </c>
      <c r="AA74" s="99">
        <v>5968</v>
      </c>
      <c r="AB74" s="207">
        <v>4072</v>
      </c>
      <c r="AC74" s="133">
        <f t="shared" si="44"/>
        <v>0.68230563002680966</v>
      </c>
      <c r="AD74" s="99">
        <v>5968</v>
      </c>
      <c r="AE74" s="185"/>
      <c r="AF74" s="133">
        <f t="shared" si="45"/>
        <v>0</v>
      </c>
      <c r="AG74" s="99">
        <v>5968</v>
      </c>
      <c r="AH74" s="185"/>
      <c r="AI74" s="133">
        <f t="shared" si="34"/>
        <v>0</v>
      </c>
      <c r="AJ74" s="99">
        <v>5968</v>
      </c>
      <c r="AK74" s="185"/>
      <c r="AL74" s="133">
        <f t="shared" si="35"/>
        <v>0</v>
      </c>
      <c r="AM74" s="99">
        <v>5968</v>
      </c>
      <c r="AN74" s="185"/>
      <c r="AO74" s="133">
        <f t="shared" si="36"/>
        <v>0</v>
      </c>
      <c r="AP74" s="99">
        <v>5968</v>
      </c>
      <c r="AQ74" s="103"/>
      <c r="AR74" s="133">
        <f t="shared" si="46"/>
        <v>0</v>
      </c>
      <c r="AS74" s="99">
        <v>5968</v>
      </c>
      <c r="AT74" s="103"/>
      <c r="AU74" s="133">
        <f t="shared" si="47"/>
        <v>0</v>
      </c>
      <c r="AV74" s="149">
        <f t="shared" ref="AV74:AV77" si="48">IF(K74="SUMA",(L74+O74+R74+U74+X74+AA74+AD74+AG74+AP74+AS74+AJ74+AM74),(AD74))</f>
        <v>71616</v>
      </c>
      <c r="AW74" s="103">
        <f t="shared" si="37"/>
        <v>29326</v>
      </c>
      <c r="AX74" s="155">
        <f>IF(ISERROR(AW74/AV74),0,(AW74/AV74))</f>
        <v>0.40948949955317249</v>
      </c>
    </row>
    <row r="75" spans="1:50" s="3" customFormat="1" ht="75" x14ac:dyDescent="0.25">
      <c r="A75" s="290"/>
      <c r="B75" s="181">
        <v>3</v>
      </c>
      <c r="C75" s="182" t="s">
        <v>231</v>
      </c>
      <c r="D75" s="61" t="s">
        <v>144</v>
      </c>
      <c r="E75" s="179" t="str">
        <f>IF(D75="","",VLOOKUP(D75,$C$138:$L$151,10,FALSE))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75" s="142">
        <v>1</v>
      </c>
      <c r="G75" s="142"/>
      <c r="H75" s="185">
        <v>3</v>
      </c>
      <c r="I75" s="185" t="s">
        <v>232</v>
      </c>
      <c r="J75" s="142" t="s">
        <v>180</v>
      </c>
      <c r="K75" s="142" t="s">
        <v>184</v>
      </c>
      <c r="L75" s="100">
        <v>1</v>
      </c>
      <c r="M75" s="95">
        <v>1</v>
      </c>
      <c r="N75" s="133">
        <f t="shared" si="40"/>
        <v>1</v>
      </c>
      <c r="O75" s="100">
        <v>1</v>
      </c>
      <c r="P75" s="95">
        <v>1</v>
      </c>
      <c r="Q75" s="133">
        <f t="shared" si="41"/>
        <v>1</v>
      </c>
      <c r="R75" s="100">
        <v>1</v>
      </c>
      <c r="S75" s="95">
        <v>1</v>
      </c>
      <c r="T75" s="133">
        <f t="shared" si="42"/>
        <v>1</v>
      </c>
      <c r="U75" s="100">
        <v>1</v>
      </c>
      <c r="V75" s="95">
        <v>1</v>
      </c>
      <c r="W75" s="133">
        <f t="shared" si="26"/>
        <v>1</v>
      </c>
      <c r="X75" s="100">
        <v>1</v>
      </c>
      <c r="Y75" s="95">
        <v>1</v>
      </c>
      <c r="Z75" s="133">
        <f t="shared" si="43"/>
        <v>1</v>
      </c>
      <c r="AA75" s="100">
        <v>1</v>
      </c>
      <c r="AB75" s="95">
        <v>1</v>
      </c>
      <c r="AC75" s="133">
        <f t="shared" si="44"/>
        <v>1</v>
      </c>
      <c r="AD75" s="100">
        <v>1</v>
      </c>
      <c r="AE75" s="95"/>
      <c r="AF75" s="133">
        <f t="shared" si="45"/>
        <v>0</v>
      </c>
      <c r="AG75" s="100">
        <v>1</v>
      </c>
      <c r="AH75" s="95"/>
      <c r="AI75" s="133">
        <f t="shared" si="34"/>
        <v>0</v>
      </c>
      <c r="AJ75" s="100">
        <v>1</v>
      </c>
      <c r="AK75" s="95"/>
      <c r="AL75" s="133">
        <f t="shared" si="35"/>
        <v>0</v>
      </c>
      <c r="AM75" s="100">
        <v>1</v>
      </c>
      <c r="AN75" s="95"/>
      <c r="AO75" s="133">
        <f t="shared" si="36"/>
        <v>0</v>
      </c>
      <c r="AP75" s="100">
        <v>1</v>
      </c>
      <c r="AQ75" s="104"/>
      <c r="AR75" s="133">
        <f t="shared" si="46"/>
        <v>0</v>
      </c>
      <c r="AS75" s="100">
        <v>1</v>
      </c>
      <c r="AT75" s="104"/>
      <c r="AU75" s="133">
        <f t="shared" si="47"/>
        <v>0</v>
      </c>
      <c r="AV75" s="150">
        <f>IF(K75="SUMA",(AD75+AG75+AP75+AS75+AJ75+AM75),(AD75))</f>
        <v>1</v>
      </c>
      <c r="AW75" s="104">
        <v>1</v>
      </c>
      <c r="AX75" s="155">
        <f t="shared" ref="AX75:AX77" si="49">IF(ISERROR(AW75/AV75),0,(AW75/AV75))</f>
        <v>1</v>
      </c>
    </row>
    <row r="76" spans="1:50" s="3" customFormat="1" ht="76.5" customHeight="1" x14ac:dyDescent="0.25">
      <c r="A76" s="290"/>
      <c r="B76" s="247">
        <v>4</v>
      </c>
      <c r="C76" s="282" t="s">
        <v>233</v>
      </c>
      <c r="D76" s="242" t="s">
        <v>125</v>
      </c>
      <c r="E76" s="240" t="str">
        <f>IF(D76="","",VLOOKUP(D76,$C$138:$L$151,10,FALSE))</f>
        <v>Prestar los servicios medico veterinarios y la identificación de los animales en el Distrito Capital con el fin de mejorar sus condiciones de salud y bienestar.</v>
      </c>
      <c r="F76" s="142">
        <v>0.3</v>
      </c>
      <c r="G76" s="142"/>
      <c r="H76" s="185">
        <v>4.0999999999999996</v>
      </c>
      <c r="I76" s="185" t="s">
        <v>356</v>
      </c>
      <c r="J76" s="185" t="s">
        <v>181</v>
      </c>
      <c r="K76" s="185" t="s">
        <v>183</v>
      </c>
      <c r="L76" s="99">
        <v>6470</v>
      </c>
      <c r="M76" s="185">
        <v>6446</v>
      </c>
      <c r="N76" s="133">
        <f t="shared" si="40"/>
        <v>0.99629057187017001</v>
      </c>
      <c r="O76" s="99">
        <v>9802</v>
      </c>
      <c r="P76" s="185">
        <v>9802</v>
      </c>
      <c r="Q76" s="133">
        <f t="shared" si="41"/>
        <v>1</v>
      </c>
      <c r="R76" s="99">
        <v>7460</v>
      </c>
      <c r="S76" s="185">
        <v>6719</v>
      </c>
      <c r="T76" s="133">
        <f t="shared" si="42"/>
        <v>0.90067024128686324</v>
      </c>
      <c r="U76" s="99">
        <v>6400</v>
      </c>
      <c r="V76" s="185">
        <v>5439</v>
      </c>
      <c r="W76" s="133">
        <f t="shared" si="26"/>
        <v>0.84984375000000001</v>
      </c>
      <c r="X76" s="99">
        <v>6453</v>
      </c>
      <c r="Y76" s="185">
        <v>6119</v>
      </c>
      <c r="Z76" s="133">
        <f t="shared" si="43"/>
        <v>0.9482411281574461</v>
      </c>
      <c r="AA76" s="99">
        <v>7396</v>
      </c>
      <c r="AB76" s="207">
        <v>7396</v>
      </c>
      <c r="AC76" s="133">
        <f t="shared" si="44"/>
        <v>1</v>
      </c>
      <c r="AD76" s="99">
        <v>11200</v>
      </c>
      <c r="AE76" s="185"/>
      <c r="AF76" s="133">
        <f t="shared" si="45"/>
        <v>0</v>
      </c>
      <c r="AG76" s="99">
        <v>11200</v>
      </c>
      <c r="AH76" s="185"/>
      <c r="AI76" s="133">
        <f>IF(ISERROR(AH76/AG76),0,(AH76/AG76))</f>
        <v>0</v>
      </c>
      <c r="AJ76" s="99">
        <v>11200</v>
      </c>
      <c r="AK76" s="185"/>
      <c r="AL76" s="133">
        <f>IF(ISERROR(AK76/AJ76),0,(AK76/AJ76))</f>
        <v>0</v>
      </c>
      <c r="AM76" s="99">
        <v>11200</v>
      </c>
      <c r="AN76" s="185"/>
      <c r="AO76" s="133">
        <f>IF(ISERROR(AN76/AM76),0,(AN76/AM76))</f>
        <v>0</v>
      </c>
      <c r="AP76" s="99">
        <v>11200</v>
      </c>
      <c r="AQ76" s="103"/>
      <c r="AR76" s="133">
        <f>IF(ISERROR(AQ76/AP76),0,(AQ76/AP76))</f>
        <v>0</v>
      </c>
      <c r="AS76" s="99">
        <v>11200</v>
      </c>
      <c r="AT76" s="103"/>
      <c r="AU76" s="133">
        <f>IF(ISERROR(AT76/AS76),0,(AT76/AS76))</f>
        <v>0</v>
      </c>
      <c r="AV76" s="149">
        <f>IF(K76="SUMA",(L76+O76+R76+U76+X76+AA76+AD76+AG76+AP76+AS76+AJ76+AM76),(AD76))</f>
        <v>111181</v>
      </c>
      <c r="AW76" s="103">
        <f t="shared" si="37"/>
        <v>41921</v>
      </c>
      <c r="AX76" s="155">
        <f>IF(ISERROR(AW76/AV76),0,(AW76/AV76))</f>
        <v>0.3770518343961648</v>
      </c>
    </row>
    <row r="77" spans="1:50" s="3" customFormat="1" ht="51" customHeight="1" x14ac:dyDescent="0.25">
      <c r="A77" s="290"/>
      <c r="B77" s="247"/>
      <c r="C77" s="282"/>
      <c r="D77" s="242"/>
      <c r="E77" s="240"/>
      <c r="F77" s="142">
        <v>0.7</v>
      </c>
      <c r="G77" s="142"/>
      <c r="H77" s="185">
        <v>4.2</v>
      </c>
      <c r="I77" s="185" t="s">
        <v>295</v>
      </c>
      <c r="J77" s="185" t="s">
        <v>181</v>
      </c>
      <c r="K77" s="185" t="s">
        <v>183</v>
      </c>
      <c r="L77" s="99">
        <v>63</v>
      </c>
      <c r="M77" s="185">
        <v>10</v>
      </c>
      <c r="N77" s="133">
        <f t="shared" si="40"/>
        <v>0.15873015873015872</v>
      </c>
      <c r="O77" s="99">
        <v>63</v>
      </c>
      <c r="P77" s="185">
        <v>18</v>
      </c>
      <c r="Q77" s="133">
        <f t="shared" si="41"/>
        <v>0.2857142857142857</v>
      </c>
      <c r="R77" s="99">
        <v>63</v>
      </c>
      <c r="S77" s="185">
        <v>125</v>
      </c>
      <c r="T77" s="133">
        <f t="shared" si="42"/>
        <v>1.9841269841269842</v>
      </c>
      <c r="U77" s="99">
        <v>63</v>
      </c>
      <c r="V77" s="185">
        <v>72</v>
      </c>
      <c r="W77" s="133">
        <f t="shared" si="26"/>
        <v>1.1428571428571428</v>
      </c>
      <c r="X77" s="99">
        <v>63</v>
      </c>
      <c r="Y77" s="185">
        <v>68</v>
      </c>
      <c r="Z77" s="133">
        <f t="shared" si="43"/>
        <v>1.0793650793650793</v>
      </c>
      <c r="AA77" s="99">
        <v>63</v>
      </c>
      <c r="AB77" s="207">
        <v>73</v>
      </c>
      <c r="AC77" s="133">
        <f t="shared" si="44"/>
        <v>1.1587301587301588</v>
      </c>
      <c r="AD77" s="99">
        <v>63</v>
      </c>
      <c r="AE77" s="185"/>
      <c r="AF77" s="133">
        <f t="shared" si="45"/>
        <v>0</v>
      </c>
      <c r="AG77" s="99">
        <v>63</v>
      </c>
      <c r="AH77" s="185"/>
      <c r="AI77" s="133">
        <f t="shared" si="34"/>
        <v>0</v>
      </c>
      <c r="AJ77" s="99">
        <v>63</v>
      </c>
      <c r="AK77" s="185"/>
      <c r="AL77" s="133">
        <f t="shared" si="35"/>
        <v>0</v>
      </c>
      <c r="AM77" s="99">
        <v>63</v>
      </c>
      <c r="AN77" s="185"/>
      <c r="AO77" s="133">
        <f t="shared" si="36"/>
        <v>0</v>
      </c>
      <c r="AP77" s="99">
        <v>63</v>
      </c>
      <c r="AQ77" s="103"/>
      <c r="AR77" s="133">
        <f t="shared" si="46"/>
        <v>0</v>
      </c>
      <c r="AS77" s="99">
        <v>63</v>
      </c>
      <c r="AT77" s="103"/>
      <c r="AU77" s="133">
        <f t="shared" si="47"/>
        <v>0</v>
      </c>
      <c r="AV77" s="149">
        <f t="shared" si="48"/>
        <v>756</v>
      </c>
      <c r="AW77" s="103">
        <f t="shared" si="37"/>
        <v>366</v>
      </c>
      <c r="AX77" s="155">
        <f t="shared" si="49"/>
        <v>0.48412698412698413</v>
      </c>
    </row>
    <row r="78" spans="1:50" s="3" customFormat="1" ht="51" customHeight="1" x14ac:dyDescent="0.25">
      <c r="A78" s="290"/>
      <c r="B78" s="294" t="s">
        <v>341</v>
      </c>
      <c r="C78" s="297" t="s">
        <v>342</v>
      </c>
      <c r="D78" s="283" t="s">
        <v>125</v>
      </c>
      <c r="E78" s="286" t="str">
        <f>IF(D78="","",VLOOKUP(D78,$C$138:$L$151,10,FALSE))</f>
        <v>Prestar los servicios medico veterinarios y la identificación de los animales en el Distrito Capital con el fin de mejorar sus condiciones de salud y bienestar.</v>
      </c>
      <c r="F78" s="133">
        <v>0.25</v>
      </c>
      <c r="G78" s="133"/>
      <c r="H78" s="68">
        <v>5.0999999999999996</v>
      </c>
      <c r="I78" s="180" t="s">
        <v>347</v>
      </c>
      <c r="J78" s="133" t="s">
        <v>180</v>
      </c>
      <c r="K78" s="133" t="s">
        <v>184</v>
      </c>
      <c r="L78" s="134">
        <v>1</v>
      </c>
      <c r="M78" s="137">
        <v>0.95699999999999996</v>
      </c>
      <c r="N78" s="142">
        <f t="shared" ref="N78" si="50">IF(ISERROR(M78/L78),0,(M78/L78))</f>
        <v>0.95699999999999996</v>
      </c>
      <c r="O78" s="134">
        <v>1</v>
      </c>
      <c r="P78" s="137">
        <v>0.9657</v>
      </c>
      <c r="Q78" s="142">
        <f t="shared" ref="Q78:Q100" si="51">IF(ISERROR(P78/O78),0,(P78/O78))</f>
        <v>0.9657</v>
      </c>
      <c r="R78" s="134">
        <v>1</v>
      </c>
      <c r="S78" s="137">
        <v>0.99250000000000005</v>
      </c>
      <c r="T78" s="142">
        <f t="shared" ref="T78:T100" si="52">IF(ISERROR(S78/R78),0,(S78/R78))</f>
        <v>0.99250000000000005</v>
      </c>
      <c r="U78" s="134">
        <v>1</v>
      </c>
      <c r="V78" s="137">
        <v>0.98229999999999995</v>
      </c>
      <c r="W78" s="142">
        <f t="shared" ref="W78:W100" si="53">IF(ISERROR(V78/U78),0,(V78/U78))</f>
        <v>0.98229999999999995</v>
      </c>
      <c r="X78" s="134">
        <v>1</v>
      </c>
      <c r="Y78" s="137">
        <v>0.9839</v>
      </c>
      <c r="Z78" s="142">
        <f t="shared" ref="Z78:Z100" si="54">IF(ISERROR(Y78/X78),0,(Y78/X78))</f>
        <v>0.9839</v>
      </c>
      <c r="AA78" s="134">
        <v>1</v>
      </c>
      <c r="AB78" s="137">
        <v>0.99470000000000003</v>
      </c>
      <c r="AC78" s="142">
        <f t="shared" ref="AC78:AC100" si="55">IF(ISERROR(AB78/AA78),0,(AB78/AA78))</f>
        <v>0.99470000000000003</v>
      </c>
      <c r="AD78" s="134">
        <v>1</v>
      </c>
      <c r="AE78" s="134"/>
      <c r="AF78" s="142">
        <f t="shared" ref="AF78:AF100" si="56">IF(ISERROR(AE78/AD78),0,(AE78/AD78))</f>
        <v>0</v>
      </c>
      <c r="AG78" s="134">
        <v>1</v>
      </c>
      <c r="AH78" s="134"/>
      <c r="AI78" s="142">
        <f t="shared" ref="AI78:AI100" si="57">IF(ISERROR(AH78/AG78),0,(AH78/AG78))</f>
        <v>0</v>
      </c>
      <c r="AJ78" s="134">
        <v>1</v>
      </c>
      <c r="AK78" s="134"/>
      <c r="AL78" s="142">
        <f t="shared" ref="AL78:AL100" si="58">IF(ISERROR(AK78/AJ78),0,(AK78/AJ78))</f>
        <v>0</v>
      </c>
      <c r="AM78" s="134">
        <v>1</v>
      </c>
      <c r="AN78" s="134"/>
      <c r="AO78" s="142">
        <f t="shared" ref="AO78:AO100" si="59">IF(ISERROR(AN78/AM78),0,(AN78/AM78))</f>
        <v>0</v>
      </c>
      <c r="AP78" s="134">
        <v>1</v>
      </c>
      <c r="AQ78" s="134"/>
      <c r="AR78" s="142">
        <f t="shared" ref="AR78:AR100" si="60">IF(ISERROR(AQ78/AP78),0,(AQ78/AP78))</f>
        <v>0</v>
      </c>
      <c r="AS78" s="134">
        <v>1</v>
      </c>
      <c r="AT78" s="134"/>
      <c r="AU78" s="142">
        <f t="shared" ref="AU78:AU100" si="61">IF(ISERROR(AT78/AS78),0,(AT78/AS78))</f>
        <v>0</v>
      </c>
      <c r="AV78" s="135">
        <f t="shared" ref="AV78:AV100" si="62">IF(K78="SUMA",(L78+O78+R78+U78+X78+AA78+AD78+AG78+AP78+AS78+AJ78+AM78),(AD78))</f>
        <v>1</v>
      </c>
      <c r="AW78" s="136">
        <f t="shared" ref="AW78:AW100" si="63">IF(ISERROR(IF(K78="Suma",(AE78+AH78+AQ78+AT78+AK78+AN78+AB78+Y78+V78+S78+P78+M78),AVERAGE(AE78,AH78,AQ78,AT78,AK78,AN78,AB78,Y78,V78,S78,P78,M78))),0,IF(K78="Suma",(AE78+AH78+AQ78+AT78+AK78+AN78+AB78+Y78+V78+S78+P78+M78),AVERAGE(AE78,AH78,AQ78,AT78,AK78,AN78,AB78,Y78,V78,S78,P78,M78)))</f>
        <v>0.97935000000000005</v>
      </c>
      <c r="AX78" s="141">
        <f t="shared" ref="AX78:AX100" si="64">IF(ISERROR(AW78/AV78),0,(AW78/AV78))</f>
        <v>0.97935000000000005</v>
      </c>
    </row>
    <row r="79" spans="1:50" s="3" customFormat="1" ht="51" customHeight="1" x14ac:dyDescent="0.25">
      <c r="A79" s="290"/>
      <c r="B79" s="295"/>
      <c r="C79" s="298"/>
      <c r="D79" s="284"/>
      <c r="E79" s="287"/>
      <c r="F79" s="142">
        <v>0.25</v>
      </c>
      <c r="G79" s="142"/>
      <c r="H79" s="68">
        <v>5.2</v>
      </c>
      <c r="I79" s="180" t="s">
        <v>338</v>
      </c>
      <c r="J79" s="133" t="s">
        <v>180</v>
      </c>
      <c r="K79" s="133" t="s">
        <v>355</v>
      </c>
      <c r="L79" s="134">
        <v>1</v>
      </c>
      <c r="M79" s="137">
        <v>0.3765</v>
      </c>
      <c r="N79" s="142">
        <f t="shared" ref="N79:N81" si="65">IF(ISERROR(M79/L79),0,(M79/L79))</f>
        <v>0.3765</v>
      </c>
      <c r="O79" s="134">
        <v>1</v>
      </c>
      <c r="P79" s="137">
        <v>0.4153</v>
      </c>
      <c r="Q79" s="142">
        <f t="shared" si="51"/>
        <v>0.4153</v>
      </c>
      <c r="R79" s="134">
        <v>1</v>
      </c>
      <c r="S79" s="137">
        <v>0.50839999999999996</v>
      </c>
      <c r="T79" s="142">
        <f t="shared" ref="T79:T81" si="66">IF(ISERROR(S79/R79),0,(S79/R79))</f>
        <v>0.50839999999999996</v>
      </c>
      <c r="U79" s="134">
        <v>1</v>
      </c>
      <c r="V79" s="137">
        <v>0.58760000000000001</v>
      </c>
      <c r="W79" s="142">
        <f t="shared" ref="W79:W81" si="67">IF(ISERROR(V79/U79),0,(V79/U79))</f>
        <v>0.58760000000000001</v>
      </c>
      <c r="X79" s="134">
        <v>1</v>
      </c>
      <c r="Y79" s="137">
        <v>0.63859999999999995</v>
      </c>
      <c r="Z79" s="142">
        <f t="shared" ref="Z79:Z81" si="68">IF(ISERROR(Y79/X79),0,(Y79/X79))</f>
        <v>0.63859999999999995</v>
      </c>
      <c r="AA79" s="134">
        <v>1</v>
      </c>
      <c r="AB79" s="137">
        <v>0.76870000000000005</v>
      </c>
      <c r="AC79" s="142">
        <f t="shared" ref="AC79:AC81" si="69">IF(ISERROR(AB79/AA79),0,(AB79/AA79))</f>
        <v>0.76870000000000005</v>
      </c>
      <c r="AD79" s="134">
        <v>1</v>
      </c>
      <c r="AE79" s="134"/>
      <c r="AF79" s="142">
        <f t="shared" ref="AF79:AF81" si="70">IF(ISERROR(AE79/AD79),0,(AE79/AD79))</f>
        <v>0</v>
      </c>
      <c r="AG79" s="134">
        <v>1</v>
      </c>
      <c r="AH79" s="134"/>
      <c r="AI79" s="142">
        <f t="shared" ref="AI79:AI81" si="71">IF(ISERROR(AH79/AG79),0,(AH79/AG79))</f>
        <v>0</v>
      </c>
      <c r="AJ79" s="134">
        <v>1</v>
      </c>
      <c r="AK79" s="134"/>
      <c r="AL79" s="142">
        <f t="shared" ref="AL79:AL81" si="72">IF(ISERROR(AK79/AJ79),0,(AK79/AJ79))</f>
        <v>0</v>
      </c>
      <c r="AM79" s="134">
        <v>1</v>
      </c>
      <c r="AN79" s="134"/>
      <c r="AO79" s="142">
        <f t="shared" ref="AO79:AO81" si="73">IF(ISERROR(AN79/AM79),0,(AN79/AM79))</f>
        <v>0</v>
      </c>
      <c r="AP79" s="134">
        <v>1</v>
      </c>
      <c r="AQ79" s="134"/>
      <c r="AR79" s="142">
        <f t="shared" ref="AR79:AR81" si="74">IF(ISERROR(AQ79/AP79),0,(AQ79/AP79))</f>
        <v>0</v>
      </c>
      <c r="AS79" s="134">
        <v>1</v>
      </c>
      <c r="AT79" s="134"/>
      <c r="AU79" s="142">
        <f t="shared" ref="AU79:AU81" si="75">IF(ISERROR(AT79/AS79),0,(AT79/AS79))</f>
        <v>0</v>
      </c>
      <c r="AV79" s="135">
        <f t="shared" ref="AV79:AV81" si="76">IF(K79="SUMA",(L79+O79+R79+U79+X79+AA79+AD79+AG79+AP79+AS79+AJ79+AM79),(AD79))</f>
        <v>1</v>
      </c>
      <c r="AW79" s="136">
        <f t="shared" ref="AW79:AW81" si="77">IF(ISERROR(IF(K79="Suma",(AE79+AH79+AQ79+AT79+AK79+AN79+AB79+Y79+V79+S79+P79+M79),AVERAGE(AE79,AH79,AQ79,AT79,AK79,AN79,AB79,Y79,V79,S79,P79,M79))),0,IF(K79="Suma",(AE79+AH79+AQ79+AT79+AK79+AN79+AB79+Y79+V79+S79+P79+M79),AVERAGE(AE79,AH79,AQ79,AT79,AK79,AN79,AB79,Y79,V79,S79,P79,M79)))</f>
        <v>0.54918333333333325</v>
      </c>
      <c r="AX79" s="141">
        <f t="shared" ref="AX79:AX81" si="78">IF(ISERROR(AW79/AV79),0,(AW79/AV79))</f>
        <v>0.54918333333333325</v>
      </c>
    </row>
    <row r="80" spans="1:50" s="3" customFormat="1" ht="51" customHeight="1" x14ac:dyDescent="0.25">
      <c r="A80" s="290"/>
      <c r="B80" s="295"/>
      <c r="C80" s="298"/>
      <c r="D80" s="284"/>
      <c r="E80" s="287"/>
      <c r="F80" s="142">
        <v>0.25</v>
      </c>
      <c r="G80" s="142"/>
      <c r="H80" s="68">
        <v>5.3</v>
      </c>
      <c r="I80" s="180" t="s">
        <v>339</v>
      </c>
      <c r="J80" s="133" t="s">
        <v>180</v>
      </c>
      <c r="K80" s="133" t="s">
        <v>355</v>
      </c>
      <c r="L80" s="134">
        <v>0.9</v>
      </c>
      <c r="M80" s="137">
        <v>1.8E-3</v>
      </c>
      <c r="N80" s="142">
        <f t="shared" si="65"/>
        <v>2E-3</v>
      </c>
      <c r="O80" s="134">
        <v>0.9</v>
      </c>
      <c r="P80" s="137">
        <v>3.5099999999999999E-2</v>
      </c>
      <c r="Q80" s="142">
        <f t="shared" si="51"/>
        <v>3.9E-2</v>
      </c>
      <c r="R80" s="134">
        <v>0.9</v>
      </c>
      <c r="S80" s="137">
        <v>0.1195</v>
      </c>
      <c r="T80" s="142">
        <f t="shared" si="66"/>
        <v>0.13277777777777777</v>
      </c>
      <c r="U80" s="134">
        <v>0.9</v>
      </c>
      <c r="V80" s="137">
        <v>0.215</v>
      </c>
      <c r="W80" s="142">
        <f t="shared" si="67"/>
        <v>0.23888888888888887</v>
      </c>
      <c r="X80" s="134">
        <v>0.9</v>
      </c>
      <c r="Y80" s="137">
        <v>0.29420000000000002</v>
      </c>
      <c r="Z80" s="142">
        <f t="shared" si="68"/>
        <v>0.3268888888888889</v>
      </c>
      <c r="AA80" s="134">
        <v>0.9</v>
      </c>
      <c r="AB80" s="137">
        <v>0.3478</v>
      </c>
      <c r="AC80" s="142">
        <f t="shared" si="69"/>
        <v>0.38644444444444442</v>
      </c>
      <c r="AD80" s="134">
        <v>0.9</v>
      </c>
      <c r="AE80" s="134"/>
      <c r="AF80" s="142">
        <f t="shared" si="70"/>
        <v>0</v>
      </c>
      <c r="AG80" s="134">
        <v>0.9</v>
      </c>
      <c r="AH80" s="134"/>
      <c r="AI80" s="142">
        <f t="shared" si="71"/>
        <v>0</v>
      </c>
      <c r="AJ80" s="134">
        <v>0.9</v>
      </c>
      <c r="AK80" s="134"/>
      <c r="AL80" s="142">
        <f t="shared" si="72"/>
        <v>0</v>
      </c>
      <c r="AM80" s="134">
        <v>0.9</v>
      </c>
      <c r="AN80" s="134"/>
      <c r="AO80" s="142">
        <f t="shared" si="73"/>
        <v>0</v>
      </c>
      <c r="AP80" s="134">
        <v>0.9</v>
      </c>
      <c r="AQ80" s="134"/>
      <c r="AR80" s="142">
        <f t="shared" si="74"/>
        <v>0</v>
      </c>
      <c r="AS80" s="134">
        <v>0.9</v>
      </c>
      <c r="AT80" s="134"/>
      <c r="AU80" s="142">
        <f t="shared" si="75"/>
        <v>0</v>
      </c>
      <c r="AV80" s="135">
        <f t="shared" si="76"/>
        <v>0.9</v>
      </c>
      <c r="AW80" s="136">
        <f t="shared" si="77"/>
        <v>0.16889999999999997</v>
      </c>
      <c r="AX80" s="141">
        <f t="shared" si="78"/>
        <v>0.18766666666666662</v>
      </c>
    </row>
    <row r="81" spans="1:50" s="3" customFormat="1" ht="51" customHeight="1" thickBot="1" x14ac:dyDescent="0.3">
      <c r="A81" s="291"/>
      <c r="B81" s="296"/>
      <c r="C81" s="299"/>
      <c r="D81" s="292"/>
      <c r="E81" s="293"/>
      <c r="F81" s="63">
        <v>0.25</v>
      </c>
      <c r="G81" s="63"/>
      <c r="H81" s="206">
        <v>5.4</v>
      </c>
      <c r="I81" s="194" t="s">
        <v>340</v>
      </c>
      <c r="J81" s="105" t="s">
        <v>180</v>
      </c>
      <c r="K81" s="133" t="s">
        <v>355</v>
      </c>
      <c r="L81" s="106">
        <v>1</v>
      </c>
      <c r="M81" s="193">
        <v>8.5000000000000006E-2</v>
      </c>
      <c r="N81" s="63">
        <f t="shared" si="65"/>
        <v>8.5000000000000006E-2</v>
      </c>
      <c r="O81" s="106">
        <v>1</v>
      </c>
      <c r="P81" s="193">
        <v>0.18970000000000001</v>
      </c>
      <c r="Q81" s="63">
        <f t="shared" si="51"/>
        <v>0.18970000000000001</v>
      </c>
      <c r="R81" s="106">
        <v>1</v>
      </c>
      <c r="S81" s="193">
        <v>0.42709999999999998</v>
      </c>
      <c r="T81" s="63">
        <f t="shared" si="66"/>
        <v>0.42709999999999998</v>
      </c>
      <c r="U81" s="106">
        <v>1</v>
      </c>
      <c r="V81" s="193">
        <v>0.81359999999999999</v>
      </c>
      <c r="W81" s="63">
        <f t="shared" si="67"/>
        <v>0.81359999999999999</v>
      </c>
      <c r="X81" s="106">
        <v>1</v>
      </c>
      <c r="Y81" s="193">
        <v>0.90039999999999998</v>
      </c>
      <c r="Z81" s="63">
        <f t="shared" si="68"/>
        <v>0.90039999999999998</v>
      </c>
      <c r="AA81" s="106">
        <v>1</v>
      </c>
      <c r="AB81" s="193">
        <v>0.96840000000000004</v>
      </c>
      <c r="AC81" s="63">
        <f t="shared" si="69"/>
        <v>0.96840000000000004</v>
      </c>
      <c r="AD81" s="106">
        <v>1</v>
      </c>
      <c r="AE81" s="106"/>
      <c r="AF81" s="63">
        <f t="shared" si="70"/>
        <v>0</v>
      </c>
      <c r="AG81" s="106">
        <v>1</v>
      </c>
      <c r="AH81" s="106"/>
      <c r="AI81" s="63">
        <f t="shared" si="71"/>
        <v>0</v>
      </c>
      <c r="AJ81" s="106">
        <v>1</v>
      </c>
      <c r="AK81" s="106"/>
      <c r="AL81" s="63">
        <f t="shared" si="72"/>
        <v>0</v>
      </c>
      <c r="AM81" s="106">
        <v>1</v>
      </c>
      <c r="AN81" s="106"/>
      <c r="AO81" s="63">
        <f t="shared" si="73"/>
        <v>0</v>
      </c>
      <c r="AP81" s="106">
        <v>1</v>
      </c>
      <c r="AQ81" s="106"/>
      <c r="AR81" s="63">
        <f t="shared" si="74"/>
        <v>0</v>
      </c>
      <c r="AS81" s="106">
        <v>1</v>
      </c>
      <c r="AT81" s="106"/>
      <c r="AU81" s="63">
        <f t="shared" si="75"/>
        <v>0</v>
      </c>
      <c r="AV81" s="114">
        <f t="shared" si="76"/>
        <v>1</v>
      </c>
      <c r="AW81" s="113">
        <f t="shared" si="77"/>
        <v>0.56403333333333328</v>
      </c>
      <c r="AX81" s="71">
        <f t="shared" si="78"/>
        <v>0.56403333333333328</v>
      </c>
    </row>
    <row r="82" spans="1:50" s="3" customFormat="1" ht="108.75" customHeight="1" x14ac:dyDescent="0.25">
      <c r="A82" s="303" t="s">
        <v>222</v>
      </c>
      <c r="B82" s="110">
        <v>1</v>
      </c>
      <c r="C82" s="110" t="s">
        <v>234</v>
      </c>
      <c r="D82" s="118" t="s">
        <v>140</v>
      </c>
      <c r="E82" s="119" t="str">
        <f t="shared" ref="E82:E88" si="79">IF(D82="","",VLOOKUP(D82,$C$138:$L$151,10,FALSE))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2" s="111">
        <v>1</v>
      </c>
      <c r="G82" s="111"/>
      <c r="H82" s="110">
        <v>1</v>
      </c>
      <c r="I82" s="110" t="s">
        <v>235</v>
      </c>
      <c r="J82" s="111" t="s">
        <v>180</v>
      </c>
      <c r="K82" s="111" t="s">
        <v>183</v>
      </c>
      <c r="L82" s="120">
        <v>3.7499999999999999E-2</v>
      </c>
      <c r="M82" s="147">
        <v>3.7499999999999999E-2</v>
      </c>
      <c r="N82" s="122">
        <f>IF(ISERROR(M82/L82),0,(M82/L82))</f>
        <v>1</v>
      </c>
      <c r="O82" s="120">
        <v>3.7499999999999999E-2</v>
      </c>
      <c r="P82" s="148">
        <v>3.7499999999999999E-2</v>
      </c>
      <c r="Q82" s="111">
        <f t="shared" si="51"/>
        <v>1</v>
      </c>
      <c r="R82" s="120">
        <v>0.17499999999999999</v>
      </c>
      <c r="S82" s="201">
        <v>0.17499999999999999</v>
      </c>
      <c r="T82" s="122">
        <f>IF(ISERROR(S82/R82),0,(S82/R82))</f>
        <v>1</v>
      </c>
      <c r="U82" s="120">
        <v>3.7499999999999999E-2</v>
      </c>
      <c r="V82" s="202">
        <v>3.7499999999999999E-2</v>
      </c>
      <c r="W82" s="122">
        <f>IF(ISERROR(V82/U82),0,(V82/U82))</f>
        <v>1</v>
      </c>
      <c r="X82" s="120">
        <v>3.7499999999999999E-2</v>
      </c>
      <c r="Y82" s="203">
        <v>3.7499999999999999E-2</v>
      </c>
      <c r="Z82" s="122">
        <f>IF(ISERROR(Y82/X82),0,(Y82/X82))</f>
        <v>1</v>
      </c>
      <c r="AA82" s="120">
        <v>0.17499999999999999</v>
      </c>
      <c r="AB82" s="120">
        <v>0.17499999999999999</v>
      </c>
      <c r="AC82" s="122">
        <f>IF(ISERROR(AB82/AA82),0,(AB82/AA82))</f>
        <v>1</v>
      </c>
      <c r="AD82" s="120">
        <v>3.7499999999999999E-2</v>
      </c>
      <c r="AE82" s="121">
        <f t="shared" ref="AE82:AE90" si="80">IF(AB82="Cantidad",BN82,IF(ISERROR(BN82/BO82),0,BN82/BO82))</f>
        <v>0</v>
      </c>
      <c r="AF82" s="122">
        <f>IF(ISERROR(AE82/AD82),0,(AE82/AD82))</f>
        <v>0</v>
      </c>
      <c r="AG82" s="120">
        <v>3.7499999999999999E-2</v>
      </c>
      <c r="AH82" s="121">
        <f t="shared" ref="AH82:AH96" si="81">IF(M82="Cantidad",BH82,IF(ISERROR(BH82/BI82),0,BH82/BI82))</f>
        <v>0</v>
      </c>
      <c r="AI82" s="122">
        <f>IF(ISERROR(AH82/AG82),0,(AH82/AG82))</f>
        <v>0</v>
      </c>
      <c r="AJ82" s="120">
        <v>0.17499999999999999</v>
      </c>
      <c r="AK82" s="121">
        <v>0</v>
      </c>
      <c r="AL82" s="122">
        <f>IF(ISERROR(AK82/AJ82),0,(AK82/AJ82))</f>
        <v>0</v>
      </c>
      <c r="AM82" s="120">
        <v>3.7499999999999999E-2</v>
      </c>
      <c r="AN82" s="121">
        <f>IF(D82="Cantidad",BH82,IF(ISERROR(BH82/BI82),0,BH82/BI82))</f>
        <v>0</v>
      </c>
      <c r="AO82" s="122">
        <f>IF(ISERROR(AN82/AM82),0,(AN82/AM82))</f>
        <v>0</v>
      </c>
      <c r="AP82" s="120">
        <v>3.7499999999999999E-2</v>
      </c>
      <c r="AQ82" s="121">
        <f>IF(J82="Cantidad",BK82,IF(ISERROR(BK82/BL82),0,BK82/BL82))</f>
        <v>0</v>
      </c>
      <c r="AR82" s="122">
        <f>IF(ISERROR(AQ82/AP82),0,(AQ82/AP82))</f>
        <v>0</v>
      </c>
      <c r="AS82" s="120">
        <v>0.17499999999999999</v>
      </c>
      <c r="AT82" s="121">
        <f>IF(J82="Cantidad",BN82,IF(ISERROR(BN82/BO82),0,BN82/BO82))</f>
        <v>0</v>
      </c>
      <c r="AU82" s="122">
        <f>IF(ISERROR(AT82/AS82),0,(AT82/AS82))</f>
        <v>0</v>
      </c>
      <c r="AV82" s="123">
        <f t="shared" si="62"/>
        <v>0.99999999999999989</v>
      </c>
      <c r="AW82" s="124">
        <f t="shared" si="63"/>
        <v>0.49999999999999994</v>
      </c>
      <c r="AX82" s="116">
        <f t="shared" si="64"/>
        <v>0.5</v>
      </c>
    </row>
    <row r="83" spans="1:50" s="3" customFormat="1" ht="75" x14ac:dyDescent="0.25">
      <c r="A83" s="281"/>
      <c r="B83" s="185">
        <v>2</v>
      </c>
      <c r="C83" s="185" t="s">
        <v>236</v>
      </c>
      <c r="D83" s="61" t="s">
        <v>140</v>
      </c>
      <c r="E83" s="64" t="str">
        <f t="shared" si="79"/>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3" s="142">
        <v>1</v>
      </c>
      <c r="G83" s="142"/>
      <c r="H83" s="185">
        <v>2</v>
      </c>
      <c r="I83" s="185" t="s">
        <v>237</v>
      </c>
      <c r="J83" s="142" t="s">
        <v>180</v>
      </c>
      <c r="K83" s="142" t="s">
        <v>183</v>
      </c>
      <c r="L83" s="117">
        <v>4.7100000000000003E-2</v>
      </c>
      <c r="M83" s="126">
        <v>4.7100000000000003E-2</v>
      </c>
      <c r="N83" s="109">
        <f>IF(ISERROR(M83/L83),0,(M83/L83))</f>
        <v>1</v>
      </c>
      <c r="O83" s="117">
        <v>7.0599999999999996E-2</v>
      </c>
      <c r="P83" s="146">
        <v>7.0599999999999996E-2</v>
      </c>
      <c r="Q83" s="142">
        <f t="shared" si="51"/>
        <v>1</v>
      </c>
      <c r="R83" s="117">
        <v>0.29409999999999997</v>
      </c>
      <c r="S83" s="158">
        <v>0.29409999999999997</v>
      </c>
      <c r="T83" s="109">
        <f>IF(ISERROR(S83/R83),0,(S83/R83))</f>
        <v>1</v>
      </c>
      <c r="U83" s="117">
        <v>2.9399999999999999E-2</v>
      </c>
      <c r="V83" s="169">
        <v>2.9399999999999999E-2</v>
      </c>
      <c r="W83" s="109">
        <f>IF(ISERROR(V83/U83),0,(V83/U83))</f>
        <v>1</v>
      </c>
      <c r="X83" s="117">
        <v>2.9399999999999999E-2</v>
      </c>
      <c r="Y83" s="204">
        <v>2.9399999999999999E-2</v>
      </c>
      <c r="Z83" s="109">
        <f>IF(ISERROR(Y83/X83),0,(Y83/X83))</f>
        <v>1</v>
      </c>
      <c r="AA83" s="117">
        <v>2.9399999999999999E-2</v>
      </c>
      <c r="AB83" s="117">
        <v>2.9399999999999999E-2</v>
      </c>
      <c r="AC83" s="109">
        <f>IF(ISERROR(AB83/AA83),0,(AB83/AA83))</f>
        <v>1</v>
      </c>
      <c r="AD83" s="117">
        <v>2.9399999999999999E-2</v>
      </c>
      <c r="AE83" s="108">
        <f t="shared" si="80"/>
        <v>0</v>
      </c>
      <c r="AF83" s="109">
        <f>IF(ISERROR(AE83/AD83),0,(AE83/AD83))</f>
        <v>0</v>
      </c>
      <c r="AG83" s="117">
        <v>2.9399999999999999E-2</v>
      </c>
      <c r="AH83" s="108">
        <f t="shared" si="81"/>
        <v>0</v>
      </c>
      <c r="AI83" s="109">
        <f>IF(ISERROR(AH83/AG83),0,(AH83/AG83))</f>
        <v>0</v>
      </c>
      <c r="AJ83" s="117">
        <v>2.9399999999999999E-2</v>
      </c>
      <c r="AK83" s="108">
        <v>0</v>
      </c>
      <c r="AL83" s="109">
        <f>IF(ISERROR(AK83/AJ83),0,(AK83/AJ83))</f>
        <v>0</v>
      </c>
      <c r="AM83" s="117">
        <v>0.10290000000000001</v>
      </c>
      <c r="AN83" s="108">
        <f>IF(D83="Cantidad",BH83,IF(ISERROR(BH83/BI83),0,BH83/BI83))</f>
        <v>0</v>
      </c>
      <c r="AO83" s="109">
        <f>IF(ISERROR(AN83/AM83),0,(AN83/AM83))</f>
        <v>0</v>
      </c>
      <c r="AP83" s="117">
        <v>0.2059</v>
      </c>
      <c r="AQ83" s="108">
        <f>IF(J83="Cantidad",BK83,IF(ISERROR(BK83/BL83),0,BK83/BL83))</f>
        <v>0</v>
      </c>
      <c r="AR83" s="109">
        <f>IF(ISERROR(AQ83/AP83),0,(AQ83/AP83))</f>
        <v>0</v>
      </c>
      <c r="AS83" s="117">
        <v>0.1031</v>
      </c>
      <c r="AT83" s="108">
        <f>IF(J83="Cantidad",BN83,IF(ISERROR(BN83/BO83),0,BN83/BO83))</f>
        <v>0</v>
      </c>
      <c r="AU83" s="109">
        <f>IF(ISERROR(AT83/AS83),0,(AT83/AS83))</f>
        <v>0</v>
      </c>
      <c r="AV83" s="93">
        <f t="shared" si="62"/>
        <v>1.0000999999999998</v>
      </c>
      <c r="AW83" s="128">
        <f t="shared" si="63"/>
        <v>0.5</v>
      </c>
      <c r="AX83" s="141">
        <f t="shared" si="64"/>
        <v>0.49995000499950015</v>
      </c>
    </row>
    <row r="84" spans="1:50" s="3" customFormat="1" ht="105" x14ac:dyDescent="0.25">
      <c r="A84" s="281"/>
      <c r="B84" s="185">
        <v>6</v>
      </c>
      <c r="C84" s="185" t="s">
        <v>238</v>
      </c>
      <c r="D84" s="61" t="s">
        <v>140</v>
      </c>
      <c r="E84" s="64" t="str">
        <f t="shared" si="79"/>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4" s="142">
        <v>1</v>
      </c>
      <c r="G84" s="142"/>
      <c r="H84" s="185">
        <v>3</v>
      </c>
      <c r="I84" s="185" t="s">
        <v>239</v>
      </c>
      <c r="J84" s="142" t="s">
        <v>180</v>
      </c>
      <c r="K84" s="142" t="s">
        <v>183</v>
      </c>
      <c r="L84" s="117">
        <v>5.8799999999999998E-2</v>
      </c>
      <c r="M84" s="126">
        <v>5.8799999999999998E-2</v>
      </c>
      <c r="N84" s="109">
        <f t="shared" ref="N84:N85" si="82">IF(ISERROR(M84/L84),0,(M84/L84))</f>
        <v>1</v>
      </c>
      <c r="O84" s="117">
        <v>5.8799999999999998E-2</v>
      </c>
      <c r="P84" s="146">
        <v>5.8799999999999998E-2</v>
      </c>
      <c r="Q84" s="142">
        <f t="shared" si="51"/>
        <v>1</v>
      </c>
      <c r="R84" s="117">
        <v>0.29409999999999997</v>
      </c>
      <c r="S84" s="158">
        <v>0.29409999999999997</v>
      </c>
      <c r="T84" s="109">
        <f t="shared" ref="T84:T85" si="83">IF(ISERROR(S84/R84),0,(S84/R84))</f>
        <v>1</v>
      </c>
      <c r="U84" s="117">
        <v>2.9399999999999999E-2</v>
      </c>
      <c r="V84" s="169">
        <v>2.9399999999999999E-2</v>
      </c>
      <c r="W84" s="109">
        <f t="shared" ref="W84:W85" si="84">IF(ISERROR(V84/U84),0,(V84/U84))</f>
        <v>1</v>
      </c>
      <c r="X84" s="117">
        <v>2.9399999999999999E-2</v>
      </c>
      <c r="Y84" s="204">
        <v>2.9399999999999999E-2</v>
      </c>
      <c r="Z84" s="109">
        <f t="shared" ref="Z84:Z85" si="85">IF(ISERROR(Y84/X84),0,(Y84/X84))</f>
        <v>1</v>
      </c>
      <c r="AA84" s="117">
        <v>2.9399999999999999E-2</v>
      </c>
      <c r="AB84" s="117">
        <v>2.9399999999999999E-2</v>
      </c>
      <c r="AC84" s="109">
        <f t="shared" ref="AC84:AC85" si="86">IF(ISERROR(AB84/AA84),0,(AB84/AA84))</f>
        <v>1</v>
      </c>
      <c r="AD84" s="117">
        <v>2.9399999999999999E-2</v>
      </c>
      <c r="AE84" s="108">
        <f t="shared" si="80"/>
        <v>0</v>
      </c>
      <c r="AF84" s="109">
        <f t="shared" ref="AF84:AF85" si="87">IF(ISERROR(AE84/AD84),0,(AE84/AD84))</f>
        <v>0</v>
      </c>
      <c r="AG84" s="117">
        <v>2.9399999999999999E-2</v>
      </c>
      <c r="AH84" s="108">
        <f t="shared" si="81"/>
        <v>0</v>
      </c>
      <c r="AI84" s="109">
        <f t="shared" ref="AI84:AI85" si="88">IF(ISERROR(AH84/AG84),0,(AH84/AG84))</f>
        <v>0</v>
      </c>
      <c r="AJ84" s="117">
        <v>0.15290000000000001</v>
      </c>
      <c r="AK84" s="108">
        <v>0</v>
      </c>
      <c r="AL84" s="109">
        <f t="shared" ref="AL84:AL85" si="89">IF(ISERROR(AK84/AJ84),0,(AK84/AJ84))</f>
        <v>0</v>
      </c>
      <c r="AM84" s="117">
        <v>0.14410000000000001</v>
      </c>
      <c r="AN84" s="108">
        <f>IF(D84="Cantidad",BH84,IF(ISERROR(BH84/BI84),0,BH84/BI84))</f>
        <v>0</v>
      </c>
      <c r="AO84" s="109">
        <f t="shared" ref="AO84:AO85" si="90">IF(ISERROR(AN84/AM84),0,(AN84/AM84))</f>
        <v>0</v>
      </c>
      <c r="AP84" s="117">
        <v>4.1200000000000001E-2</v>
      </c>
      <c r="AQ84" s="108">
        <f>IF(J84="Cantidad",BK84,IF(ISERROR(BK84/BL84),0,BK84/BL84))</f>
        <v>0</v>
      </c>
      <c r="AR84" s="109">
        <f t="shared" ref="AR84:AR85" si="91">IF(ISERROR(AQ84/AP84),0,(AQ84/AP84))</f>
        <v>0</v>
      </c>
      <c r="AS84" s="117">
        <v>0.10299999999999999</v>
      </c>
      <c r="AT84" s="108">
        <f>IF(J84="Cantidad",BN84,IF(ISERROR(BN84/BO84),0,BN84/BO84))</f>
        <v>0</v>
      </c>
      <c r="AU84" s="109">
        <f t="shared" ref="AU84:AU85" si="92">IF(ISERROR(AT84/AS84),0,(AT84/AS84))</f>
        <v>0</v>
      </c>
      <c r="AV84" s="93">
        <f t="shared" si="62"/>
        <v>0.9998999999999999</v>
      </c>
      <c r="AW84" s="128">
        <f t="shared" si="63"/>
        <v>0.49990000000000001</v>
      </c>
      <c r="AX84" s="141">
        <f t="shared" si="64"/>
        <v>0.49994999499949999</v>
      </c>
    </row>
    <row r="85" spans="1:50" s="3" customFormat="1" ht="75" x14ac:dyDescent="0.25">
      <c r="A85" s="281"/>
      <c r="B85" s="185">
        <v>3</v>
      </c>
      <c r="C85" s="185" t="s">
        <v>240</v>
      </c>
      <c r="D85" s="61" t="s">
        <v>140</v>
      </c>
      <c r="E85" s="64" t="str">
        <f t="shared" si="79"/>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42">
        <v>1</v>
      </c>
      <c r="G85" s="142"/>
      <c r="H85" s="185">
        <v>4</v>
      </c>
      <c r="I85" s="185" t="s">
        <v>241</v>
      </c>
      <c r="J85" s="142" t="s">
        <v>180</v>
      </c>
      <c r="K85" s="142" t="s">
        <v>183</v>
      </c>
      <c r="L85" s="117">
        <v>7.4999999999999997E-2</v>
      </c>
      <c r="M85" s="126">
        <v>7.4999999999999997E-2</v>
      </c>
      <c r="N85" s="109">
        <f t="shared" si="82"/>
        <v>1</v>
      </c>
      <c r="O85" s="117">
        <v>7.4999999999999997E-2</v>
      </c>
      <c r="P85" s="146">
        <v>7.4999999999999997E-2</v>
      </c>
      <c r="Q85" s="142">
        <f t="shared" si="51"/>
        <v>1</v>
      </c>
      <c r="R85" s="117">
        <v>0.1</v>
      </c>
      <c r="S85" s="157">
        <v>0.1</v>
      </c>
      <c r="T85" s="109">
        <f t="shared" si="83"/>
        <v>1</v>
      </c>
      <c r="U85" s="117">
        <v>7.4999999999999997E-2</v>
      </c>
      <c r="V85" s="169">
        <v>7.4999999999999997E-2</v>
      </c>
      <c r="W85" s="109">
        <f t="shared" si="84"/>
        <v>1</v>
      </c>
      <c r="X85" s="117">
        <v>7.4999999999999997E-2</v>
      </c>
      <c r="Y85" s="204">
        <v>7.4999999999999997E-2</v>
      </c>
      <c r="Z85" s="109">
        <f t="shared" si="85"/>
        <v>1</v>
      </c>
      <c r="AA85" s="117">
        <v>0.1</v>
      </c>
      <c r="AB85" s="117">
        <v>0.1</v>
      </c>
      <c r="AC85" s="109">
        <f t="shared" si="86"/>
        <v>1</v>
      </c>
      <c r="AD85" s="117">
        <v>0.05</v>
      </c>
      <c r="AE85" s="108">
        <f t="shared" si="80"/>
        <v>0</v>
      </c>
      <c r="AF85" s="109">
        <f t="shared" si="87"/>
        <v>0</v>
      </c>
      <c r="AG85" s="117">
        <v>0.05</v>
      </c>
      <c r="AH85" s="108">
        <f t="shared" si="81"/>
        <v>0</v>
      </c>
      <c r="AI85" s="109">
        <f t="shared" si="88"/>
        <v>0</v>
      </c>
      <c r="AJ85" s="117">
        <v>0.15</v>
      </c>
      <c r="AK85" s="108">
        <v>0</v>
      </c>
      <c r="AL85" s="109">
        <f t="shared" si="89"/>
        <v>0</v>
      </c>
      <c r="AM85" s="117">
        <v>3.7499999999999999E-2</v>
      </c>
      <c r="AN85" s="108">
        <v>0</v>
      </c>
      <c r="AO85" s="109">
        <f t="shared" si="90"/>
        <v>0</v>
      </c>
      <c r="AP85" s="117">
        <v>0.17499999999999999</v>
      </c>
      <c r="AQ85" s="108">
        <v>0</v>
      </c>
      <c r="AR85" s="109">
        <f t="shared" si="91"/>
        <v>0</v>
      </c>
      <c r="AS85" s="117">
        <v>3.7499999999999999E-2</v>
      </c>
      <c r="AT85" s="108">
        <v>0</v>
      </c>
      <c r="AU85" s="109">
        <f t="shared" si="92"/>
        <v>0</v>
      </c>
      <c r="AV85" s="93">
        <f t="shared" si="62"/>
        <v>1.0000000000000002</v>
      </c>
      <c r="AW85" s="128">
        <f t="shared" si="63"/>
        <v>0.5</v>
      </c>
      <c r="AX85" s="141">
        <f t="shared" si="64"/>
        <v>0.49999999999999989</v>
      </c>
    </row>
    <row r="86" spans="1:50" s="3" customFormat="1" ht="111" customHeight="1" x14ac:dyDescent="0.25">
      <c r="A86" s="281"/>
      <c r="B86" s="185">
        <v>4</v>
      </c>
      <c r="C86" s="185" t="s">
        <v>242</v>
      </c>
      <c r="D86" s="61" t="s">
        <v>140</v>
      </c>
      <c r="E86" s="64" t="str">
        <f t="shared" si="79"/>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42">
        <v>1</v>
      </c>
      <c r="G86" s="142"/>
      <c r="H86" s="185">
        <v>5</v>
      </c>
      <c r="I86" s="185" t="s">
        <v>296</v>
      </c>
      <c r="J86" s="142" t="s">
        <v>180</v>
      </c>
      <c r="K86" s="142" t="s">
        <v>183</v>
      </c>
      <c r="L86" s="117">
        <v>7.3499999999999996E-2</v>
      </c>
      <c r="M86" s="126">
        <v>7.3499999999999996E-2</v>
      </c>
      <c r="N86" s="109">
        <f>IF(ISERROR(M86/L86),0,(M86/L86))</f>
        <v>1</v>
      </c>
      <c r="O86" s="117">
        <v>0.10290000000000001</v>
      </c>
      <c r="P86" s="146">
        <v>0.10290000000000001</v>
      </c>
      <c r="Q86" s="142">
        <f t="shared" si="51"/>
        <v>1</v>
      </c>
      <c r="R86" s="117">
        <v>0.1212</v>
      </c>
      <c r="S86" s="157">
        <v>0.1212</v>
      </c>
      <c r="T86" s="109">
        <f>IF(ISERROR(S86/R86),0,(S86/R86))</f>
        <v>1</v>
      </c>
      <c r="U86" s="117">
        <v>6.2399999999999997E-2</v>
      </c>
      <c r="V86" s="169">
        <v>6.2399999999999997E-2</v>
      </c>
      <c r="W86" s="109">
        <f>IF(ISERROR(V86/U86),0,(V86/U86))</f>
        <v>1</v>
      </c>
      <c r="X86" s="117">
        <v>0.1212</v>
      </c>
      <c r="Y86" s="204">
        <v>6.2399999999999997E-2</v>
      </c>
      <c r="Z86" s="109">
        <f>IF(ISERROR(Y86/X86),0,(Y86/X86))</f>
        <v>0.51485148514851486</v>
      </c>
      <c r="AA86" s="117">
        <v>0.1212</v>
      </c>
      <c r="AB86" s="117">
        <v>0.1212</v>
      </c>
      <c r="AC86" s="109">
        <f>IF(ISERROR(AB86/AA86),0,(AB86/AA86))</f>
        <v>1</v>
      </c>
      <c r="AD86" s="117">
        <v>0.1212</v>
      </c>
      <c r="AE86" s="108">
        <f t="shared" si="80"/>
        <v>0</v>
      </c>
      <c r="AF86" s="109">
        <f>IF(ISERROR(AE86/AD86),0,(AE86/AD86))</f>
        <v>0</v>
      </c>
      <c r="AG86" s="117">
        <v>0.1212</v>
      </c>
      <c r="AH86" s="108">
        <f t="shared" si="81"/>
        <v>0</v>
      </c>
      <c r="AI86" s="109">
        <f>IF(ISERROR(AH86/AG86),0,(AH86/AG86))</f>
        <v>0</v>
      </c>
      <c r="AJ86" s="117">
        <v>6.2399999999999997E-2</v>
      </c>
      <c r="AK86" s="108">
        <v>0</v>
      </c>
      <c r="AL86" s="109">
        <f>IF(ISERROR(AK86/AJ86),0,(AK86/AJ86))</f>
        <v>0</v>
      </c>
      <c r="AM86" s="117">
        <v>2.7099999999999999E-2</v>
      </c>
      <c r="AN86" s="108">
        <f>IF(D86="Cantidad",BH86,IF(ISERROR(BH86/BI86),0,BH86/BI86))</f>
        <v>0</v>
      </c>
      <c r="AO86" s="109">
        <f>IF(ISERROR(AN86/AM86),0,(AN86/AM86))</f>
        <v>0</v>
      </c>
      <c r="AP86" s="117">
        <v>2.7099999999999999E-2</v>
      </c>
      <c r="AQ86" s="108">
        <f>IF(J86="Cantidad",BK86,IF(ISERROR(BK86/BL86),0,BK86/BL86))</f>
        <v>0</v>
      </c>
      <c r="AR86" s="109">
        <f>IF(ISERROR(AQ86/AP86),0,(AQ86/AP86))</f>
        <v>0</v>
      </c>
      <c r="AS86" s="117">
        <v>3.8600000000000002E-2</v>
      </c>
      <c r="AT86" s="108">
        <f>IF(J86="Cantidad",BN86,IF(ISERROR(BN86/BO86),0,BN86/BO86))</f>
        <v>0</v>
      </c>
      <c r="AU86" s="109">
        <f>IF(ISERROR(AT86/AS86),0,(AT86/AS86))</f>
        <v>0</v>
      </c>
      <c r="AV86" s="93">
        <f t="shared" si="62"/>
        <v>0.99999999999999989</v>
      </c>
      <c r="AW86" s="128">
        <f t="shared" si="63"/>
        <v>0.54359999999999997</v>
      </c>
      <c r="AX86" s="141">
        <f t="shared" si="64"/>
        <v>0.54360000000000008</v>
      </c>
    </row>
    <row r="87" spans="1:50" s="3" customFormat="1" ht="87" customHeight="1" x14ac:dyDescent="0.25">
      <c r="A87" s="281"/>
      <c r="B87" s="185">
        <v>5</v>
      </c>
      <c r="C87" s="185" t="s">
        <v>243</v>
      </c>
      <c r="D87" s="61" t="s">
        <v>140</v>
      </c>
      <c r="E87" s="64" t="str">
        <f t="shared" si="79"/>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42">
        <v>1</v>
      </c>
      <c r="G87" s="142"/>
      <c r="H87" s="185">
        <v>6</v>
      </c>
      <c r="I87" s="185" t="s">
        <v>244</v>
      </c>
      <c r="J87" s="142" t="s">
        <v>180</v>
      </c>
      <c r="K87" s="142" t="s">
        <v>183</v>
      </c>
      <c r="L87" s="117">
        <v>0.14710000000000001</v>
      </c>
      <c r="M87" s="126">
        <v>0.14710000000000001</v>
      </c>
      <c r="N87" s="109">
        <f>IF(ISERROR(M87/L87),0,(M87/L87))</f>
        <v>1</v>
      </c>
      <c r="O87" s="117">
        <v>0.14710000000000001</v>
      </c>
      <c r="P87" s="146">
        <v>0.14710000000000001</v>
      </c>
      <c r="Q87" s="142">
        <f t="shared" si="51"/>
        <v>1</v>
      </c>
      <c r="R87" s="117">
        <v>0.58819999999999995</v>
      </c>
      <c r="S87" s="158">
        <v>0.58819999999999995</v>
      </c>
      <c r="T87" s="109">
        <f>IF(ISERROR(S87/R87),0,(S87/R87))</f>
        <v>1</v>
      </c>
      <c r="U87" s="117">
        <v>1.18E-2</v>
      </c>
      <c r="V87" s="169">
        <v>1.18E-2</v>
      </c>
      <c r="W87" s="109">
        <f>IF(ISERROR(V87/U87),0,(V87/U87))</f>
        <v>1</v>
      </c>
      <c r="X87" s="117">
        <v>2.3999999999999998E-3</v>
      </c>
      <c r="Y87" s="204">
        <v>2.3999999999999998E-3</v>
      </c>
      <c r="Z87" s="109">
        <f>IF(ISERROR(Y87/X87),0,(Y87/X87))</f>
        <v>1</v>
      </c>
      <c r="AA87" s="117">
        <v>2.3999999999999998E-3</v>
      </c>
      <c r="AB87" s="117">
        <v>2.3999999999999998E-3</v>
      </c>
      <c r="AC87" s="109">
        <f>IF(ISERROR(AB87/AA87),0,(AB87/AA87))</f>
        <v>1</v>
      </c>
      <c r="AD87" s="117">
        <v>2.3999999999999998E-3</v>
      </c>
      <c r="AE87" s="108">
        <f t="shared" si="80"/>
        <v>0</v>
      </c>
      <c r="AF87" s="109">
        <f>IF(ISERROR(AE87/AD87),0,(AE87/AD87))</f>
        <v>0</v>
      </c>
      <c r="AG87" s="117">
        <v>2.3999999999999998E-3</v>
      </c>
      <c r="AH87" s="108">
        <f t="shared" si="81"/>
        <v>0</v>
      </c>
      <c r="AI87" s="109">
        <f>IF(ISERROR(AH87/AG87),0,(AH87/AG87))</f>
        <v>0</v>
      </c>
      <c r="AJ87" s="117">
        <v>2.3999999999999998E-3</v>
      </c>
      <c r="AK87" s="108">
        <v>0</v>
      </c>
      <c r="AL87" s="109">
        <f>IF(ISERROR(AK87/AJ87),0,(AK87/AJ87))</f>
        <v>0</v>
      </c>
      <c r="AM87" s="117">
        <v>3.0599999999999999E-2</v>
      </c>
      <c r="AN87" s="108">
        <f>IF(D87="Cantidad",BH87,IF(ISERROR(BH87/BI87),0,BH87/BI87))</f>
        <v>0</v>
      </c>
      <c r="AO87" s="109">
        <f>IF(ISERROR(AN87/AM87),0,(AN87/AM87))</f>
        <v>0</v>
      </c>
      <c r="AP87" s="117">
        <v>2.8199999999999999E-2</v>
      </c>
      <c r="AQ87" s="108">
        <f>IF(J87="Cantidad",BK87,IF(ISERROR(BK87/BL87),0,BK87/BL87))</f>
        <v>0</v>
      </c>
      <c r="AR87" s="109">
        <f>IF(ISERROR(AQ87/AP87),0,(AQ87/AP87))</f>
        <v>0</v>
      </c>
      <c r="AS87" s="117">
        <v>3.0300000000000001E-2</v>
      </c>
      <c r="AT87" s="108">
        <f>IF(J87="Cantidad",BN87,IF(ISERROR(BN87/BO87),0,BN87/BO87))</f>
        <v>0</v>
      </c>
      <c r="AU87" s="109">
        <f>IF(ISERROR(AT87/AS87),0,(AT87/AS87))</f>
        <v>0</v>
      </c>
      <c r="AV87" s="93">
        <f t="shared" si="62"/>
        <v>0.99529999999999974</v>
      </c>
      <c r="AW87" s="128">
        <f t="shared" si="63"/>
        <v>0.89899999999999991</v>
      </c>
      <c r="AX87" s="141">
        <f t="shared" si="64"/>
        <v>0.90324525268763201</v>
      </c>
    </row>
    <row r="88" spans="1:50" s="3" customFormat="1" ht="51" customHeight="1" x14ac:dyDescent="0.25">
      <c r="A88" s="281"/>
      <c r="B88" s="301" t="s">
        <v>343</v>
      </c>
      <c r="C88" s="297" t="s">
        <v>342</v>
      </c>
      <c r="D88" s="283" t="s">
        <v>131</v>
      </c>
      <c r="E88" s="286" t="str">
        <f t="shared" si="79"/>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88" s="142">
        <v>0.33</v>
      </c>
      <c r="G88" s="142"/>
      <c r="H88" s="185">
        <v>8</v>
      </c>
      <c r="I88" s="180" t="s">
        <v>344</v>
      </c>
      <c r="J88" s="133" t="s">
        <v>180</v>
      </c>
      <c r="K88" s="133" t="s">
        <v>355</v>
      </c>
      <c r="L88" s="134">
        <v>1</v>
      </c>
      <c r="M88" s="137">
        <v>0.75409999999999999</v>
      </c>
      <c r="N88" s="142">
        <f t="shared" ref="N88:N89" si="93">IF(ISERROR(M88/L88),0,(M88/L88))</f>
        <v>0.75409999999999999</v>
      </c>
      <c r="O88" s="134">
        <v>1</v>
      </c>
      <c r="P88" s="137">
        <v>0.75409999999999999</v>
      </c>
      <c r="Q88" s="142">
        <f t="shared" si="51"/>
        <v>0.75409999999999999</v>
      </c>
      <c r="R88" s="134">
        <v>1</v>
      </c>
      <c r="S88" s="137">
        <v>0.75409999999999999</v>
      </c>
      <c r="T88" s="142">
        <f t="shared" ref="T88:T89" si="94">IF(ISERROR(S88/R88),0,(S88/R88))</f>
        <v>0.75409999999999999</v>
      </c>
      <c r="U88" s="134">
        <v>1</v>
      </c>
      <c r="V88" s="137">
        <v>0.75409999999999999</v>
      </c>
      <c r="W88" s="142">
        <f t="shared" ref="W88:W89" si="95">IF(ISERROR(V88/U88),0,(V88/U88))</f>
        <v>0.75409999999999999</v>
      </c>
      <c r="X88" s="134">
        <v>1</v>
      </c>
      <c r="Y88" s="204">
        <v>0.80530000000000002</v>
      </c>
      <c r="Z88" s="142">
        <f t="shared" ref="Z88:Z89" si="96">IF(ISERROR(Y88/X88),0,(Y88/X88))</f>
        <v>0.80530000000000002</v>
      </c>
      <c r="AA88" s="134">
        <v>1</v>
      </c>
      <c r="AB88" s="134">
        <v>0.80530000000000002</v>
      </c>
      <c r="AC88" s="142">
        <f t="shared" ref="AC88:AC89" si="97">IF(ISERROR(AB88/AA88),0,(AB88/AA88))</f>
        <v>0.80530000000000002</v>
      </c>
      <c r="AD88" s="134">
        <v>1</v>
      </c>
      <c r="AE88" s="134">
        <f t="shared" si="80"/>
        <v>0</v>
      </c>
      <c r="AF88" s="142">
        <f t="shared" ref="AF88:AF89" si="98">IF(ISERROR(AE88/AD88),0,(AE88/AD88))</f>
        <v>0</v>
      </c>
      <c r="AG88" s="134">
        <v>1</v>
      </c>
      <c r="AH88" s="134">
        <f t="shared" si="81"/>
        <v>0</v>
      </c>
      <c r="AI88" s="142">
        <f t="shared" ref="AI88:AI89" si="99">IF(ISERROR(AH88/AG88),0,(AH88/AG88))</f>
        <v>0</v>
      </c>
      <c r="AJ88" s="134">
        <v>1</v>
      </c>
      <c r="AK88" s="134"/>
      <c r="AL88" s="142">
        <f t="shared" ref="AL88:AL89" si="100">IF(ISERROR(AK88/AJ88),0,(AK88/AJ88))</f>
        <v>0</v>
      </c>
      <c r="AM88" s="134">
        <v>1</v>
      </c>
      <c r="AN88" s="134"/>
      <c r="AO88" s="142">
        <f t="shared" ref="AO88:AO89" si="101">IF(ISERROR(AN88/AM88),0,(AN88/AM88))</f>
        <v>0</v>
      </c>
      <c r="AP88" s="134">
        <v>1</v>
      </c>
      <c r="AQ88" s="134"/>
      <c r="AR88" s="142">
        <f t="shared" ref="AR88:AR89" si="102">IF(ISERROR(AQ88/AP88),0,(AQ88/AP88))</f>
        <v>0</v>
      </c>
      <c r="AS88" s="134">
        <v>1</v>
      </c>
      <c r="AT88" s="137">
        <v>0.80530000000000002</v>
      </c>
      <c r="AU88" s="142">
        <f t="shared" ref="AU88:AU89" si="103">IF(ISERROR(AT88/AS88),0,(AT88/AS88))</f>
        <v>0.80530000000000002</v>
      </c>
      <c r="AV88" s="135">
        <f t="shared" ref="AV88:AV89" si="104">IF(K88="SUMA",(L88+O88+R88+U88+X88+AA88+AD88+AG88+AP88+AS88+AJ88+AM88),(AD88))</f>
        <v>1</v>
      </c>
      <c r="AW88" s="143">
        <v>0.80530000000000002</v>
      </c>
      <c r="AX88" s="141">
        <f t="shared" ref="AX88:AX89" si="105">IF(ISERROR(AW88/AV88),0,(AW88/AV88))</f>
        <v>0.80530000000000002</v>
      </c>
    </row>
    <row r="89" spans="1:50" s="3" customFormat="1" ht="51" customHeight="1" x14ac:dyDescent="0.25">
      <c r="A89" s="281"/>
      <c r="B89" s="301"/>
      <c r="C89" s="298"/>
      <c r="D89" s="284"/>
      <c r="E89" s="287"/>
      <c r="F89" s="142">
        <v>0.33</v>
      </c>
      <c r="G89" s="142"/>
      <c r="H89" s="185">
        <v>9</v>
      </c>
      <c r="I89" s="180" t="s">
        <v>345</v>
      </c>
      <c r="J89" s="133" t="s">
        <v>180</v>
      </c>
      <c r="K89" s="133" t="s">
        <v>355</v>
      </c>
      <c r="L89" s="134">
        <v>0.9</v>
      </c>
      <c r="M89" s="134">
        <v>0</v>
      </c>
      <c r="N89" s="142">
        <f t="shared" si="93"/>
        <v>0</v>
      </c>
      <c r="O89" s="134">
        <v>0.9</v>
      </c>
      <c r="P89" s="137">
        <v>3.5000000000000003E-2</v>
      </c>
      <c r="Q89" s="142">
        <f t="shared" si="51"/>
        <v>3.888888888888889E-2</v>
      </c>
      <c r="R89" s="134">
        <v>0.9</v>
      </c>
      <c r="S89" s="137">
        <v>0.13200000000000001</v>
      </c>
      <c r="T89" s="142">
        <f t="shared" si="94"/>
        <v>0.14666666666666667</v>
      </c>
      <c r="U89" s="134">
        <v>0.9</v>
      </c>
      <c r="V89" s="137">
        <v>0.2271</v>
      </c>
      <c r="W89" s="142">
        <f t="shared" si="95"/>
        <v>0.2523333333333333</v>
      </c>
      <c r="X89" s="134">
        <v>0.9</v>
      </c>
      <c r="Y89" s="204">
        <v>0.31709999999999999</v>
      </c>
      <c r="Z89" s="142">
        <f t="shared" si="96"/>
        <v>0.35233333333333333</v>
      </c>
      <c r="AA89" s="134">
        <v>0.9</v>
      </c>
      <c r="AB89" s="134">
        <v>0.3856</v>
      </c>
      <c r="AC89" s="142">
        <f t="shared" si="97"/>
        <v>0.42844444444444441</v>
      </c>
      <c r="AD89" s="134">
        <v>0.9</v>
      </c>
      <c r="AE89" s="134">
        <f t="shared" si="80"/>
        <v>0</v>
      </c>
      <c r="AF89" s="142">
        <f t="shared" si="98"/>
        <v>0</v>
      </c>
      <c r="AG89" s="134">
        <v>0.9</v>
      </c>
      <c r="AH89" s="134">
        <f t="shared" si="81"/>
        <v>0</v>
      </c>
      <c r="AI89" s="142">
        <f t="shared" si="99"/>
        <v>0</v>
      </c>
      <c r="AJ89" s="134">
        <v>0.9</v>
      </c>
      <c r="AK89" s="134"/>
      <c r="AL89" s="142">
        <f t="shared" si="100"/>
        <v>0</v>
      </c>
      <c r="AM89" s="134">
        <v>0.9</v>
      </c>
      <c r="AN89" s="134"/>
      <c r="AO89" s="142">
        <f t="shared" si="101"/>
        <v>0</v>
      </c>
      <c r="AP89" s="134">
        <v>0.9</v>
      </c>
      <c r="AQ89" s="134"/>
      <c r="AR89" s="142">
        <f t="shared" si="102"/>
        <v>0</v>
      </c>
      <c r="AS89" s="134">
        <v>0.9</v>
      </c>
      <c r="AT89" s="137">
        <v>0.31709999999999999</v>
      </c>
      <c r="AU89" s="142">
        <f t="shared" si="103"/>
        <v>0.35233333333333333</v>
      </c>
      <c r="AV89" s="135">
        <f t="shared" si="104"/>
        <v>0.9</v>
      </c>
      <c r="AW89" s="143">
        <v>0.31709999999999999</v>
      </c>
      <c r="AX89" s="141">
        <f t="shared" si="105"/>
        <v>0.35233333333333333</v>
      </c>
    </row>
    <row r="90" spans="1:50" s="3" customFormat="1" ht="51" customHeight="1" thickBot="1" x14ac:dyDescent="0.3">
      <c r="A90" s="304"/>
      <c r="B90" s="302"/>
      <c r="C90" s="299"/>
      <c r="D90" s="292"/>
      <c r="E90" s="293"/>
      <c r="F90" s="63">
        <v>0.34</v>
      </c>
      <c r="G90" s="63"/>
      <c r="H90" s="62">
        <v>10</v>
      </c>
      <c r="I90" s="194" t="s">
        <v>346</v>
      </c>
      <c r="J90" s="105" t="s">
        <v>180</v>
      </c>
      <c r="K90" s="133" t="s">
        <v>355</v>
      </c>
      <c r="L90" s="106">
        <v>1</v>
      </c>
      <c r="M90" s="193">
        <v>0.2044</v>
      </c>
      <c r="N90" s="63">
        <f t="shared" ref="N90:N100" si="106">IF(ISERROR(M90/L90),0,(M90/L90))</f>
        <v>0.2044</v>
      </c>
      <c r="O90" s="106">
        <v>1</v>
      </c>
      <c r="P90" s="193">
        <v>0.36731999999999998</v>
      </c>
      <c r="Q90" s="63">
        <f t="shared" si="51"/>
        <v>0.36731999999999998</v>
      </c>
      <c r="R90" s="106">
        <v>1</v>
      </c>
      <c r="S90" s="193">
        <v>0.51849999999999996</v>
      </c>
      <c r="T90" s="63">
        <f t="shared" ref="T90:T100" si="107">IF(ISERROR(S90/R90),0,(S90/R90))</f>
        <v>0.51849999999999996</v>
      </c>
      <c r="U90" s="106">
        <v>1</v>
      </c>
      <c r="V90" s="193">
        <v>0.69569999999999999</v>
      </c>
      <c r="W90" s="63">
        <f t="shared" ref="W90:W100" si="108">IF(ISERROR(V90/U90),0,(V90/U90))</f>
        <v>0.69569999999999999</v>
      </c>
      <c r="X90" s="106">
        <v>1</v>
      </c>
      <c r="Y90" s="205">
        <v>0.87009999999999998</v>
      </c>
      <c r="Z90" s="63">
        <f t="shared" ref="Z90:Z100" si="109">IF(ISERROR(Y90/X90),0,(Y90/X90))</f>
        <v>0.87009999999999998</v>
      </c>
      <c r="AA90" s="106">
        <v>1</v>
      </c>
      <c r="AB90" s="106">
        <v>1</v>
      </c>
      <c r="AC90" s="63">
        <f t="shared" ref="AC90:AC100" si="110">IF(ISERROR(AB90/AA90),0,(AB90/AA90))</f>
        <v>1</v>
      </c>
      <c r="AD90" s="106">
        <v>1</v>
      </c>
      <c r="AE90" s="106">
        <f t="shared" si="80"/>
        <v>0</v>
      </c>
      <c r="AF90" s="63">
        <f t="shared" ref="AF90:AF100" si="111">IF(ISERROR(AE90/AD90),0,(AE90/AD90))</f>
        <v>0</v>
      </c>
      <c r="AG90" s="106">
        <v>1</v>
      </c>
      <c r="AH90" s="106">
        <f t="shared" si="81"/>
        <v>0</v>
      </c>
      <c r="AI90" s="63">
        <f t="shared" ref="AI90:AI100" si="112">IF(ISERROR(AH90/AG90),0,(AH90/AG90))</f>
        <v>0</v>
      </c>
      <c r="AJ90" s="106">
        <v>1</v>
      </c>
      <c r="AK90" s="106"/>
      <c r="AL90" s="63">
        <f t="shared" ref="AL90:AL100" si="113">IF(ISERROR(AK90/AJ90),0,(AK90/AJ90))</f>
        <v>0</v>
      </c>
      <c r="AM90" s="106">
        <v>1</v>
      </c>
      <c r="AN90" s="106"/>
      <c r="AO90" s="63">
        <f t="shared" ref="AO90:AO100" si="114">IF(ISERROR(AN90/AM90),0,(AN90/AM90))</f>
        <v>0</v>
      </c>
      <c r="AP90" s="106">
        <v>1</v>
      </c>
      <c r="AQ90" s="106"/>
      <c r="AR90" s="63">
        <f t="shared" ref="AR90:AR100" si="115">IF(ISERROR(AQ90/AP90),0,(AQ90/AP90))</f>
        <v>0</v>
      </c>
      <c r="AS90" s="106">
        <v>1</v>
      </c>
      <c r="AT90" s="193">
        <v>0.87009999999999998</v>
      </c>
      <c r="AU90" s="63">
        <f t="shared" ref="AU90:AU100" si="116">IF(ISERROR(AT90/AS90),0,(AT90/AS90))</f>
        <v>0.87009999999999998</v>
      </c>
      <c r="AV90" s="114">
        <f t="shared" ref="AV90" si="117">IF(K90="SUMA",(L90+O90+R90+U90+X90+AA90+AD90+AG90+AP90+AS90+AJ90+AM90),(AD90))</f>
        <v>1</v>
      </c>
      <c r="AW90" s="200">
        <v>0.87009999999999998</v>
      </c>
      <c r="AX90" s="71">
        <f t="shared" ref="AX90" si="118">IF(ISERROR(AW90/AV90),0,(AW90/AV90))</f>
        <v>0.87009999999999998</v>
      </c>
    </row>
    <row r="91" spans="1:50" s="3" customFormat="1" ht="69" customHeight="1" x14ac:dyDescent="0.25">
      <c r="A91" s="303" t="s">
        <v>245</v>
      </c>
      <c r="B91" s="110">
        <v>1</v>
      </c>
      <c r="C91" s="110" t="s">
        <v>246</v>
      </c>
      <c r="D91" s="183" t="s">
        <v>131</v>
      </c>
      <c r="E91" s="184" t="str">
        <f t="shared" ref="E91" si="119">IF(D91="","",VLOOKUP(D91,$C$138:$L$151,10,FALSE))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111">
        <v>1</v>
      </c>
      <c r="G91" s="111"/>
      <c r="H91" s="110">
        <v>1</v>
      </c>
      <c r="I91" s="110" t="s">
        <v>297</v>
      </c>
      <c r="J91" s="111" t="s">
        <v>181</v>
      </c>
      <c r="K91" s="111" t="s">
        <v>183</v>
      </c>
      <c r="L91" s="108">
        <v>10</v>
      </c>
      <c r="M91" s="108">
        <v>10</v>
      </c>
      <c r="N91" s="159">
        <f t="shared" si="106"/>
        <v>1</v>
      </c>
      <c r="O91" s="208">
        <v>2</v>
      </c>
      <c r="P91" s="310">
        <v>2</v>
      </c>
      <c r="Q91" s="159">
        <f t="shared" si="51"/>
        <v>1</v>
      </c>
      <c r="R91" s="208">
        <v>31</v>
      </c>
      <c r="S91" s="310">
        <v>31</v>
      </c>
      <c r="T91" s="159">
        <f t="shared" si="107"/>
        <v>1</v>
      </c>
      <c r="U91" s="208">
        <v>44</v>
      </c>
      <c r="V91" s="310">
        <v>44</v>
      </c>
      <c r="W91" s="159">
        <f t="shared" si="108"/>
        <v>1</v>
      </c>
      <c r="X91" s="208">
        <v>30</v>
      </c>
      <c r="Y91" s="310">
        <v>30</v>
      </c>
      <c r="Z91" s="159">
        <f t="shared" si="109"/>
        <v>1</v>
      </c>
      <c r="AA91" s="108">
        <v>68</v>
      </c>
      <c r="AB91" s="108">
        <v>68</v>
      </c>
      <c r="AC91" s="159">
        <f t="shared" si="110"/>
        <v>1</v>
      </c>
      <c r="AD91" s="208">
        <v>40</v>
      </c>
      <c r="AE91" s="208">
        <v>0</v>
      </c>
      <c r="AF91" s="159">
        <f t="shared" si="111"/>
        <v>0</v>
      </c>
      <c r="AG91" s="208">
        <v>40</v>
      </c>
      <c r="AH91" s="208">
        <f t="shared" si="81"/>
        <v>0</v>
      </c>
      <c r="AI91" s="159">
        <f t="shared" si="112"/>
        <v>0</v>
      </c>
      <c r="AJ91" s="208">
        <v>40</v>
      </c>
      <c r="AK91" s="208">
        <v>0</v>
      </c>
      <c r="AL91" s="159">
        <f t="shared" si="113"/>
        <v>0</v>
      </c>
      <c r="AM91" s="208">
        <v>27</v>
      </c>
      <c r="AN91" s="208">
        <f t="shared" ref="AN91:AN96" si="120">IF(D91="Cantidad",BH91,IF(ISERROR(BH91/BI91),0,BH91/BI91))</f>
        <v>0</v>
      </c>
      <c r="AO91" s="159">
        <f t="shared" si="114"/>
        <v>0</v>
      </c>
      <c r="AP91" s="208">
        <v>11</v>
      </c>
      <c r="AQ91" s="208">
        <f t="shared" ref="AQ91:AQ96" si="121">IF(J91="Cantidad",BK91,IF(ISERROR(BK91/BL91),0,BK91/BL91))</f>
        <v>0</v>
      </c>
      <c r="AR91" s="159">
        <f t="shared" si="115"/>
        <v>0</v>
      </c>
      <c r="AS91" s="208">
        <v>7</v>
      </c>
      <c r="AT91" s="208">
        <f t="shared" ref="AT91:AT96" si="122">IF(J91="Cantidad",BN91,IF(ISERROR(BN91/BO91),0,BN91/BO91))</f>
        <v>0</v>
      </c>
      <c r="AU91" s="159">
        <f t="shared" si="116"/>
        <v>0</v>
      </c>
      <c r="AV91" s="125">
        <f t="shared" si="62"/>
        <v>350</v>
      </c>
      <c r="AW91" s="125">
        <f t="shared" si="63"/>
        <v>185</v>
      </c>
      <c r="AX91" s="116">
        <f t="shared" si="64"/>
        <v>0.52857142857142858</v>
      </c>
    </row>
    <row r="92" spans="1:50" s="3" customFormat="1" ht="90" x14ac:dyDescent="0.25">
      <c r="A92" s="281"/>
      <c r="B92" s="185">
        <v>2</v>
      </c>
      <c r="C92" s="185" t="s">
        <v>247</v>
      </c>
      <c r="D92" s="61" t="s">
        <v>131</v>
      </c>
      <c r="E92" s="179" t="str">
        <f t="shared" ref="E92:E96" si="123">IF(D92="","",VLOOKUP(D92,$C$138:$L$151,10,FALSE))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2" s="142">
        <v>1</v>
      </c>
      <c r="G92" s="142"/>
      <c r="H92" s="185">
        <v>2</v>
      </c>
      <c r="I92" s="185" t="s">
        <v>248</v>
      </c>
      <c r="J92" s="142" t="s">
        <v>180</v>
      </c>
      <c r="K92" s="142" t="s">
        <v>183</v>
      </c>
      <c r="L92" s="117">
        <v>0.05</v>
      </c>
      <c r="M92" s="117">
        <v>0.05</v>
      </c>
      <c r="N92" s="159">
        <f t="shared" si="106"/>
        <v>1</v>
      </c>
      <c r="O92" s="117">
        <v>0.05</v>
      </c>
      <c r="P92" s="117">
        <v>0.05</v>
      </c>
      <c r="Q92" s="159">
        <f t="shared" si="51"/>
        <v>1</v>
      </c>
      <c r="R92" s="117">
        <v>0.1</v>
      </c>
      <c r="S92" s="117">
        <v>0.1</v>
      </c>
      <c r="T92" s="159">
        <f t="shared" si="107"/>
        <v>1</v>
      </c>
      <c r="U92" s="117">
        <v>2.5000000000000001E-2</v>
      </c>
      <c r="V92" s="117">
        <v>2.5000000000000001E-2</v>
      </c>
      <c r="W92" s="159">
        <f t="shared" si="108"/>
        <v>1</v>
      </c>
      <c r="X92" s="117">
        <f>12.5%</f>
        <v>0.125</v>
      </c>
      <c r="Y92" s="117">
        <v>0.125</v>
      </c>
      <c r="Z92" s="159">
        <f t="shared" si="109"/>
        <v>1</v>
      </c>
      <c r="AA92" s="117">
        <v>7.4999999999999997E-2</v>
      </c>
      <c r="AB92" s="117">
        <v>7.4999999999999997E-2</v>
      </c>
      <c r="AC92" s="159">
        <f t="shared" si="110"/>
        <v>1</v>
      </c>
      <c r="AD92" s="117">
        <v>0.125</v>
      </c>
      <c r="AE92" s="208">
        <f t="shared" ref="AE92:AE97" si="124">IF(AB92="Cantidad",BN92,IF(ISERROR(BN92/BO92),0,BN92/BO92))</f>
        <v>0</v>
      </c>
      <c r="AF92" s="159">
        <f t="shared" si="111"/>
        <v>0</v>
      </c>
      <c r="AG92" s="117">
        <v>0.15</v>
      </c>
      <c r="AH92" s="208">
        <f t="shared" si="81"/>
        <v>0</v>
      </c>
      <c r="AI92" s="159">
        <f t="shared" si="112"/>
        <v>0</v>
      </c>
      <c r="AJ92" s="117">
        <v>0.15</v>
      </c>
      <c r="AK92" s="208">
        <v>0</v>
      </c>
      <c r="AL92" s="159">
        <f t="shared" si="113"/>
        <v>0</v>
      </c>
      <c r="AM92" s="117">
        <v>0.05</v>
      </c>
      <c r="AN92" s="208">
        <f t="shared" si="120"/>
        <v>0</v>
      </c>
      <c r="AO92" s="159">
        <f t="shared" si="114"/>
        <v>0</v>
      </c>
      <c r="AP92" s="117">
        <v>0.05</v>
      </c>
      <c r="AQ92" s="208">
        <f t="shared" si="121"/>
        <v>0</v>
      </c>
      <c r="AR92" s="159">
        <f t="shared" si="115"/>
        <v>0</v>
      </c>
      <c r="AS92" s="117">
        <v>0.05</v>
      </c>
      <c r="AT92" s="208">
        <f t="shared" si="122"/>
        <v>0</v>
      </c>
      <c r="AU92" s="159">
        <f t="shared" si="116"/>
        <v>0</v>
      </c>
      <c r="AV92" s="93">
        <f t="shared" si="62"/>
        <v>1.0000000000000002</v>
      </c>
      <c r="AW92" s="171">
        <f t="shared" si="63"/>
        <v>0.42499999999999999</v>
      </c>
      <c r="AX92" s="141">
        <f t="shared" si="64"/>
        <v>0.42499999999999988</v>
      </c>
    </row>
    <row r="93" spans="1:50" s="3" customFormat="1" ht="90" customHeight="1" x14ac:dyDescent="0.25">
      <c r="A93" s="281"/>
      <c r="B93" s="185">
        <v>3</v>
      </c>
      <c r="C93" s="185" t="s">
        <v>249</v>
      </c>
      <c r="D93" s="178" t="s">
        <v>131</v>
      </c>
      <c r="E93" s="179" t="str">
        <f t="shared" si="12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42">
        <v>1</v>
      </c>
      <c r="G93" s="142"/>
      <c r="H93" s="185">
        <v>3</v>
      </c>
      <c r="I93" s="185" t="s">
        <v>298</v>
      </c>
      <c r="J93" s="142" t="s">
        <v>181</v>
      </c>
      <c r="K93" s="142" t="s">
        <v>183</v>
      </c>
      <c r="L93" s="108">
        <v>2440</v>
      </c>
      <c r="M93" s="108">
        <v>2440</v>
      </c>
      <c r="N93" s="159">
        <f t="shared" si="106"/>
        <v>1</v>
      </c>
      <c r="O93" s="108">
        <v>2209</v>
      </c>
      <c r="P93" s="108">
        <v>2209</v>
      </c>
      <c r="Q93" s="159">
        <f t="shared" si="51"/>
        <v>1</v>
      </c>
      <c r="R93" s="108">
        <v>3193</v>
      </c>
      <c r="S93" s="108">
        <v>3193</v>
      </c>
      <c r="T93" s="159">
        <f t="shared" si="107"/>
        <v>1</v>
      </c>
      <c r="U93" s="108">
        <v>2900</v>
      </c>
      <c r="V93" s="108">
        <v>2900</v>
      </c>
      <c r="W93" s="159">
        <f t="shared" si="108"/>
        <v>1</v>
      </c>
      <c r="X93" s="108">
        <v>2474</v>
      </c>
      <c r="Y93" s="108">
        <v>2474</v>
      </c>
      <c r="Z93" s="159">
        <f t="shared" si="109"/>
        <v>1</v>
      </c>
      <c r="AA93" s="108">
        <v>4543</v>
      </c>
      <c r="AB93" s="108">
        <v>4543</v>
      </c>
      <c r="AC93" s="159">
        <f t="shared" si="110"/>
        <v>1</v>
      </c>
      <c r="AD93" s="208">
        <v>1757</v>
      </c>
      <c r="AE93" s="208">
        <f t="shared" si="124"/>
        <v>0</v>
      </c>
      <c r="AF93" s="159">
        <f t="shared" si="111"/>
        <v>0</v>
      </c>
      <c r="AG93" s="208">
        <v>1700</v>
      </c>
      <c r="AH93" s="208">
        <f t="shared" si="81"/>
        <v>0</v>
      </c>
      <c r="AI93" s="159">
        <f t="shared" si="112"/>
        <v>0</v>
      </c>
      <c r="AJ93" s="208">
        <v>1500</v>
      </c>
      <c r="AK93" s="208">
        <v>0</v>
      </c>
      <c r="AL93" s="159">
        <f t="shared" si="113"/>
        <v>0</v>
      </c>
      <c r="AM93" s="208">
        <v>1500</v>
      </c>
      <c r="AN93" s="208">
        <f t="shared" si="120"/>
        <v>0</v>
      </c>
      <c r="AO93" s="159">
        <f t="shared" si="114"/>
        <v>0</v>
      </c>
      <c r="AP93" s="208">
        <f>1800-900-474</f>
        <v>426</v>
      </c>
      <c r="AQ93" s="208">
        <f t="shared" si="121"/>
        <v>0</v>
      </c>
      <c r="AR93" s="159">
        <f t="shared" si="115"/>
        <v>0</v>
      </c>
      <c r="AS93" s="208">
        <v>358</v>
      </c>
      <c r="AT93" s="208">
        <f t="shared" si="122"/>
        <v>0</v>
      </c>
      <c r="AU93" s="159">
        <f t="shared" si="116"/>
        <v>0</v>
      </c>
      <c r="AV93" s="140">
        <f t="shared" si="62"/>
        <v>25000</v>
      </c>
      <c r="AW93" s="185">
        <f t="shared" si="63"/>
        <v>17759</v>
      </c>
      <c r="AX93" s="141">
        <f t="shared" si="64"/>
        <v>0.71035999999999999</v>
      </c>
    </row>
    <row r="94" spans="1:50" s="3" customFormat="1" ht="69" customHeight="1" x14ac:dyDescent="0.25">
      <c r="A94" s="281"/>
      <c r="B94" s="185">
        <v>4</v>
      </c>
      <c r="C94" s="185" t="s">
        <v>250</v>
      </c>
      <c r="D94" s="178" t="s">
        <v>131</v>
      </c>
      <c r="E94" s="179" t="str">
        <f t="shared" si="12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42">
        <v>1</v>
      </c>
      <c r="G94" s="142"/>
      <c r="H94" s="185">
        <v>4</v>
      </c>
      <c r="I94" s="185" t="s">
        <v>353</v>
      </c>
      <c r="J94" s="142" t="s">
        <v>181</v>
      </c>
      <c r="K94" s="142" t="s">
        <v>183</v>
      </c>
      <c r="L94" s="320">
        <v>84</v>
      </c>
      <c r="M94" s="320">
        <v>84</v>
      </c>
      <c r="N94" s="312">
        <f t="shared" si="106"/>
        <v>1</v>
      </c>
      <c r="O94" s="320">
        <v>150</v>
      </c>
      <c r="P94" s="320">
        <v>150</v>
      </c>
      <c r="Q94" s="312">
        <f t="shared" si="51"/>
        <v>1</v>
      </c>
      <c r="R94" s="320">
        <v>255</v>
      </c>
      <c r="S94" s="320">
        <v>255</v>
      </c>
      <c r="T94" s="312">
        <f t="shared" si="107"/>
        <v>1</v>
      </c>
      <c r="U94" s="320">
        <v>404</v>
      </c>
      <c r="V94" s="108">
        <v>404</v>
      </c>
      <c r="W94" s="312">
        <f t="shared" si="108"/>
        <v>1</v>
      </c>
      <c r="X94" s="320">
        <v>400</v>
      </c>
      <c r="Y94" s="108">
        <v>400</v>
      </c>
      <c r="Z94" s="312">
        <f t="shared" si="109"/>
        <v>1</v>
      </c>
      <c r="AA94" s="320">
        <v>401</v>
      </c>
      <c r="AB94" s="320">
        <v>401</v>
      </c>
      <c r="AC94" s="312">
        <f t="shared" si="110"/>
        <v>1</v>
      </c>
      <c r="AD94" s="313">
        <v>300</v>
      </c>
      <c r="AE94" s="311">
        <f t="shared" si="124"/>
        <v>0</v>
      </c>
      <c r="AF94" s="312">
        <f t="shared" si="111"/>
        <v>0</v>
      </c>
      <c r="AG94" s="313">
        <v>450</v>
      </c>
      <c r="AH94" s="311">
        <f t="shared" si="81"/>
        <v>0</v>
      </c>
      <c r="AI94" s="312">
        <f t="shared" si="112"/>
        <v>0</v>
      </c>
      <c r="AJ94" s="313">
        <v>400</v>
      </c>
      <c r="AK94" s="311">
        <v>0</v>
      </c>
      <c r="AL94" s="312">
        <f t="shared" si="113"/>
        <v>0</v>
      </c>
      <c r="AM94" s="313">
        <v>500</v>
      </c>
      <c r="AN94" s="311">
        <f t="shared" si="120"/>
        <v>0</v>
      </c>
      <c r="AO94" s="312">
        <f t="shared" si="114"/>
        <v>0</v>
      </c>
      <c r="AP94" s="313">
        <v>350</v>
      </c>
      <c r="AQ94" s="311">
        <f t="shared" si="121"/>
        <v>0</v>
      </c>
      <c r="AR94" s="312">
        <f t="shared" si="115"/>
        <v>0</v>
      </c>
      <c r="AS94" s="208">
        <v>306</v>
      </c>
      <c r="AT94" s="311">
        <f t="shared" si="122"/>
        <v>0</v>
      </c>
      <c r="AU94" s="312">
        <f t="shared" si="116"/>
        <v>0</v>
      </c>
      <c r="AV94" s="140">
        <f t="shared" si="62"/>
        <v>4000</v>
      </c>
      <c r="AW94" s="185">
        <f t="shared" si="63"/>
        <v>1694</v>
      </c>
      <c r="AX94" s="141">
        <f t="shared" si="64"/>
        <v>0.42349999999999999</v>
      </c>
    </row>
    <row r="95" spans="1:50" s="3" customFormat="1" ht="90" x14ac:dyDescent="0.25">
      <c r="A95" s="281"/>
      <c r="B95" s="185">
        <v>5</v>
      </c>
      <c r="C95" s="185" t="s">
        <v>251</v>
      </c>
      <c r="D95" s="61" t="s">
        <v>131</v>
      </c>
      <c r="E95" s="179" t="str">
        <f t="shared" si="12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5" s="142">
        <v>1</v>
      </c>
      <c r="G95" s="142"/>
      <c r="H95" s="185">
        <v>5</v>
      </c>
      <c r="I95" s="185" t="s">
        <v>354</v>
      </c>
      <c r="J95" s="142" t="s">
        <v>181</v>
      </c>
      <c r="K95" s="142" t="s">
        <v>183</v>
      </c>
      <c r="L95" s="108">
        <v>17</v>
      </c>
      <c r="M95" s="108">
        <v>17</v>
      </c>
      <c r="N95" s="159">
        <f t="shared" si="106"/>
        <v>1</v>
      </c>
      <c r="O95" s="108">
        <v>14</v>
      </c>
      <c r="P95" s="108">
        <v>14</v>
      </c>
      <c r="Q95" s="159">
        <f t="shared" si="51"/>
        <v>1</v>
      </c>
      <c r="R95" s="108">
        <v>21</v>
      </c>
      <c r="S95" s="108">
        <v>21</v>
      </c>
      <c r="T95" s="159">
        <f t="shared" si="107"/>
        <v>1</v>
      </c>
      <c r="U95" s="108">
        <v>40</v>
      </c>
      <c r="V95" s="108">
        <v>40</v>
      </c>
      <c r="W95" s="159">
        <f t="shared" si="108"/>
        <v>1</v>
      </c>
      <c r="X95" s="320">
        <v>41</v>
      </c>
      <c r="Y95" s="108">
        <v>41</v>
      </c>
      <c r="Z95" s="159">
        <f t="shared" si="109"/>
        <v>1</v>
      </c>
      <c r="AA95" s="108">
        <v>42</v>
      </c>
      <c r="AB95" s="108">
        <v>42</v>
      </c>
      <c r="AC95" s="159">
        <f t="shared" si="110"/>
        <v>1</v>
      </c>
      <c r="AD95" s="208">
        <v>42</v>
      </c>
      <c r="AE95" s="208">
        <f t="shared" si="124"/>
        <v>0</v>
      </c>
      <c r="AF95" s="159">
        <f t="shared" si="111"/>
        <v>0</v>
      </c>
      <c r="AG95" s="208">
        <v>42</v>
      </c>
      <c r="AH95" s="208">
        <f t="shared" si="81"/>
        <v>0</v>
      </c>
      <c r="AI95" s="159">
        <f t="shared" si="112"/>
        <v>0</v>
      </c>
      <c r="AJ95" s="208">
        <v>42</v>
      </c>
      <c r="AK95" s="208">
        <v>0</v>
      </c>
      <c r="AL95" s="159">
        <f t="shared" si="113"/>
        <v>0</v>
      </c>
      <c r="AM95" s="208">
        <v>43</v>
      </c>
      <c r="AN95" s="208">
        <f t="shared" si="120"/>
        <v>0</v>
      </c>
      <c r="AO95" s="159">
        <f t="shared" si="114"/>
        <v>0</v>
      </c>
      <c r="AP95" s="208">
        <v>43</v>
      </c>
      <c r="AQ95" s="208">
        <f t="shared" si="121"/>
        <v>0</v>
      </c>
      <c r="AR95" s="159">
        <f t="shared" si="115"/>
        <v>0</v>
      </c>
      <c r="AS95" s="208">
        <v>43</v>
      </c>
      <c r="AT95" s="208">
        <f t="shared" si="122"/>
        <v>0</v>
      </c>
      <c r="AU95" s="159">
        <f t="shared" si="116"/>
        <v>0</v>
      </c>
      <c r="AV95" s="140">
        <f t="shared" si="62"/>
        <v>430</v>
      </c>
      <c r="AW95" s="185">
        <f t="shared" si="63"/>
        <v>175</v>
      </c>
      <c r="AX95" s="141">
        <f t="shared" si="64"/>
        <v>0.40697674418604651</v>
      </c>
    </row>
    <row r="96" spans="1:50" s="3" customFormat="1" ht="105" x14ac:dyDescent="0.25">
      <c r="A96" s="281"/>
      <c r="B96" s="185">
        <v>6</v>
      </c>
      <c r="C96" s="185" t="s">
        <v>252</v>
      </c>
      <c r="D96" s="61" t="s">
        <v>131</v>
      </c>
      <c r="E96" s="179" t="str">
        <f t="shared" si="12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42">
        <v>1</v>
      </c>
      <c r="G96" s="142"/>
      <c r="H96" s="185">
        <v>6</v>
      </c>
      <c r="I96" s="185" t="s">
        <v>253</v>
      </c>
      <c r="J96" s="142" t="s">
        <v>180</v>
      </c>
      <c r="K96" s="142" t="s">
        <v>183</v>
      </c>
      <c r="L96" s="117">
        <v>0.01</v>
      </c>
      <c r="M96" s="117">
        <v>0.01</v>
      </c>
      <c r="N96" s="314">
        <f t="shared" si="106"/>
        <v>1</v>
      </c>
      <c r="O96" s="117">
        <v>0.06</v>
      </c>
      <c r="P96" s="117">
        <v>0.06</v>
      </c>
      <c r="Q96" s="159">
        <f t="shared" si="51"/>
        <v>1</v>
      </c>
      <c r="R96" s="117">
        <v>7.0000000000000007E-2</v>
      </c>
      <c r="S96" s="117">
        <v>7.0000000000000007E-2</v>
      </c>
      <c r="T96" s="159">
        <f t="shared" si="107"/>
        <v>1</v>
      </c>
      <c r="U96" s="117">
        <v>0.11</v>
      </c>
      <c r="V96" s="117">
        <v>0.11</v>
      </c>
      <c r="W96" s="159">
        <f t="shared" si="108"/>
        <v>1</v>
      </c>
      <c r="X96" s="117">
        <v>0.12</v>
      </c>
      <c r="Y96" s="117">
        <v>0.12</v>
      </c>
      <c r="Z96" s="159">
        <f t="shared" si="109"/>
        <v>1</v>
      </c>
      <c r="AA96" s="117">
        <v>0.12</v>
      </c>
      <c r="AB96" s="117">
        <v>0.12</v>
      </c>
      <c r="AC96" s="159">
        <f t="shared" si="110"/>
        <v>1</v>
      </c>
      <c r="AD96" s="117">
        <v>0.1</v>
      </c>
      <c r="AE96" s="208">
        <f t="shared" si="124"/>
        <v>0</v>
      </c>
      <c r="AF96" s="159">
        <f t="shared" si="111"/>
        <v>0</v>
      </c>
      <c r="AG96" s="117">
        <v>0.1</v>
      </c>
      <c r="AH96" s="208">
        <f t="shared" si="81"/>
        <v>0</v>
      </c>
      <c r="AI96" s="159">
        <f t="shared" si="112"/>
        <v>0</v>
      </c>
      <c r="AJ96" s="117">
        <v>0.1</v>
      </c>
      <c r="AK96" s="208">
        <v>0</v>
      </c>
      <c r="AL96" s="159">
        <f t="shared" si="113"/>
        <v>0</v>
      </c>
      <c r="AM96" s="117">
        <v>0.1</v>
      </c>
      <c r="AN96" s="208">
        <f t="shared" si="120"/>
        <v>0</v>
      </c>
      <c r="AO96" s="159">
        <f t="shared" si="114"/>
        <v>0</v>
      </c>
      <c r="AP96" s="117">
        <v>0.06</v>
      </c>
      <c r="AQ96" s="208">
        <f t="shared" si="121"/>
        <v>0</v>
      </c>
      <c r="AR96" s="159">
        <f t="shared" si="115"/>
        <v>0</v>
      </c>
      <c r="AS96" s="117">
        <v>0.05</v>
      </c>
      <c r="AT96" s="208">
        <f t="shared" si="122"/>
        <v>0</v>
      </c>
      <c r="AU96" s="159">
        <f t="shared" si="116"/>
        <v>0</v>
      </c>
      <c r="AV96" s="93">
        <f t="shared" si="62"/>
        <v>1</v>
      </c>
      <c r="AW96" s="128">
        <f t="shared" si="63"/>
        <v>0.49</v>
      </c>
      <c r="AX96" s="141">
        <f t="shared" si="64"/>
        <v>0.49</v>
      </c>
    </row>
    <row r="97" spans="1:50" s="3" customFormat="1" ht="51" customHeight="1" x14ac:dyDescent="0.25">
      <c r="A97" s="281"/>
      <c r="B97" s="294" t="s">
        <v>343</v>
      </c>
      <c r="C97" s="297" t="s">
        <v>342</v>
      </c>
      <c r="D97" s="283" t="s">
        <v>131</v>
      </c>
      <c r="E97" s="286" t="str">
        <f>IF(D97="","",VLOOKUP(D97,$C$138:$L$151,10,FALSE))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7" s="133">
        <v>0.25</v>
      </c>
      <c r="G97" s="133"/>
      <c r="H97" s="185">
        <v>7</v>
      </c>
      <c r="I97" s="180" t="s">
        <v>352</v>
      </c>
      <c r="J97" s="133" t="s">
        <v>180</v>
      </c>
      <c r="K97" s="133" t="s">
        <v>184</v>
      </c>
      <c r="L97" s="321">
        <v>1</v>
      </c>
      <c r="M97" s="322">
        <v>0.8387</v>
      </c>
      <c r="N97" s="316">
        <f t="shared" si="106"/>
        <v>0.8387</v>
      </c>
      <c r="O97" s="321">
        <v>1</v>
      </c>
      <c r="P97" s="321">
        <v>1</v>
      </c>
      <c r="Q97" s="316">
        <f t="shared" si="51"/>
        <v>1</v>
      </c>
      <c r="R97" s="321">
        <v>1</v>
      </c>
      <c r="S97" s="322">
        <v>0.98409999999999997</v>
      </c>
      <c r="T97" s="316">
        <f t="shared" si="107"/>
        <v>0.98409999999999997</v>
      </c>
      <c r="U97" s="321">
        <v>1</v>
      </c>
      <c r="V97" s="322">
        <v>0.97219999999999995</v>
      </c>
      <c r="W97" s="316">
        <f t="shared" si="108"/>
        <v>0.97219999999999995</v>
      </c>
      <c r="X97" s="321">
        <v>1</v>
      </c>
      <c r="Y97" s="322">
        <v>1</v>
      </c>
      <c r="Z97" s="316">
        <f t="shared" si="109"/>
        <v>1</v>
      </c>
      <c r="AA97" s="321">
        <v>1</v>
      </c>
      <c r="AB97" s="321">
        <v>1</v>
      </c>
      <c r="AC97" s="317">
        <f t="shared" si="110"/>
        <v>1</v>
      </c>
      <c r="AD97" s="315">
        <v>1</v>
      </c>
      <c r="AE97" s="315">
        <f t="shared" si="124"/>
        <v>0</v>
      </c>
      <c r="AF97" s="316">
        <f t="shared" si="111"/>
        <v>0</v>
      </c>
      <c r="AG97" s="315">
        <v>1</v>
      </c>
      <c r="AH97" s="315"/>
      <c r="AI97" s="316">
        <f t="shared" si="112"/>
        <v>0</v>
      </c>
      <c r="AJ97" s="315">
        <v>1</v>
      </c>
      <c r="AK97" s="315"/>
      <c r="AL97" s="316">
        <f t="shared" si="113"/>
        <v>0</v>
      </c>
      <c r="AM97" s="315">
        <v>1</v>
      </c>
      <c r="AN97" s="315"/>
      <c r="AO97" s="316">
        <f t="shared" si="114"/>
        <v>0</v>
      </c>
      <c r="AP97" s="315">
        <v>1</v>
      </c>
      <c r="AQ97" s="315"/>
      <c r="AR97" s="316">
        <f t="shared" si="115"/>
        <v>0</v>
      </c>
      <c r="AS97" s="315">
        <v>1</v>
      </c>
      <c r="AT97" s="315"/>
      <c r="AU97" s="316">
        <f t="shared" si="116"/>
        <v>0</v>
      </c>
      <c r="AV97" s="135">
        <f t="shared" si="62"/>
        <v>1</v>
      </c>
      <c r="AW97" s="136">
        <f t="shared" si="63"/>
        <v>0.82785714285714285</v>
      </c>
      <c r="AX97" s="141">
        <f t="shared" si="64"/>
        <v>0.82785714285714285</v>
      </c>
    </row>
    <row r="98" spans="1:50" s="3" customFormat="1" ht="51" customHeight="1" x14ac:dyDescent="0.25">
      <c r="A98" s="281"/>
      <c r="B98" s="295"/>
      <c r="C98" s="298"/>
      <c r="D98" s="284"/>
      <c r="E98" s="287"/>
      <c r="F98" s="142">
        <v>0.25</v>
      </c>
      <c r="G98" s="142"/>
      <c r="H98" s="185">
        <v>7</v>
      </c>
      <c r="I98" s="180" t="s">
        <v>348</v>
      </c>
      <c r="J98" s="133" t="s">
        <v>180</v>
      </c>
      <c r="K98" s="133" t="s">
        <v>355</v>
      </c>
      <c r="L98" s="321">
        <v>1</v>
      </c>
      <c r="M98" s="322">
        <v>0.78790000000000004</v>
      </c>
      <c r="N98" s="316">
        <f t="shared" si="106"/>
        <v>0.78790000000000004</v>
      </c>
      <c r="O98" s="321">
        <v>1</v>
      </c>
      <c r="P98" s="322">
        <v>0.78790000000000004</v>
      </c>
      <c r="Q98" s="316">
        <f t="shared" si="51"/>
        <v>0.78790000000000004</v>
      </c>
      <c r="R98" s="321">
        <v>1</v>
      </c>
      <c r="S98" s="322">
        <v>0.85009999999999997</v>
      </c>
      <c r="T98" s="316">
        <f t="shared" si="107"/>
        <v>0.85009999999999997</v>
      </c>
      <c r="U98" s="321">
        <v>1</v>
      </c>
      <c r="V98" s="322">
        <v>0.85009999999999997</v>
      </c>
      <c r="W98" s="316">
        <f t="shared" si="108"/>
        <v>0.85009999999999997</v>
      </c>
      <c r="X98" s="321">
        <v>1</v>
      </c>
      <c r="Y98" s="322">
        <v>0.85009999999999997</v>
      </c>
      <c r="Z98" s="316">
        <f t="shared" si="109"/>
        <v>0.85009999999999997</v>
      </c>
      <c r="AA98" s="321">
        <v>1</v>
      </c>
      <c r="AB98" s="322">
        <v>0.85009999999999997</v>
      </c>
      <c r="AC98" s="316">
        <f t="shared" si="110"/>
        <v>0.85009999999999997</v>
      </c>
      <c r="AD98" s="315">
        <v>1</v>
      </c>
      <c r="AE98" s="315"/>
      <c r="AF98" s="316">
        <f t="shared" si="111"/>
        <v>0</v>
      </c>
      <c r="AG98" s="315">
        <v>1</v>
      </c>
      <c r="AH98" s="315"/>
      <c r="AI98" s="316">
        <f t="shared" si="112"/>
        <v>0</v>
      </c>
      <c r="AJ98" s="315">
        <v>1</v>
      </c>
      <c r="AK98" s="315"/>
      <c r="AL98" s="316">
        <f t="shared" si="113"/>
        <v>0</v>
      </c>
      <c r="AM98" s="315">
        <v>1</v>
      </c>
      <c r="AN98" s="315"/>
      <c r="AO98" s="316">
        <f t="shared" si="114"/>
        <v>0</v>
      </c>
      <c r="AP98" s="315">
        <v>1</v>
      </c>
      <c r="AQ98" s="315"/>
      <c r="AR98" s="316">
        <f t="shared" si="115"/>
        <v>0</v>
      </c>
      <c r="AS98" s="315">
        <v>1</v>
      </c>
      <c r="AT98" s="315"/>
      <c r="AU98" s="316">
        <f t="shared" si="116"/>
        <v>0</v>
      </c>
      <c r="AV98" s="135">
        <f t="shared" ref="AV98" si="125">IF(K98="SUMA",(L98+O98+R98+U98+X98+AA98+AD98+AG98+AP98+AS98+AJ98+AM98),(AD98))</f>
        <v>1</v>
      </c>
      <c r="AW98" s="136">
        <f t="shared" ref="AW98" si="126">IF(ISERROR(IF(K98="Suma",(AE98+AH98+AQ98+AT98+AK98+AN98+AB98+Y98+V98+S98+P98+M98),AVERAGE(AE98,AH98,AQ98,AT98,AK98,AN98,AB98,Y98,V98,S98,P98,M98))),0,IF(K98="Suma",(AE98+AH98+AQ98+AT98+AK98+AN98+AB98+Y98+V98+S98+P98+M98),AVERAGE(AE98,AH98,AQ98,AT98,AK98,AN98,AB98,Y98,V98,S98,P98,M98)))</f>
        <v>0.8293666666666667</v>
      </c>
      <c r="AX98" s="141">
        <f t="shared" ref="AX98" si="127">IF(ISERROR(AW98/AV98),0,(AW98/AV98))</f>
        <v>0.8293666666666667</v>
      </c>
    </row>
    <row r="99" spans="1:50" s="3" customFormat="1" ht="51" customHeight="1" x14ac:dyDescent="0.25">
      <c r="A99" s="281"/>
      <c r="B99" s="295"/>
      <c r="C99" s="298"/>
      <c r="D99" s="284"/>
      <c r="E99" s="287"/>
      <c r="F99" s="142">
        <v>0.25</v>
      </c>
      <c r="G99" s="142"/>
      <c r="H99" s="185">
        <v>8</v>
      </c>
      <c r="I99" s="180" t="s">
        <v>349</v>
      </c>
      <c r="J99" s="133" t="s">
        <v>180</v>
      </c>
      <c r="K99" s="133" t="s">
        <v>355</v>
      </c>
      <c r="L99" s="321">
        <v>0.9</v>
      </c>
      <c r="M99" s="322">
        <v>0</v>
      </c>
      <c r="N99" s="316">
        <f t="shared" si="106"/>
        <v>0</v>
      </c>
      <c r="O99" s="321">
        <v>0.9</v>
      </c>
      <c r="P99" s="322">
        <v>2.24E-2</v>
      </c>
      <c r="Q99" s="316">
        <f t="shared" si="51"/>
        <v>2.4888888888888887E-2</v>
      </c>
      <c r="R99" s="321">
        <v>0.9</v>
      </c>
      <c r="S99" s="322">
        <v>0.1087</v>
      </c>
      <c r="T99" s="316">
        <f t="shared" si="107"/>
        <v>0.12077777777777778</v>
      </c>
      <c r="U99" s="321">
        <v>0.9</v>
      </c>
      <c r="V99" s="322">
        <v>0.19109999999999999</v>
      </c>
      <c r="W99" s="316">
        <f t="shared" si="108"/>
        <v>0.21233333333333332</v>
      </c>
      <c r="X99" s="321">
        <v>0.9</v>
      </c>
      <c r="Y99" s="322">
        <v>0.28720000000000001</v>
      </c>
      <c r="Z99" s="316">
        <f t="shared" si="109"/>
        <v>0.31911111111111112</v>
      </c>
      <c r="AA99" s="321">
        <v>0.9</v>
      </c>
      <c r="AB99" s="322">
        <v>0.38519999999999999</v>
      </c>
      <c r="AC99" s="316">
        <f t="shared" si="110"/>
        <v>0.42799999999999999</v>
      </c>
      <c r="AD99" s="315">
        <v>0.9</v>
      </c>
      <c r="AE99" s="315"/>
      <c r="AF99" s="316">
        <f t="shared" si="111"/>
        <v>0</v>
      </c>
      <c r="AG99" s="315">
        <v>0.9</v>
      </c>
      <c r="AH99" s="315"/>
      <c r="AI99" s="316">
        <f t="shared" si="112"/>
        <v>0</v>
      </c>
      <c r="AJ99" s="315">
        <v>0.9</v>
      </c>
      <c r="AK99" s="315"/>
      <c r="AL99" s="316">
        <f t="shared" si="113"/>
        <v>0</v>
      </c>
      <c r="AM99" s="315">
        <v>0.9</v>
      </c>
      <c r="AN99" s="315"/>
      <c r="AO99" s="316">
        <f t="shared" si="114"/>
        <v>0</v>
      </c>
      <c r="AP99" s="315">
        <v>0.9</v>
      </c>
      <c r="AQ99" s="315"/>
      <c r="AR99" s="316">
        <f t="shared" si="115"/>
        <v>0</v>
      </c>
      <c r="AS99" s="315">
        <v>0.9</v>
      </c>
      <c r="AT99" s="315"/>
      <c r="AU99" s="316">
        <f t="shared" si="116"/>
        <v>0</v>
      </c>
      <c r="AV99" s="135">
        <f t="shared" si="62"/>
        <v>0.9</v>
      </c>
      <c r="AW99" s="136">
        <f t="shared" si="63"/>
        <v>0.16576666666666665</v>
      </c>
      <c r="AX99" s="141">
        <f t="shared" si="64"/>
        <v>0.18418518518518515</v>
      </c>
    </row>
    <row r="100" spans="1:50" s="3" customFormat="1" ht="51" customHeight="1" thickBot="1" x14ac:dyDescent="0.3">
      <c r="A100" s="304"/>
      <c r="B100" s="296"/>
      <c r="C100" s="299"/>
      <c r="D100" s="292"/>
      <c r="E100" s="293"/>
      <c r="F100" s="63">
        <v>0.25</v>
      </c>
      <c r="G100" s="63"/>
      <c r="H100" s="62">
        <v>9</v>
      </c>
      <c r="I100" s="194" t="s">
        <v>350</v>
      </c>
      <c r="J100" s="105" t="s">
        <v>180</v>
      </c>
      <c r="K100" s="133" t="s">
        <v>355</v>
      </c>
      <c r="L100" s="323">
        <v>1</v>
      </c>
      <c r="M100" s="324">
        <v>0.47170000000000001</v>
      </c>
      <c r="N100" s="319">
        <f t="shared" si="106"/>
        <v>0.47170000000000001</v>
      </c>
      <c r="O100" s="323">
        <v>1</v>
      </c>
      <c r="P100" s="324">
        <v>0.62339999999999995</v>
      </c>
      <c r="Q100" s="319">
        <f t="shared" si="51"/>
        <v>0.62339999999999995</v>
      </c>
      <c r="R100" s="323">
        <v>1</v>
      </c>
      <c r="S100" s="324">
        <v>0.76870000000000005</v>
      </c>
      <c r="T100" s="319">
        <f t="shared" si="107"/>
        <v>0.76870000000000005</v>
      </c>
      <c r="U100" s="323">
        <v>1</v>
      </c>
      <c r="V100" s="324">
        <v>0.97299999999999998</v>
      </c>
      <c r="W100" s="319">
        <f t="shared" si="108"/>
        <v>0.97299999999999998</v>
      </c>
      <c r="X100" s="323">
        <v>1</v>
      </c>
      <c r="Y100" s="324">
        <v>0.97299999999999998</v>
      </c>
      <c r="Z100" s="319">
        <f t="shared" si="109"/>
        <v>0.97299999999999998</v>
      </c>
      <c r="AA100" s="323">
        <v>1</v>
      </c>
      <c r="AB100" s="324">
        <v>0.97299999999999998</v>
      </c>
      <c r="AC100" s="319">
        <f t="shared" si="110"/>
        <v>0.97299999999999998</v>
      </c>
      <c r="AD100" s="318">
        <v>1</v>
      </c>
      <c r="AE100" s="318"/>
      <c r="AF100" s="319">
        <f t="shared" si="111"/>
        <v>0</v>
      </c>
      <c r="AG100" s="318">
        <v>1</v>
      </c>
      <c r="AH100" s="318"/>
      <c r="AI100" s="319">
        <f t="shared" si="112"/>
        <v>0</v>
      </c>
      <c r="AJ100" s="318">
        <v>1</v>
      </c>
      <c r="AK100" s="318"/>
      <c r="AL100" s="319">
        <f t="shared" si="113"/>
        <v>0</v>
      </c>
      <c r="AM100" s="318">
        <v>1</v>
      </c>
      <c r="AN100" s="318"/>
      <c r="AO100" s="319">
        <f t="shared" si="114"/>
        <v>0</v>
      </c>
      <c r="AP100" s="318">
        <v>1</v>
      </c>
      <c r="AQ100" s="318"/>
      <c r="AR100" s="319">
        <f t="shared" si="115"/>
        <v>0</v>
      </c>
      <c r="AS100" s="318">
        <v>1</v>
      </c>
      <c r="AT100" s="318"/>
      <c r="AU100" s="319">
        <f t="shared" si="116"/>
        <v>0</v>
      </c>
      <c r="AV100" s="114">
        <f t="shared" si="62"/>
        <v>1</v>
      </c>
      <c r="AW100" s="113">
        <f t="shared" si="63"/>
        <v>0.79713333333333336</v>
      </c>
      <c r="AX100" s="71">
        <f t="shared" si="64"/>
        <v>0.79713333333333336</v>
      </c>
    </row>
    <row r="101" spans="1:50" s="3" customForma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50" s="3" customForma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8"/>
      <c r="G104" s="8"/>
      <c r="H104" s="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8"/>
      <c r="G105" s="8"/>
      <c r="H105" s="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ht="60"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5"/>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45" customHeight="1" x14ac:dyDescent="0.2">
      <c r="A128" s="2"/>
      <c r="B128" s="2"/>
      <c r="C128" s="4"/>
      <c r="D128" s="2"/>
      <c r="E128" s="5"/>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41" s="3" customFormat="1" x14ac:dyDescent="0.2">
      <c r="A129" s="2"/>
      <c r="B129" s="2"/>
      <c r="C129" s="4"/>
      <c r="D129" s="2"/>
      <c r="E129" s="5"/>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41" s="3" customFormat="1" ht="45" customHeight="1" x14ac:dyDescent="0.2">
      <c r="A130" s="2"/>
      <c r="B130" s="2"/>
      <c r="C130" s="4"/>
      <c r="D130" s="2"/>
      <c r="E130" s="5"/>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41" s="3" customFormat="1" x14ac:dyDescent="0.2">
      <c r="A131" s="2"/>
      <c r="B131" s="2"/>
      <c r="C131" s="4"/>
      <c r="D131" s="2"/>
      <c r="E131" s="2"/>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41" s="3" customFormat="1" x14ac:dyDescent="0.2">
      <c r="A132" s="2"/>
      <c r="B132" s="2"/>
      <c r="C132" s="2"/>
      <c r="D132" s="2"/>
      <c r="E132" s="2"/>
      <c r="F132" s="6"/>
      <c r="G132" s="6"/>
      <c r="H132" s="6"/>
      <c r="I132" s="2"/>
      <c r="J132" s="2"/>
      <c r="K132" s="2"/>
      <c r="L132" s="7"/>
      <c r="M132" s="2"/>
      <c r="N132" s="2"/>
      <c r="O132" s="2"/>
      <c r="P132" s="2"/>
      <c r="Q132" s="2"/>
      <c r="R132" s="2"/>
      <c r="S132" s="2"/>
      <c r="T132" s="2"/>
      <c r="U132" s="2"/>
      <c r="V132" s="2"/>
      <c r="W132" s="2"/>
      <c r="X132" s="2"/>
      <c r="Y132" s="2"/>
      <c r="Z132" s="2"/>
      <c r="AA132" s="2"/>
      <c r="AB132" s="2"/>
      <c r="AC132" s="2"/>
      <c r="AD132" s="2"/>
      <c r="AE132" s="2"/>
      <c r="AF132" s="2"/>
      <c r="AG132" s="2"/>
    </row>
    <row r="133" spans="1:41" s="3" customFormat="1" x14ac:dyDescent="0.2">
      <c r="A133" s="2"/>
      <c r="B133" s="2"/>
      <c r="C133" s="2"/>
      <c r="D133" s="2"/>
      <c r="E133" s="2"/>
      <c r="F133" s="6"/>
      <c r="G133" s="6"/>
      <c r="H133" s="6"/>
      <c r="I133" s="2"/>
      <c r="J133" s="2"/>
      <c r="K133" s="2"/>
      <c r="L133" s="7"/>
      <c r="M133" s="2"/>
      <c r="N133" s="2"/>
      <c r="O133" s="2"/>
      <c r="P133" s="2"/>
      <c r="Q133" s="2"/>
      <c r="R133" s="2"/>
      <c r="S133" s="2"/>
      <c r="T133" s="2"/>
      <c r="U133" s="2"/>
      <c r="V133" s="2"/>
      <c r="W133" s="2"/>
      <c r="X133" s="2"/>
      <c r="Y133" s="2"/>
      <c r="Z133" s="2"/>
      <c r="AA133" s="2"/>
      <c r="AB133" s="2"/>
      <c r="AC133" s="2"/>
      <c r="AD133" s="2"/>
      <c r="AE133" s="2"/>
      <c r="AF133" s="2"/>
      <c r="AG133" s="2"/>
    </row>
    <row r="134" spans="1:41" s="74" customFormat="1" x14ac:dyDescent="0.2">
      <c r="A134" s="72"/>
      <c r="B134" s="72"/>
      <c r="C134" s="72"/>
      <c r="D134" s="72"/>
      <c r="E134" s="72"/>
      <c r="F134" s="72"/>
      <c r="G134" s="72"/>
      <c r="H134" s="72"/>
      <c r="I134" s="72"/>
      <c r="J134" s="72"/>
      <c r="K134" s="72"/>
      <c r="L134" s="73"/>
      <c r="M134" s="72"/>
      <c r="N134" s="72"/>
      <c r="O134" s="72"/>
      <c r="P134" s="72"/>
      <c r="Q134" s="72"/>
      <c r="R134" s="72"/>
      <c r="S134" s="72"/>
      <c r="T134" s="72"/>
      <c r="U134" s="72"/>
      <c r="V134" s="72"/>
      <c r="W134" s="72"/>
      <c r="X134" s="72"/>
      <c r="Y134" s="72"/>
      <c r="Z134" s="72"/>
      <c r="AA134" s="72"/>
      <c r="AB134" s="72"/>
      <c r="AC134" s="72"/>
      <c r="AD134" s="72"/>
      <c r="AE134" s="72"/>
      <c r="AF134" s="72"/>
      <c r="AG134" s="72"/>
    </row>
    <row r="135" spans="1:41" s="74" customFormat="1"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row>
    <row r="136" spans="1:41" s="74" customFormat="1"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row>
    <row r="137" spans="1:41" s="74" customFormat="1" x14ac:dyDescent="0.2">
      <c r="A137" s="72">
        <v>2018</v>
      </c>
      <c r="B137" s="72"/>
      <c r="C137" s="75" t="s">
        <v>106</v>
      </c>
      <c r="D137" s="76" t="s">
        <v>107</v>
      </c>
      <c r="E137" s="76" t="s">
        <v>105</v>
      </c>
      <c r="F137" s="72"/>
      <c r="G137" s="72"/>
      <c r="H137" s="72"/>
      <c r="I137" s="72"/>
      <c r="J137" s="72"/>
      <c r="K137" s="72"/>
      <c r="L137" s="77"/>
      <c r="M137" s="72"/>
      <c r="N137" s="72"/>
      <c r="O137" s="72"/>
      <c r="P137" s="72"/>
      <c r="Q137" s="72"/>
      <c r="R137" s="72"/>
      <c r="S137" s="72"/>
      <c r="T137" s="72"/>
      <c r="U137" s="72"/>
      <c r="V137" s="72"/>
      <c r="W137" s="72"/>
      <c r="X137" s="72"/>
      <c r="Y137" s="72"/>
      <c r="Z137" s="72"/>
      <c r="AA137" s="72"/>
      <c r="AB137" s="72"/>
      <c r="AC137" s="72"/>
      <c r="AD137" s="72"/>
      <c r="AE137" s="72"/>
      <c r="AF137" s="72"/>
      <c r="AG137" s="72"/>
    </row>
    <row r="138" spans="1:41" s="74" customFormat="1" x14ac:dyDescent="0.2">
      <c r="A138" s="72">
        <v>2019</v>
      </c>
      <c r="B138" s="72"/>
      <c r="C138" s="78" t="s">
        <v>109</v>
      </c>
      <c r="D138" s="72" t="s">
        <v>110</v>
      </c>
      <c r="E138" s="79" t="s">
        <v>108</v>
      </c>
      <c r="F138" s="80" t="s">
        <v>112</v>
      </c>
      <c r="G138" s="80"/>
      <c r="H138" s="80"/>
      <c r="I138" s="80" t="s">
        <v>113</v>
      </c>
      <c r="J138" s="80" t="s">
        <v>114</v>
      </c>
      <c r="K138" s="80" t="s">
        <v>113</v>
      </c>
      <c r="L138" s="73" t="s">
        <v>115</v>
      </c>
      <c r="M138" s="80"/>
      <c r="N138" s="80"/>
      <c r="O138" s="80"/>
      <c r="P138" s="80"/>
      <c r="Q138" s="80"/>
      <c r="R138" s="80"/>
      <c r="S138" s="80"/>
      <c r="T138" s="80"/>
      <c r="U138" s="80"/>
      <c r="V138" s="80"/>
      <c r="W138" s="80"/>
      <c r="X138" s="80"/>
      <c r="Y138" s="80"/>
      <c r="Z138" s="80"/>
      <c r="AA138" s="80"/>
      <c r="AB138" s="80"/>
      <c r="AC138" s="80"/>
      <c r="AD138" s="80"/>
      <c r="AE138" s="80"/>
      <c r="AF138" s="80"/>
      <c r="AG138" s="80"/>
    </row>
    <row r="139" spans="1:41" s="74" customFormat="1" x14ac:dyDescent="0.2">
      <c r="A139" s="72">
        <v>2020</v>
      </c>
      <c r="B139" s="72"/>
      <c r="C139" s="78" t="s">
        <v>116</v>
      </c>
      <c r="D139" s="72" t="s">
        <v>117</v>
      </c>
      <c r="E139" s="79" t="s">
        <v>111</v>
      </c>
      <c r="F139" s="80" t="s">
        <v>119</v>
      </c>
      <c r="G139" s="80"/>
      <c r="H139" s="80"/>
      <c r="I139" s="80" t="s">
        <v>113</v>
      </c>
      <c r="J139" s="80" t="s">
        <v>114</v>
      </c>
      <c r="K139" s="80" t="s">
        <v>113</v>
      </c>
      <c r="L139" s="77" t="s">
        <v>120</v>
      </c>
      <c r="M139" s="80"/>
      <c r="N139" s="80"/>
      <c r="O139" s="80"/>
      <c r="P139" s="80"/>
      <c r="Q139" s="80"/>
      <c r="R139" s="80"/>
      <c r="S139" s="80"/>
      <c r="T139" s="80"/>
      <c r="U139" s="80"/>
      <c r="V139" s="80"/>
      <c r="W139" s="80"/>
      <c r="X139" s="80"/>
      <c r="Y139" s="80"/>
      <c r="Z139" s="80"/>
      <c r="AA139" s="80"/>
      <c r="AB139" s="80"/>
      <c r="AC139" s="80"/>
      <c r="AD139" s="80"/>
      <c r="AE139" s="80"/>
      <c r="AF139" s="80"/>
      <c r="AG139" s="80"/>
      <c r="AH139" s="81"/>
      <c r="AI139" s="81"/>
      <c r="AJ139" s="81"/>
      <c r="AK139" s="81"/>
      <c r="AL139" s="81"/>
      <c r="AM139" s="81"/>
      <c r="AN139" s="81"/>
      <c r="AO139" s="81"/>
    </row>
    <row r="140" spans="1:41" s="74" customFormat="1" x14ac:dyDescent="0.2">
      <c r="A140" s="72">
        <v>2021</v>
      </c>
      <c r="B140" s="72"/>
      <c r="C140" s="78" t="s">
        <v>121</v>
      </c>
      <c r="D140" s="72" t="s">
        <v>122</v>
      </c>
      <c r="E140" s="79" t="s">
        <v>118</v>
      </c>
      <c r="F140" s="80" t="s">
        <v>119</v>
      </c>
      <c r="G140" s="80"/>
      <c r="H140" s="80"/>
      <c r="I140" s="80" t="s">
        <v>113</v>
      </c>
      <c r="J140" s="80" t="s">
        <v>114</v>
      </c>
      <c r="K140" s="80" t="s">
        <v>113</v>
      </c>
      <c r="L140" s="77" t="s">
        <v>124</v>
      </c>
      <c r="M140" s="80"/>
      <c r="N140" s="80"/>
      <c r="O140" s="80"/>
      <c r="P140" s="80"/>
      <c r="Q140" s="80"/>
      <c r="R140" s="80"/>
      <c r="S140" s="80"/>
      <c r="T140" s="80"/>
      <c r="U140" s="80"/>
      <c r="V140" s="80"/>
      <c r="W140" s="80"/>
      <c r="X140" s="80"/>
      <c r="Y140" s="80"/>
      <c r="Z140" s="80"/>
      <c r="AA140" s="80"/>
      <c r="AB140" s="80"/>
      <c r="AC140" s="80"/>
      <c r="AD140" s="80"/>
      <c r="AE140" s="80"/>
      <c r="AF140" s="80"/>
      <c r="AG140" s="80"/>
      <c r="AH140" s="81"/>
      <c r="AI140" s="81"/>
      <c r="AJ140" s="81"/>
      <c r="AK140" s="81"/>
      <c r="AL140" s="81"/>
      <c r="AM140" s="81"/>
      <c r="AN140" s="81"/>
      <c r="AO140" s="81"/>
    </row>
    <row r="141" spans="1:41" s="74" customFormat="1" x14ac:dyDescent="0.2">
      <c r="A141" s="72">
        <v>2022</v>
      </c>
      <c r="B141" s="72"/>
      <c r="C141" s="78" t="s">
        <v>125</v>
      </c>
      <c r="D141" s="72" t="s">
        <v>126</v>
      </c>
      <c r="E141" s="79" t="s">
        <v>123</v>
      </c>
      <c r="F141" s="80" t="s">
        <v>128</v>
      </c>
      <c r="G141" s="80"/>
      <c r="H141" s="80"/>
      <c r="I141" s="80" t="s">
        <v>129</v>
      </c>
      <c r="J141" s="80" t="s">
        <v>114</v>
      </c>
      <c r="K141" s="80" t="s">
        <v>129</v>
      </c>
      <c r="L141" s="73" t="s">
        <v>130</v>
      </c>
      <c r="M141" s="80"/>
      <c r="N141" s="80"/>
      <c r="O141" s="80"/>
      <c r="P141" s="80"/>
      <c r="Q141" s="80"/>
      <c r="R141" s="80"/>
      <c r="S141" s="80"/>
      <c r="T141" s="80"/>
      <c r="U141" s="80"/>
      <c r="V141" s="80"/>
      <c r="W141" s="80"/>
      <c r="X141" s="80"/>
      <c r="Y141" s="80"/>
      <c r="Z141" s="80"/>
      <c r="AA141" s="80"/>
      <c r="AB141" s="80"/>
      <c r="AC141" s="80"/>
      <c r="AD141" s="80"/>
      <c r="AE141" s="80"/>
      <c r="AF141" s="80"/>
      <c r="AG141" s="80"/>
      <c r="AH141" s="81"/>
      <c r="AI141" s="81"/>
      <c r="AJ141" s="81"/>
      <c r="AK141" s="81"/>
      <c r="AL141" s="81"/>
      <c r="AM141" s="81"/>
      <c r="AN141" s="81"/>
      <c r="AO141" s="81"/>
    </row>
    <row r="142" spans="1:41" s="74" customFormat="1" x14ac:dyDescent="0.2">
      <c r="A142" s="72">
        <v>2023</v>
      </c>
      <c r="B142" s="72"/>
      <c r="C142" s="78" t="s">
        <v>131</v>
      </c>
      <c r="D142" s="72" t="s">
        <v>132</v>
      </c>
      <c r="E142" s="79" t="s">
        <v>127</v>
      </c>
      <c r="F142" s="80" t="s">
        <v>134</v>
      </c>
      <c r="G142" s="80"/>
      <c r="H142" s="80"/>
      <c r="I142" s="80" t="s">
        <v>129</v>
      </c>
      <c r="J142" s="80" t="s">
        <v>114</v>
      </c>
      <c r="K142" s="80" t="s">
        <v>129</v>
      </c>
      <c r="L142" s="73" t="s">
        <v>135</v>
      </c>
      <c r="M142" s="80"/>
      <c r="N142" s="80"/>
      <c r="O142" s="80"/>
      <c r="P142" s="80"/>
      <c r="Q142" s="80"/>
      <c r="R142" s="80"/>
      <c r="S142" s="80"/>
      <c r="T142" s="80"/>
      <c r="U142" s="80"/>
      <c r="V142" s="80"/>
      <c r="W142" s="80"/>
      <c r="X142" s="80"/>
      <c r="Y142" s="80"/>
      <c r="Z142" s="80"/>
      <c r="AA142" s="80"/>
      <c r="AB142" s="80"/>
      <c r="AC142" s="80"/>
      <c r="AD142" s="80"/>
      <c r="AE142" s="80"/>
      <c r="AF142" s="80"/>
      <c r="AG142" s="80"/>
      <c r="AH142" s="81"/>
      <c r="AI142" s="81"/>
      <c r="AJ142" s="81"/>
      <c r="AK142" s="81"/>
      <c r="AL142" s="81"/>
      <c r="AM142" s="81"/>
      <c r="AN142" s="81"/>
      <c r="AO142" s="81"/>
    </row>
    <row r="143" spans="1:41" s="83" customFormat="1" x14ac:dyDescent="0.2">
      <c r="A143" s="72">
        <v>2024</v>
      </c>
      <c r="B143" s="72"/>
      <c r="C143" s="78" t="s">
        <v>136</v>
      </c>
      <c r="D143" s="72" t="s">
        <v>137</v>
      </c>
      <c r="E143" s="79" t="s">
        <v>133</v>
      </c>
      <c r="F143" s="80" t="s">
        <v>134</v>
      </c>
      <c r="G143" s="80"/>
      <c r="H143" s="80"/>
      <c r="I143" s="80" t="s">
        <v>129</v>
      </c>
      <c r="J143" s="80" t="s">
        <v>114</v>
      </c>
      <c r="K143" s="80" t="s">
        <v>129</v>
      </c>
      <c r="L143" s="73" t="s">
        <v>139</v>
      </c>
      <c r="M143" s="80"/>
      <c r="N143" s="80"/>
      <c r="O143" s="80"/>
      <c r="P143" s="80"/>
      <c r="Q143" s="80"/>
      <c r="R143" s="80"/>
      <c r="S143" s="80"/>
      <c r="T143" s="80"/>
      <c r="U143" s="80"/>
      <c r="V143" s="80"/>
      <c r="W143" s="80"/>
      <c r="X143" s="80"/>
      <c r="Y143" s="80"/>
      <c r="Z143" s="80"/>
      <c r="AA143" s="80"/>
      <c r="AB143" s="80"/>
      <c r="AC143" s="80"/>
      <c r="AD143" s="80"/>
      <c r="AE143" s="80"/>
      <c r="AF143" s="80"/>
      <c r="AG143" s="80"/>
      <c r="AH143" s="82"/>
      <c r="AI143" s="82"/>
      <c r="AJ143" s="82"/>
      <c r="AK143" s="82"/>
      <c r="AL143" s="82"/>
      <c r="AM143" s="82"/>
      <c r="AN143" s="82"/>
      <c r="AO143" s="82"/>
    </row>
    <row r="144" spans="1:41" s="83" customFormat="1" x14ac:dyDescent="0.2">
      <c r="A144" s="72">
        <v>2025</v>
      </c>
      <c r="B144" s="72"/>
      <c r="C144" s="78" t="s">
        <v>140</v>
      </c>
      <c r="D144" s="72" t="s">
        <v>141</v>
      </c>
      <c r="E144" s="79" t="s">
        <v>138</v>
      </c>
      <c r="F144" s="80" t="s">
        <v>134</v>
      </c>
      <c r="G144" s="80"/>
      <c r="H144" s="80"/>
      <c r="I144" s="80" t="s">
        <v>129</v>
      </c>
      <c r="J144" s="80" t="s">
        <v>114</v>
      </c>
      <c r="K144" s="80" t="s">
        <v>129</v>
      </c>
      <c r="L144" s="73" t="s">
        <v>143</v>
      </c>
      <c r="M144" s="80"/>
      <c r="N144" s="80"/>
      <c r="O144" s="80"/>
      <c r="P144" s="80"/>
      <c r="Q144" s="80"/>
      <c r="R144" s="80"/>
      <c r="S144" s="80"/>
      <c r="T144" s="80"/>
      <c r="U144" s="80"/>
      <c r="V144" s="80"/>
      <c r="W144" s="80"/>
      <c r="X144" s="80"/>
      <c r="Y144" s="80"/>
      <c r="Z144" s="80"/>
      <c r="AA144" s="80"/>
      <c r="AB144" s="80"/>
      <c r="AC144" s="80"/>
      <c r="AD144" s="80"/>
      <c r="AE144" s="80"/>
      <c r="AF144" s="80"/>
      <c r="AG144" s="80"/>
      <c r="AH144" s="82"/>
      <c r="AI144" s="82"/>
      <c r="AJ144" s="82"/>
      <c r="AK144" s="82"/>
      <c r="AL144" s="82"/>
      <c r="AM144" s="82"/>
      <c r="AN144" s="82"/>
      <c r="AO144" s="82"/>
    </row>
    <row r="145" spans="1:41" s="83" customFormat="1" x14ac:dyDescent="0.2">
      <c r="A145" s="72">
        <v>2026</v>
      </c>
      <c r="B145" s="72"/>
      <c r="C145" s="78" t="s">
        <v>144</v>
      </c>
      <c r="D145" s="84" t="s">
        <v>145</v>
      </c>
      <c r="E145" s="85" t="s">
        <v>142</v>
      </c>
      <c r="F145" s="80" t="s">
        <v>128</v>
      </c>
      <c r="G145" s="80"/>
      <c r="H145" s="80"/>
      <c r="I145" s="80" t="s">
        <v>129</v>
      </c>
      <c r="J145" s="77" t="s">
        <v>114</v>
      </c>
      <c r="K145" s="80" t="s">
        <v>129</v>
      </c>
      <c r="L145" s="73" t="s">
        <v>147</v>
      </c>
      <c r="M145" s="80"/>
      <c r="N145" s="80"/>
      <c r="O145" s="80"/>
      <c r="P145" s="80"/>
      <c r="Q145" s="80"/>
      <c r="R145" s="80"/>
      <c r="S145" s="80"/>
      <c r="T145" s="80"/>
      <c r="U145" s="80"/>
      <c r="V145" s="80"/>
      <c r="W145" s="80"/>
      <c r="X145" s="80"/>
      <c r="Y145" s="80"/>
      <c r="Z145" s="80"/>
      <c r="AA145" s="80"/>
      <c r="AB145" s="80"/>
      <c r="AC145" s="80"/>
      <c r="AD145" s="80"/>
      <c r="AE145" s="80"/>
      <c r="AF145" s="80"/>
      <c r="AG145" s="80"/>
      <c r="AH145" s="82"/>
      <c r="AI145" s="82"/>
      <c r="AJ145" s="82"/>
      <c r="AK145" s="82"/>
      <c r="AL145" s="82"/>
      <c r="AM145" s="82"/>
      <c r="AN145" s="82"/>
      <c r="AO145" s="82"/>
    </row>
    <row r="146" spans="1:41" s="83" customFormat="1" x14ac:dyDescent="0.2">
      <c r="A146" s="72">
        <v>2027</v>
      </c>
      <c r="B146" s="72"/>
      <c r="C146" s="78" t="s">
        <v>148</v>
      </c>
      <c r="D146" s="84" t="s">
        <v>149</v>
      </c>
      <c r="E146" s="85" t="s">
        <v>146</v>
      </c>
      <c r="F146" s="80" t="s">
        <v>119</v>
      </c>
      <c r="G146" s="80"/>
      <c r="H146" s="80"/>
      <c r="I146" s="73" t="s">
        <v>151</v>
      </c>
      <c r="J146" s="77" t="s">
        <v>114</v>
      </c>
      <c r="K146" s="73" t="s">
        <v>151</v>
      </c>
      <c r="L146" s="73" t="s">
        <v>152</v>
      </c>
      <c r="M146" s="80"/>
      <c r="N146" s="80"/>
      <c r="O146" s="80"/>
      <c r="P146" s="80"/>
      <c r="Q146" s="80"/>
      <c r="R146" s="80"/>
      <c r="S146" s="80"/>
      <c r="T146" s="80"/>
      <c r="U146" s="80"/>
      <c r="V146" s="80"/>
      <c r="W146" s="80"/>
      <c r="X146" s="80"/>
      <c r="Y146" s="80"/>
      <c r="Z146" s="80"/>
      <c r="AA146" s="80"/>
      <c r="AB146" s="80"/>
      <c r="AC146" s="80"/>
      <c r="AD146" s="80"/>
      <c r="AE146" s="80"/>
      <c r="AF146" s="80"/>
      <c r="AG146" s="80"/>
      <c r="AH146" s="82"/>
      <c r="AI146" s="82"/>
      <c r="AJ146" s="82"/>
      <c r="AK146" s="82"/>
      <c r="AL146" s="82"/>
      <c r="AM146" s="82"/>
      <c r="AN146" s="82"/>
      <c r="AO146" s="82"/>
    </row>
    <row r="147" spans="1:41" s="83" customFormat="1" ht="12.75" customHeight="1" x14ac:dyDescent="0.2">
      <c r="A147" s="72">
        <v>2028</v>
      </c>
      <c r="B147" s="72"/>
      <c r="C147" s="78" t="s">
        <v>153</v>
      </c>
      <c r="D147" s="84" t="s">
        <v>154</v>
      </c>
      <c r="E147" s="85" t="s">
        <v>150</v>
      </c>
      <c r="F147" s="77" t="s">
        <v>156</v>
      </c>
      <c r="G147" s="77"/>
      <c r="H147" s="77"/>
      <c r="I147" s="73" t="s">
        <v>151</v>
      </c>
      <c r="J147" s="77" t="s">
        <v>114</v>
      </c>
      <c r="K147" s="73" t="s">
        <v>151</v>
      </c>
      <c r="L147" s="73" t="s">
        <v>157</v>
      </c>
      <c r="M147" s="80"/>
      <c r="N147" s="80"/>
      <c r="O147" s="80"/>
      <c r="P147" s="80"/>
      <c r="Q147" s="80"/>
      <c r="R147" s="80"/>
      <c r="S147" s="80"/>
      <c r="T147" s="80"/>
      <c r="U147" s="80"/>
      <c r="V147" s="80"/>
      <c r="W147" s="80"/>
      <c r="X147" s="80"/>
      <c r="Y147" s="80"/>
      <c r="Z147" s="80"/>
      <c r="AA147" s="80"/>
      <c r="AB147" s="80"/>
      <c r="AC147" s="80"/>
      <c r="AD147" s="80"/>
      <c r="AE147" s="80"/>
      <c r="AF147" s="80"/>
      <c r="AG147" s="80"/>
      <c r="AH147" s="82"/>
      <c r="AI147" s="82"/>
      <c r="AJ147" s="82"/>
      <c r="AK147" s="82"/>
      <c r="AL147" s="82"/>
      <c r="AM147" s="82"/>
      <c r="AN147" s="82"/>
      <c r="AO147" s="82"/>
    </row>
    <row r="148" spans="1:41" s="83" customFormat="1" x14ac:dyDescent="0.2">
      <c r="A148" s="72"/>
      <c r="B148" s="72"/>
      <c r="C148" s="78" t="s">
        <v>158</v>
      </c>
      <c r="D148" s="72" t="s">
        <v>159</v>
      </c>
      <c r="E148" s="79" t="s">
        <v>155</v>
      </c>
      <c r="F148" s="80" t="s">
        <v>119</v>
      </c>
      <c r="G148" s="80"/>
      <c r="H148" s="80"/>
      <c r="I148" s="73" t="s">
        <v>151</v>
      </c>
      <c r="J148" s="80" t="s">
        <v>114</v>
      </c>
      <c r="K148" s="73" t="s">
        <v>151</v>
      </c>
      <c r="L148" s="73" t="s">
        <v>161</v>
      </c>
      <c r="M148" s="80"/>
      <c r="N148" s="80"/>
      <c r="O148" s="80"/>
      <c r="P148" s="80"/>
      <c r="Q148" s="80"/>
      <c r="R148" s="80"/>
      <c r="S148" s="80"/>
      <c r="T148" s="80"/>
      <c r="U148" s="80"/>
      <c r="V148" s="80"/>
      <c r="W148" s="80"/>
      <c r="X148" s="80"/>
      <c r="Y148" s="80"/>
      <c r="Z148" s="80"/>
      <c r="AA148" s="80"/>
      <c r="AB148" s="80"/>
      <c r="AC148" s="80"/>
      <c r="AD148" s="80"/>
      <c r="AE148" s="80"/>
      <c r="AF148" s="80"/>
      <c r="AG148" s="80"/>
      <c r="AH148" s="82"/>
      <c r="AI148" s="82"/>
      <c r="AJ148" s="82"/>
      <c r="AK148" s="82"/>
      <c r="AL148" s="82"/>
      <c r="AM148" s="82"/>
      <c r="AN148" s="82"/>
      <c r="AO148" s="82"/>
    </row>
    <row r="149" spans="1:41" s="83" customFormat="1" x14ac:dyDescent="0.2">
      <c r="A149" s="72"/>
      <c r="B149" s="72"/>
      <c r="C149" s="78" t="s">
        <v>162</v>
      </c>
      <c r="D149" s="72" t="s">
        <v>163</v>
      </c>
      <c r="E149" s="79" t="s">
        <v>160</v>
      </c>
      <c r="F149" s="80" t="s">
        <v>119</v>
      </c>
      <c r="G149" s="80"/>
      <c r="H149" s="80"/>
      <c r="I149" s="73" t="s">
        <v>151</v>
      </c>
      <c r="J149" s="80" t="s">
        <v>114</v>
      </c>
      <c r="K149" s="73" t="s">
        <v>151</v>
      </c>
      <c r="L149" s="73" t="s">
        <v>165</v>
      </c>
      <c r="M149" s="80"/>
      <c r="N149" s="80"/>
      <c r="O149" s="80"/>
      <c r="P149" s="80"/>
      <c r="Q149" s="80"/>
      <c r="R149" s="80"/>
      <c r="S149" s="80"/>
      <c r="T149" s="80"/>
      <c r="U149" s="80"/>
      <c r="V149" s="80"/>
      <c r="W149" s="80"/>
      <c r="X149" s="80"/>
      <c r="Y149" s="80"/>
      <c r="Z149" s="80"/>
      <c r="AA149" s="80"/>
      <c r="AB149" s="80"/>
      <c r="AC149" s="80"/>
      <c r="AD149" s="80"/>
      <c r="AE149" s="80"/>
      <c r="AF149" s="80"/>
      <c r="AG149" s="80"/>
      <c r="AH149" s="82"/>
      <c r="AI149" s="82"/>
      <c r="AJ149" s="82"/>
      <c r="AK149" s="82"/>
      <c r="AL149" s="82"/>
      <c r="AM149" s="82"/>
      <c r="AN149" s="82"/>
      <c r="AO149" s="82"/>
    </row>
    <row r="150" spans="1:41" s="83" customFormat="1" ht="17.25" customHeight="1" x14ac:dyDescent="0.2">
      <c r="A150" s="72"/>
      <c r="B150" s="72"/>
      <c r="C150" s="78" t="s">
        <v>166</v>
      </c>
      <c r="D150" s="72" t="s">
        <v>167</v>
      </c>
      <c r="E150" s="79" t="s">
        <v>164</v>
      </c>
      <c r="F150" s="80" t="s">
        <v>119</v>
      </c>
      <c r="G150" s="80"/>
      <c r="H150" s="80"/>
      <c r="I150" s="73" t="s">
        <v>151</v>
      </c>
      <c r="J150" s="80" t="s">
        <v>114</v>
      </c>
      <c r="K150" s="73" t="s">
        <v>151</v>
      </c>
      <c r="L150" s="73" t="s">
        <v>169</v>
      </c>
      <c r="M150" s="80"/>
      <c r="N150" s="80"/>
      <c r="O150" s="80"/>
      <c r="P150" s="80"/>
      <c r="Q150" s="80"/>
      <c r="R150" s="80"/>
      <c r="S150" s="80"/>
      <c r="T150" s="80"/>
      <c r="U150" s="80"/>
      <c r="V150" s="80"/>
      <c r="W150" s="80"/>
      <c r="X150" s="80"/>
      <c r="Y150" s="80"/>
      <c r="Z150" s="80"/>
      <c r="AA150" s="80"/>
      <c r="AB150" s="80"/>
      <c r="AC150" s="80"/>
      <c r="AD150" s="80"/>
      <c r="AE150" s="80"/>
      <c r="AF150" s="80"/>
      <c r="AG150" s="80"/>
      <c r="AH150" s="82"/>
      <c r="AI150" s="82"/>
      <c r="AJ150" s="82"/>
      <c r="AK150" s="82"/>
      <c r="AL150" s="82"/>
      <c r="AM150" s="82"/>
      <c r="AN150" s="82"/>
      <c r="AO150" s="82"/>
    </row>
    <row r="151" spans="1:41" s="83" customFormat="1" x14ac:dyDescent="0.2">
      <c r="A151" s="72"/>
      <c r="B151" s="72"/>
      <c r="C151" s="78" t="s">
        <v>170</v>
      </c>
      <c r="D151" s="72" t="s">
        <v>171</v>
      </c>
      <c r="E151" s="79" t="s">
        <v>168</v>
      </c>
      <c r="F151" s="80" t="s">
        <v>172</v>
      </c>
      <c r="G151" s="80"/>
      <c r="H151" s="80"/>
      <c r="I151" s="80" t="s">
        <v>173</v>
      </c>
      <c r="J151" s="80" t="s">
        <v>114</v>
      </c>
      <c r="K151" s="80" t="s">
        <v>173</v>
      </c>
      <c r="L151" s="73" t="s">
        <v>174</v>
      </c>
      <c r="M151" s="80"/>
      <c r="N151" s="80"/>
      <c r="O151" s="80"/>
      <c r="P151" s="80"/>
      <c r="Q151" s="80"/>
      <c r="R151" s="80"/>
      <c r="S151" s="80"/>
      <c r="T151" s="80"/>
      <c r="U151" s="80"/>
      <c r="V151" s="80"/>
      <c r="W151" s="80"/>
      <c r="X151" s="80"/>
      <c r="Y151" s="80"/>
      <c r="Z151" s="80"/>
      <c r="AA151" s="80"/>
      <c r="AB151" s="80"/>
      <c r="AC151" s="80"/>
      <c r="AD151" s="80"/>
      <c r="AE151" s="80"/>
      <c r="AF151" s="80"/>
      <c r="AG151" s="80"/>
      <c r="AH151" s="82"/>
      <c r="AI151" s="82"/>
      <c r="AJ151" s="82"/>
      <c r="AK151" s="82"/>
      <c r="AL151" s="82"/>
      <c r="AM151" s="82"/>
      <c r="AN151" s="82"/>
      <c r="AO151" s="82"/>
    </row>
    <row r="152" spans="1:41" s="83" customFormat="1" ht="75" customHeight="1" x14ac:dyDescent="0.2">
      <c r="A152" s="72"/>
      <c r="B152" s="72"/>
      <c r="C152" s="86"/>
      <c r="D152" s="72"/>
      <c r="E152" s="72"/>
      <c r="F152" s="72"/>
      <c r="G152" s="72"/>
      <c r="H152" s="72"/>
      <c r="I152" s="72"/>
      <c r="J152" s="72"/>
      <c r="K152" s="72"/>
      <c r="L152" s="73"/>
      <c r="M152" s="80"/>
      <c r="N152" s="80"/>
      <c r="O152" s="80"/>
      <c r="P152" s="80"/>
      <c r="Q152" s="80"/>
      <c r="R152" s="80"/>
      <c r="S152" s="80"/>
      <c r="T152" s="80"/>
      <c r="U152" s="80"/>
      <c r="V152" s="80"/>
      <c r="W152" s="80"/>
      <c r="X152" s="80"/>
      <c r="Y152" s="80"/>
      <c r="Z152" s="80"/>
      <c r="AA152" s="80"/>
      <c r="AB152" s="80"/>
      <c r="AC152" s="80"/>
      <c r="AD152" s="80"/>
      <c r="AE152" s="80"/>
      <c r="AF152" s="80"/>
      <c r="AG152" s="80"/>
      <c r="AH152" s="82"/>
      <c r="AI152" s="82"/>
      <c r="AJ152" s="82"/>
      <c r="AK152" s="82"/>
      <c r="AL152" s="82"/>
      <c r="AM152" s="82"/>
      <c r="AN152" s="82"/>
      <c r="AO152" s="82"/>
    </row>
    <row r="153" spans="1:41" s="83" customFormat="1" x14ac:dyDescent="0.2">
      <c r="A153" s="72"/>
      <c r="B153" s="72"/>
      <c r="C153" s="86"/>
      <c r="D153" s="72"/>
      <c r="E153" s="72"/>
      <c r="F153" s="72"/>
      <c r="G153" s="72"/>
      <c r="H153" s="72"/>
      <c r="I153" s="72"/>
      <c r="J153" s="72"/>
      <c r="K153" s="72"/>
      <c r="L153" s="73"/>
      <c r="M153" s="80"/>
      <c r="N153" s="80"/>
      <c r="O153" s="80"/>
      <c r="P153" s="80"/>
      <c r="Q153" s="80"/>
      <c r="R153" s="80"/>
      <c r="S153" s="80"/>
      <c r="T153" s="80"/>
      <c r="U153" s="80"/>
      <c r="V153" s="80"/>
      <c r="W153" s="80"/>
      <c r="X153" s="80"/>
      <c r="Y153" s="80"/>
      <c r="Z153" s="80"/>
      <c r="AA153" s="80"/>
      <c r="AB153" s="80"/>
      <c r="AC153" s="80"/>
      <c r="AD153" s="80"/>
      <c r="AE153" s="80"/>
      <c r="AF153" s="80"/>
      <c r="AG153" s="80"/>
      <c r="AH153" s="82"/>
      <c r="AI153" s="82"/>
      <c r="AJ153" s="82"/>
      <c r="AK153" s="82"/>
      <c r="AL153" s="82"/>
      <c r="AM153" s="82"/>
      <c r="AN153" s="82"/>
      <c r="AO153" s="82"/>
    </row>
    <row r="154" spans="1:41" s="83" customFormat="1" x14ac:dyDescent="0.2">
      <c r="A154" s="72"/>
      <c r="B154" s="72"/>
      <c r="C154" s="75" t="s">
        <v>175</v>
      </c>
      <c r="D154" s="72"/>
      <c r="E154" s="72"/>
      <c r="F154" s="72"/>
      <c r="G154" s="72"/>
      <c r="H154" s="72"/>
      <c r="I154" s="72"/>
      <c r="J154" s="72"/>
      <c r="K154" s="72"/>
      <c r="L154" s="73"/>
      <c r="M154" s="80"/>
      <c r="N154" s="80"/>
      <c r="O154" s="80"/>
      <c r="P154" s="80"/>
      <c r="Q154" s="80"/>
      <c r="R154" s="80"/>
      <c r="S154" s="80"/>
      <c r="T154" s="80"/>
      <c r="U154" s="80"/>
      <c r="V154" s="80"/>
      <c r="W154" s="80"/>
      <c r="X154" s="80"/>
      <c r="Y154" s="80"/>
      <c r="Z154" s="80"/>
      <c r="AA154" s="80"/>
      <c r="AB154" s="80"/>
      <c r="AC154" s="80"/>
      <c r="AD154" s="80"/>
      <c r="AE154" s="80"/>
      <c r="AF154" s="80"/>
      <c r="AG154" s="80"/>
      <c r="AH154" s="82"/>
      <c r="AI154" s="82"/>
      <c r="AJ154" s="82"/>
      <c r="AK154" s="82"/>
      <c r="AL154" s="82"/>
      <c r="AM154" s="82"/>
      <c r="AN154" s="82"/>
      <c r="AO154" s="82"/>
    </row>
    <row r="155" spans="1:41" s="83" customFormat="1" x14ac:dyDescent="0.2">
      <c r="A155" s="72"/>
      <c r="B155" s="72"/>
      <c r="C155" s="80" t="s">
        <v>176</v>
      </c>
      <c r="D155" s="72"/>
      <c r="E155" s="72"/>
      <c r="F155" s="80"/>
      <c r="G155" s="80"/>
      <c r="H155" s="80"/>
      <c r="I155" s="80"/>
      <c r="J155" s="80"/>
      <c r="K155" s="80"/>
      <c r="L155" s="73"/>
      <c r="M155" s="80"/>
      <c r="N155" s="80"/>
      <c r="O155" s="80"/>
      <c r="P155" s="80"/>
      <c r="Q155" s="80"/>
      <c r="R155" s="80"/>
      <c r="S155" s="80"/>
      <c r="T155" s="80"/>
      <c r="U155" s="80"/>
      <c r="V155" s="80"/>
      <c r="W155" s="80"/>
      <c r="X155" s="80"/>
      <c r="Y155" s="80"/>
      <c r="Z155" s="80"/>
      <c r="AA155" s="80"/>
      <c r="AB155" s="80"/>
      <c r="AC155" s="80"/>
      <c r="AD155" s="80"/>
      <c r="AE155" s="80"/>
      <c r="AF155" s="80"/>
      <c r="AG155" s="80"/>
      <c r="AH155" s="82"/>
      <c r="AI155" s="82"/>
      <c r="AJ155" s="82"/>
      <c r="AK155" s="82"/>
      <c r="AL155" s="82"/>
      <c r="AM155" s="82"/>
      <c r="AN155" s="82"/>
      <c r="AO155" s="82"/>
    </row>
    <row r="156" spans="1:41" s="83" customFormat="1" x14ac:dyDescent="0.2">
      <c r="A156" s="72"/>
      <c r="B156" s="72"/>
      <c r="C156" s="80" t="s">
        <v>177</v>
      </c>
      <c r="D156" s="72"/>
      <c r="E156" s="72"/>
      <c r="F156" s="80"/>
      <c r="G156" s="80"/>
      <c r="H156" s="80"/>
      <c r="I156" s="80"/>
      <c r="J156" s="80"/>
      <c r="K156" s="80"/>
      <c r="L156" s="73"/>
      <c r="M156" s="80"/>
      <c r="N156" s="72"/>
      <c r="O156" s="72"/>
      <c r="P156" s="72"/>
      <c r="Q156" s="72"/>
      <c r="R156" s="72"/>
      <c r="S156" s="72"/>
      <c r="T156" s="72"/>
      <c r="U156" s="72"/>
      <c r="V156" s="72"/>
      <c r="W156" s="72"/>
      <c r="X156" s="72"/>
      <c r="Y156" s="72"/>
      <c r="Z156" s="72"/>
      <c r="AA156" s="72"/>
      <c r="AB156" s="72"/>
      <c r="AC156" s="72"/>
      <c r="AD156" s="72"/>
      <c r="AE156" s="72"/>
      <c r="AF156" s="72"/>
      <c r="AG156" s="72"/>
    </row>
    <row r="157" spans="1:41" s="83" customFormat="1" x14ac:dyDescent="0.2">
      <c r="A157" s="72"/>
      <c r="B157" s="72"/>
      <c r="C157" s="80" t="s">
        <v>178</v>
      </c>
      <c r="D157" s="72"/>
      <c r="E157" s="75"/>
      <c r="F157" s="72"/>
      <c r="G157" s="72"/>
      <c r="H157" s="72"/>
      <c r="I157" s="72"/>
      <c r="J157" s="72"/>
      <c r="K157" s="72"/>
      <c r="L157" s="73"/>
      <c r="M157" s="72"/>
      <c r="N157" s="72"/>
      <c r="O157" s="72"/>
      <c r="P157" s="72"/>
      <c r="Q157" s="72"/>
      <c r="R157" s="72"/>
      <c r="S157" s="72"/>
      <c r="T157" s="72"/>
      <c r="U157" s="72"/>
      <c r="V157" s="72"/>
      <c r="W157" s="72"/>
      <c r="X157" s="72"/>
      <c r="Y157" s="72"/>
      <c r="Z157" s="72"/>
      <c r="AA157" s="72"/>
      <c r="AB157" s="72"/>
      <c r="AC157" s="72"/>
      <c r="AD157" s="72"/>
      <c r="AE157" s="72"/>
      <c r="AF157" s="72"/>
      <c r="AG157" s="72"/>
    </row>
    <row r="158" spans="1:41" s="83" customFormat="1" x14ac:dyDescent="0.2">
      <c r="A158" s="72"/>
      <c r="B158" s="72"/>
      <c r="C158" s="80"/>
      <c r="D158" s="72"/>
      <c r="E158" s="78"/>
      <c r="F158" s="72"/>
      <c r="G158" s="72"/>
      <c r="H158" s="72"/>
      <c r="I158" s="72"/>
      <c r="J158" s="72"/>
      <c r="K158" s="72"/>
      <c r="L158" s="73"/>
      <c r="M158" s="72"/>
      <c r="N158" s="72"/>
      <c r="O158" s="72"/>
      <c r="P158" s="72"/>
      <c r="Q158" s="72"/>
      <c r="R158" s="72"/>
      <c r="S158" s="72"/>
      <c r="T158" s="72"/>
      <c r="U158" s="72"/>
      <c r="V158" s="72"/>
      <c r="W158" s="72"/>
      <c r="X158" s="72"/>
      <c r="Y158" s="72"/>
      <c r="Z158" s="72"/>
      <c r="AA158" s="72"/>
      <c r="AB158" s="72"/>
      <c r="AC158" s="72"/>
      <c r="AD158" s="72"/>
      <c r="AE158" s="72"/>
      <c r="AF158" s="72"/>
      <c r="AG158" s="72"/>
    </row>
    <row r="159" spans="1:41" s="83" customFormat="1" x14ac:dyDescent="0.2">
      <c r="A159" s="72"/>
      <c r="B159" s="72"/>
      <c r="C159" s="75" t="s">
        <v>179</v>
      </c>
      <c r="D159" s="87"/>
      <c r="E159" s="78"/>
      <c r="F159" s="87"/>
      <c r="G159" s="87"/>
      <c r="H159" s="87"/>
      <c r="I159" s="72"/>
      <c r="J159" s="72"/>
      <c r="K159" s="72"/>
      <c r="L159" s="73"/>
      <c r="M159" s="72"/>
      <c r="N159" s="72"/>
      <c r="O159" s="72"/>
      <c r="P159" s="72"/>
      <c r="Q159" s="72"/>
      <c r="R159" s="72"/>
      <c r="S159" s="72"/>
      <c r="T159" s="72"/>
      <c r="U159" s="72"/>
      <c r="V159" s="72"/>
      <c r="W159" s="72"/>
      <c r="X159" s="72"/>
      <c r="Y159" s="72"/>
      <c r="Z159" s="72"/>
      <c r="AA159" s="72"/>
      <c r="AB159" s="72"/>
      <c r="AC159" s="72"/>
      <c r="AD159" s="72"/>
      <c r="AE159" s="72"/>
      <c r="AF159" s="72"/>
      <c r="AG159" s="72"/>
    </row>
    <row r="160" spans="1:41" s="83" customFormat="1" x14ac:dyDescent="0.2">
      <c r="A160" s="72"/>
      <c r="B160" s="72"/>
      <c r="C160" s="80" t="s">
        <v>180</v>
      </c>
      <c r="D160" s="88"/>
      <c r="E160" s="78"/>
      <c r="F160" s="88"/>
      <c r="G160" s="88"/>
      <c r="H160" s="88"/>
      <c r="I160" s="72"/>
      <c r="J160" s="72"/>
      <c r="K160" s="72"/>
      <c r="L160" s="73"/>
      <c r="M160" s="72"/>
      <c r="N160" s="72"/>
      <c r="O160" s="72"/>
      <c r="P160" s="72"/>
      <c r="Q160" s="72"/>
      <c r="R160" s="72"/>
      <c r="S160" s="72"/>
      <c r="T160" s="72"/>
      <c r="U160" s="72"/>
      <c r="V160" s="72"/>
      <c r="W160" s="72"/>
      <c r="X160" s="72"/>
      <c r="Y160" s="72"/>
      <c r="Z160" s="72"/>
      <c r="AA160" s="72"/>
      <c r="AB160" s="72"/>
      <c r="AC160" s="72"/>
      <c r="AD160" s="72"/>
      <c r="AE160" s="72"/>
      <c r="AF160" s="72"/>
      <c r="AG160" s="72"/>
    </row>
    <row r="161" spans="1:33" s="83" customFormat="1" x14ac:dyDescent="0.2">
      <c r="A161" s="72"/>
      <c r="B161" s="72"/>
      <c r="C161" s="80" t="s">
        <v>181</v>
      </c>
      <c r="D161" s="87"/>
      <c r="E161" s="75"/>
      <c r="F161" s="87"/>
      <c r="G161" s="87"/>
      <c r="H161" s="87"/>
      <c r="I161" s="72"/>
      <c r="J161" s="72"/>
      <c r="K161" s="72"/>
      <c r="L161" s="73"/>
      <c r="M161" s="72"/>
      <c r="N161" s="72"/>
      <c r="O161" s="72"/>
      <c r="P161" s="72"/>
      <c r="Q161" s="72"/>
      <c r="R161" s="72"/>
      <c r="S161" s="72"/>
      <c r="T161" s="72"/>
      <c r="U161" s="72"/>
      <c r="V161" s="72"/>
      <c r="W161" s="72"/>
      <c r="X161" s="72"/>
      <c r="Y161" s="72"/>
      <c r="Z161" s="72"/>
      <c r="AA161" s="72"/>
      <c r="AB161" s="72"/>
      <c r="AC161" s="72"/>
      <c r="AD161" s="72"/>
      <c r="AE161" s="72"/>
      <c r="AF161" s="72"/>
      <c r="AG161" s="72"/>
    </row>
    <row r="162" spans="1:33" s="83" customFormat="1" x14ac:dyDescent="0.2">
      <c r="A162" s="72"/>
      <c r="B162" s="72"/>
      <c r="C162" s="89"/>
      <c r="D162" s="87"/>
      <c r="E162" s="90"/>
      <c r="F162" s="87"/>
      <c r="G162" s="87"/>
      <c r="H162" s="87"/>
      <c r="I162" s="72"/>
      <c r="J162" s="72"/>
      <c r="K162" s="72"/>
      <c r="L162" s="73"/>
      <c r="M162" s="72"/>
      <c r="N162" s="72"/>
      <c r="O162" s="72"/>
      <c r="P162" s="72"/>
      <c r="Q162" s="72"/>
      <c r="R162" s="72"/>
      <c r="S162" s="72"/>
      <c r="T162" s="72"/>
      <c r="U162" s="72"/>
      <c r="V162" s="72"/>
      <c r="W162" s="72"/>
      <c r="X162" s="72"/>
      <c r="Y162" s="72"/>
      <c r="Z162" s="72"/>
      <c r="AA162" s="72"/>
      <c r="AB162" s="72"/>
      <c r="AC162" s="72"/>
      <c r="AD162" s="72"/>
      <c r="AE162" s="72"/>
      <c r="AF162" s="72"/>
      <c r="AG162" s="72"/>
    </row>
    <row r="163" spans="1:33" s="83" customFormat="1" x14ac:dyDescent="0.2">
      <c r="A163" s="72"/>
      <c r="B163" s="72"/>
      <c r="C163" s="75" t="s">
        <v>182</v>
      </c>
      <c r="D163" s="87"/>
      <c r="E163" s="90"/>
      <c r="F163" s="87"/>
      <c r="G163" s="87"/>
      <c r="H163" s="87"/>
      <c r="I163" s="72"/>
      <c r="J163" s="72"/>
      <c r="K163" s="72"/>
      <c r="L163" s="73"/>
      <c r="M163" s="72"/>
      <c r="N163" s="72"/>
      <c r="O163" s="72"/>
      <c r="P163" s="72"/>
      <c r="Q163" s="72"/>
      <c r="R163" s="72"/>
      <c r="S163" s="72"/>
      <c r="T163" s="72"/>
      <c r="U163" s="72"/>
      <c r="V163" s="72"/>
      <c r="W163" s="72"/>
      <c r="X163" s="72"/>
      <c r="Y163" s="72"/>
      <c r="Z163" s="72"/>
      <c r="AA163" s="72"/>
      <c r="AB163" s="72"/>
      <c r="AC163" s="72"/>
      <c r="AD163" s="72"/>
      <c r="AE163" s="72"/>
      <c r="AF163" s="72"/>
      <c r="AG163" s="72"/>
    </row>
    <row r="164" spans="1:33" s="83" customFormat="1" x14ac:dyDescent="0.2">
      <c r="A164" s="72"/>
      <c r="B164" s="72"/>
      <c r="C164" s="72"/>
      <c r="D164" s="87"/>
      <c r="E164" s="87"/>
      <c r="F164" s="87"/>
      <c r="G164" s="87"/>
      <c r="H164" s="87"/>
      <c r="I164" s="72"/>
      <c r="J164" s="72"/>
      <c r="K164" s="72"/>
      <c r="L164" s="73"/>
      <c r="M164" s="72"/>
      <c r="N164" s="72"/>
      <c r="O164" s="72"/>
      <c r="P164" s="72"/>
      <c r="Q164" s="72"/>
      <c r="R164" s="72"/>
      <c r="S164" s="72"/>
      <c r="T164" s="72"/>
      <c r="U164" s="72"/>
      <c r="V164" s="72"/>
      <c r="W164" s="72"/>
      <c r="X164" s="72"/>
      <c r="Y164" s="72"/>
      <c r="Z164" s="72"/>
      <c r="AA164" s="72"/>
      <c r="AB164" s="72"/>
      <c r="AC164" s="72"/>
      <c r="AD164" s="72"/>
      <c r="AE164" s="72"/>
      <c r="AF164" s="72"/>
      <c r="AG164" s="72"/>
    </row>
    <row r="165" spans="1:33" s="83" customFormat="1" x14ac:dyDescent="0.2">
      <c r="A165" s="72"/>
      <c r="B165" s="72"/>
      <c r="C165" s="80" t="s">
        <v>183</v>
      </c>
      <c r="D165" s="87"/>
      <c r="E165" s="87"/>
      <c r="F165" s="87"/>
      <c r="G165" s="87"/>
      <c r="H165" s="87"/>
      <c r="I165" s="72"/>
      <c r="J165" s="72"/>
      <c r="K165" s="72"/>
      <c r="L165" s="73"/>
      <c r="M165" s="72"/>
      <c r="N165" s="72"/>
      <c r="O165" s="72"/>
      <c r="P165" s="72"/>
      <c r="Q165" s="72"/>
      <c r="R165" s="72"/>
      <c r="S165" s="72"/>
      <c r="T165" s="72"/>
      <c r="U165" s="72"/>
      <c r="V165" s="72"/>
      <c r="W165" s="72"/>
      <c r="X165" s="72"/>
      <c r="Y165" s="72"/>
      <c r="Z165" s="72"/>
      <c r="AA165" s="72"/>
      <c r="AB165" s="72"/>
      <c r="AC165" s="72"/>
      <c r="AD165" s="72"/>
      <c r="AE165" s="72"/>
      <c r="AF165" s="72"/>
      <c r="AG165" s="72"/>
    </row>
    <row r="166" spans="1:33" s="83" customFormat="1" x14ac:dyDescent="0.2">
      <c r="A166" s="72"/>
      <c r="B166" s="72"/>
      <c r="C166" s="80" t="s">
        <v>184</v>
      </c>
      <c r="D166" s="87"/>
      <c r="E166" s="87"/>
      <c r="F166" s="87"/>
      <c r="G166" s="87"/>
      <c r="H166" s="87"/>
      <c r="I166" s="72"/>
      <c r="J166" s="72"/>
      <c r="K166" s="72"/>
      <c r="L166" s="73"/>
      <c r="M166" s="72"/>
      <c r="N166" s="72"/>
      <c r="O166" s="72"/>
      <c r="P166" s="72"/>
      <c r="Q166" s="72"/>
      <c r="R166" s="72"/>
      <c r="S166" s="72"/>
      <c r="T166" s="72"/>
      <c r="U166" s="72"/>
      <c r="V166" s="72"/>
      <c r="W166" s="72"/>
      <c r="X166" s="72"/>
      <c r="Y166" s="72"/>
      <c r="Z166" s="72"/>
      <c r="AA166" s="72"/>
      <c r="AB166" s="72"/>
      <c r="AC166" s="72"/>
      <c r="AD166" s="72"/>
      <c r="AE166" s="72"/>
      <c r="AF166" s="72"/>
      <c r="AG166" s="72"/>
    </row>
    <row r="167" spans="1:33" s="83" customFormat="1" x14ac:dyDescent="0.2">
      <c r="A167" s="72"/>
      <c r="B167" s="72"/>
      <c r="C167" s="91"/>
      <c r="D167" s="87"/>
      <c r="E167" s="87"/>
      <c r="F167" s="87"/>
      <c r="G167" s="87"/>
      <c r="H167" s="87"/>
      <c r="I167" s="72"/>
      <c r="J167" s="72"/>
      <c r="K167" s="72"/>
      <c r="L167" s="73"/>
      <c r="M167" s="72"/>
      <c r="N167" s="72"/>
      <c r="O167" s="72"/>
      <c r="P167" s="72"/>
      <c r="Q167" s="72"/>
      <c r="R167" s="72"/>
      <c r="S167" s="72"/>
      <c r="T167" s="72"/>
      <c r="U167" s="72"/>
      <c r="V167" s="72"/>
      <c r="W167" s="72"/>
      <c r="X167" s="72"/>
      <c r="Y167" s="72"/>
      <c r="Z167" s="72"/>
      <c r="AA167" s="72"/>
      <c r="AB167" s="72"/>
      <c r="AC167" s="72"/>
      <c r="AD167" s="72"/>
      <c r="AE167" s="72"/>
      <c r="AF167" s="72"/>
      <c r="AG167" s="72"/>
    </row>
    <row r="168" spans="1:33" s="83" customFormat="1" x14ac:dyDescent="0.2">
      <c r="A168" s="72"/>
      <c r="B168" s="72"/>
      <c r="C168" s="91"/>
      <c r="D168" s="87"/>
      <c r="E168" s="87"/>
      <c r="F168" s="87"/>
      <c r="G168" s="87"/>
      <c r="H168" s="87"/>
      <c r="I168" s="72"/>
      <c r="J168" s="72"/>
      <c r="K168" s="72"/>
      <c r="L168" s="73"/>
      <c r="M168" s="72"/>
      <c r="N168" s="72"/>
      <c r="O168" s="72"/>
      <c r="P168" s="72"/>
      <c r="Q168" s="72"/>
      <c r="R168" s="72"/>
      <c r="S168" s="72"/>
      <c r="T168" s="72"/>
      <c r="U168" s="72"/>
      <c r="V168" s="72"/>
      <c r="W168" s="72"/>
      <c r="X168" s="72"/>
      <c r="Y168" s="72"/>
      <c r="Z168" s="72"/>
      <c r="AA168" s="72"/>
      <c r="AB168" s="72"/>
      <c r="AC168" s="72"/>
      <c r="AD168" s="72"/>
      <c r="AE168" s="72"/>
      <c r="AF168" s="72"/>
      <c r="AG168" s="72"/>
    </row>
    <row r="169" spans="1:33" s="83" customFormat="1" x14ac:dyDescent="0.2">
      <c r="A169" s="72"/>
      <c r="B169" s="72">
        <v>1</v>
      </c>
      <c r="C169" s="92" t="s">
        <v>185</v>
      </c>
      <c r="D169" s="87"/>
      <c r="E169" s="87"/>
      <c r="F169" s="87"/>
      <c r="G169" s="87"/>
      <c r="H169" s="87"/>
      <c r="I169" s="72"/>
      <c r="J169" s="72"/>
      <c r="K169" s="72"/>
      <c r="L169" s="73"/>
      <c r="M169" s="72"/>
      <c r="N169" s="72"/>
      <c r="O169" s="72"/>
      <c r="P169" s="72"/>
      <c r="Q169" s="72"/>
      <c r="R169" s="72"/>
      <c r="S169" s="72"/>
      <c r="T169" s="72"/>
      <c r="U169" s="72"/>
      <c r="V169" s="72"/>
      <c r="W169" s="72"/>
      <c r="X169" s="72"/>
      <c r="Y169" s="72"/>
      <c r="Z169" s="72"/>
      <c r="AA169" s="72"/>
      <c r="AB169" s="72"/>
      <c r="AC169" s="72"/>
      <c r="AD169" s="72"/>
      <c r="AE169" s="72"/>
      <c r="AF169" s="72"/>
      <c r="AG169" s="72"/>
    </row>
    <row r="170" spans="1:33" s="83" customFormat="1" x14ac:dyDescent="0.2">
      <c r="A170" s="72"/>
      <c r="B170" s="72">
        <v>2</v>
      </c>
      <c r="C170" s="92" t="s">
        <v>186</v>
      </c>
      <c r="D170" s="87"/>
      <c r="E170" s="87"/>
      <c r="F170" s="87"/>
      <c r="G170" s="87"/>
      <c r="H170" s="87"/>
      <c r="I170" s="72"/>
      <c r="J170" s="72"/>
      <c r="K170" s="72"/>
      <c r="L170" s="73"/>
      <c r="M170" s="72"/>
      <c r="N170" s="72"/>
      <c r="O170" s="72"/>
      <c r="P170" s="72"/>
      <c r="Q170" s="72"/>
      <c r="R170" s="72"/>
      <c r="S170" s="72"/>
      <c r="T170" s="72"/>
      <c r="U170" s="72"/>
      <c r="V170" s="72"/>
      <c r="W170" s="72"/>
      <c r="X170" s="72"/>
      <c r="Y170" s="72"/>
      <c r="Z170" s="72"/>
      <c r="AA170" s="72"/>
      <c r="AB170" s="72"/>
      <c r="AC170" s="72"/>
      <c r="AD170" s="72"/>
      <c r="AE170" s="72"/>
      <c r="AF170" s="72"/>
      <c r="AG170" s="72"/>
    </row>
    <row r="171" spans="1:33" s="83" customFormat="1" x14ac:dyDescent="0.2">
      <c r="A171" s="72"/>
      <c r="B171" s="72">
        <v>3</v>
      </c>
      <c r="C171" s="92" t="s">
        <v>187</v>
      </c>
      <c r="D171" s="72"/>
      <c r="E171" s="72"/>
      <c r="F171" s="72"/>
      <c r="G171" s="72"/>
      <c r="H171" s="72"/>
      <c r="I171" s="72"/>
      <c r="J171" s="72"/>
      <c r="K171" s="72"/>
      <c r="L171" s="73"/>
      <c r="M171" s="72"/>
      <c r="N171" s="72"/>
      <c r="O171" s="72"/>
      <c r="P171" s="72"/>
      <c r="Q171" s="72"/>
      <c r="R171" s="72"/>
      <c r="S171" s="72"/>
      <c r="T171" s="72"/>
      <c r="U171" s="72"/>
      <c r="V171" s="72"/>
      <c r="W171" s="72"/>
      <c r="X171" s="72"/>
      <c r="Y171" s="72"/>
      <c r="Z171" s="72"/>
      <c r="AA171" s="72"/>
      <c r="AB171" s="72"/>
      <c r="AC171" s="72"/>
      <c r="AD171" s="72"/>
      <c r="AE171" s="72"/>
      <c r="AF171" s="72"/>
      <c r="AG171" s="72"/>
    </row>
    <row r="172" spans="1:33" s="83" customFormat="1" x14ac:dyDescent="0.2">
      <c r="A172" s="72"/>
      <c r="B172" s="72">
        <v>4</v>
      </c>
      <c r="C172" s="92" t="s">
        <v>188</v>
      </c>
      <c r="D172" s="72"/>
      <c r="E172" s="72"/>
      <c r="F172" s="72"/>
      <c r="G172" s="72"/>
      <c r="H172" s="72"/>
      <c r="I172" s="72"/>
      <c r="J172" s="72"/>
      <c r="K172" s="72"/>
      <c r="L172" s="73"/>
      <c r="M172" s="72"/>
      <c r="N172" s="72"/>
      <c r="O172" s="72"/>
      <c r="P172" s="72"/>
      <c r="Q172" s="72"/>
      <c r="R172" s="72"/>
      <c r="S172" s="72"/>
      <c r="T172" s="72"/>
      <c r="U172" s="72"/>
      <c r="V172" s="72"/>
      <c r="W172" s="72"/>
      <c r="X172" s="72"/>
      <c r="Y172" s="72"/>
      <c r="Z172" s="72"/>
      <c r="AA172" s="72"/>
      <c r="AB172" s="72"/>
      <c r="AC172" s="72"/>
      <c r="AD172" s="72"/>
      <c r="AE172" s="72"/>
      <c r="AF172" s="72"/>
      <c r="AG172" s="72"/>
    </row>
    <row r="173" spans="1:33" s="83" customFormat="1" x14ac:dyDescent="0.2">
      <c r="A173" s="72"/>
      <c r="B173" s="72">
        <v>5</v>
      </c>
      <c r="C173" s="92" t="s">
        <v>189</v>
      </c>
      <c r="D173" s="72"/>
      <c r="E173" s="72"/>
      <c r="F173" s="72"/>
      <c r="G173" s="72"/>
      <c r="H173" s="72"/>
      <c r="I173" s="72"/>
      <c r="J173" s="72"/>
      <c r="K173" s="72"/>
      <c r="L173" s="73"/>
      <c r="M173" s="72"/>
      <c r="N173" s="72"/>
      <c r="O173" s="72"/>
      <c r="P173" s="72"/>
      <c r="Q173" s="72"/>
      <c r="R173" s="72"/>
      <c r="S173" s="72"/>
      <c r="T173" s="72"/>
      <c r="U173" s="72"/>
      <c r="V173" s="72"/>
      <c r="W173" s="72"/>
      <c r="X173" s="72"/>
      <c r="Y173" s="72"/>
      <c r="Z173" s="72"/>
      <c r="AA173" s="72"/>
      <c r="AB173" s="72"/>
      <c r="AC173" s="72"/>
      <c r="AD173" s="72"/>
      <c r="AE173" s="72"/>
      <c r="AF173" s="72"/>
      <c r="AG173" s="72"/>
    </row>
    <row r="174" spans="1:33" s="83" customFormat="1" x14ac:dyDescent="0.2">
      <c r="A174" s="72"/>
      <c r="B174" s="72"/>
      <c r="C174" s="92"/>
      <c r="D174" s="72"/>
      <c r="E174" s="72"/>
      <c r="F174" s="72"/>
      <c r="G174" s="72"/>
      <c r="H174" s="72"/>
      <c r="I174" s="72"/>
      <c r="J174" s="72"/>
      <c r="K174" s="72"/>
      <c r="L174" s="73"/>
      <c r="M174" s="72"/>
      <c r="N174" s="72"/>
      <c r="O174" s="72"/>
      <c r="P174" s="72"/>
      <c r="Q174" s="72"/>
      <c r="R174" s="72"/>
      <c r="S174" s="72"/>
      <c r="T174" s="72"/>
      <c r="U174" s="72"/>
      <c r="V174" s="72"/>
      <c r="W174" s="72"/>
      <c r="X174" s="72"/>
      <c r="Y174" s="72"/>
      <c r="Z174" s="72"/>
      <c r="AA174" s="72"/>
      <c r="AB174" s="72"/>
      <c r="AC174" s="72"/>
      <c r="AD174" s="72"/>
      <c r="AE174" s="72"/>
      <c r="AF174" s="72"/>
      <c r="AG174" s="72"/>
    </row>
    <row r="175" spans="1:33" s="83" customFormat="1" x14ac:dyDescent="0.2">
      <c r="A175" s="72"/>
      <c r="B175" s="72"/>
      <c r="C175" s="92"/>
      <c r="D175" s="72"/>
      <c r="E175" s="72"/>
      <c r="F175" s="72"/>
      <c r="G175" s="72"/>
      <c r="H175" s="72"/>
      <c r="I175" s="72"/>
      <c r="J175" s="72"/>
      <c r="K175" s="72"/>
      <c r="L175" s="73"/>
      <c r="M175" s="72"/>
      <c r="N175" s="72"/>
      <c r="O175" s="72"/>
      <c r="P175" s="72"/>
      <c r="Q175" s="72"/>
      <c r="R175" s="72"/>
      <c r="S175" s="72"/>
      <c r="T175" s="72"/>
      <c r="U175" s="72"/>
      <c r="V175" s="72"/>
      <c r="W175" s="72"/>
      <c r="X175" s="72"/>
      <c r="Y175" s="72"/>
      <c r="Z175" s="72"/>
      <c r="AA175" s="72"/>
      <c r="AB175" s="72"/>
      <c r="AC175" s="72"/>
      <c r="AD175" s="72"/>
      <c r="AE175" s="72"/>
      <c r="AF175" s="72"/>
      <c r="AG175" s="72"/>
    </row>
    <row r="176" spans="1:33" s="83" customFormat="1" x14ac:dyDescent="0.2">
      <c r="A176" s="72"/>
      <c r="B176" s="72"/>
      <c r="C176" s="92"/>
      <c r="D176" s="72"/>
      <c r="E176" s="72"/>
      <c r="F176" s="72"/>
      <c r="G176" s="72"/>
      <c r="H176" s="72"/>
      <c r="I176" s="72"/>
      <c r="J176" s="72"/>
      <c r="K176" s="72"/>
      <c r="L176" s="73"/>
      <c r="M176" s="72"/>
      <c r="N176" s="72"/>
      <c r="O176" s="72"/>
      <c r="P176" s="72"/>
      <c r="Q176" s="72"/>
      <c r="R176" s="72"/>
      <c r="S176" s="72"/>
      <c r="T176" s="72"/>
      <c r="U176" s="72"/>
      <c r="V176" s="72"/>
      <c r="W176" s="72"/>
      <c r="X176" s="72"/>
      <c r="Y176" s="72"/>
      <c r="Z176" s="72"/>
      <c r="AA176" s="72"/>
      <c r="AB176" s="72"/>
      <c r="AC176" s="72"/>
      <c r="AD176" s="72"/>
      <c r="AE176" s="72"/>
      <c r="AF176" s="72"/>
      <c r="AG176" s="72"/>
    </row>
    <row r="177" spans="1:33" s="83" customFormat="1" x14ac:dyDescent="0.2">
      <c r="A177" s="72"/>
      <c r="B177" s="72"/>
      <c r="C177" s="92"/>
      <c r="D177" s="72"/>
      <c r="E177" s="72"/>
      <c r="F177" s="72"/>
      <c r="G177" s="72"/>
      <c r="H177" s="72"/>
      <c r="I177" s="72"/>
      <c r="J177" s="72"/>
      <c r="K177" s="72"/>
      <c r="L177" s="73"/>
      <c r="M177" s="72"/>
      <c r="N177" s="72"/>
      <c r="O177" s="72"/>
      <c r="P177" s="72"/>
      <c r="Q177" s="72"/>
      <c r="R177" s="72"/>
      <c r="S177" s="72"/>
      <c r="T177" s="72"/>
      <c r="U177" s="72"/>
      <c r="V177" s="72"/>
      <c r="W177" s="72"/>
      <c r="X177" s="72"/>
      <c r="Y177" s="72"/>
      <c r="Z177" s="72"/>
      <c r="AA177" s="72"/>
      <c r="AB177" s="72"/>
      <c r="AC177" s="72"/>
      <c r="AD177" s="72"/>
      <c r="AE177" s="72"/>
      <c r="AF177" s="72"/>
      <c r="AG177" s="72"/>
    </row>
    <row r="178" spans="1:33" x14ac:dyDescent="0.2">
      <c r="B178" s="57"/>
      <c r="C178" s="58"/>
      <c r="L178" s="7"/>
    </row>
    <row r="179" spans="1:33" x14ac:dyDescent="0.2">
      <c r="C179" s="6"/>
      <c r="L179" s="7"/>
    </row>
    <row r="180" spans="1:33" x14ac:dyDescent="0.2">
      <c r="C180" s="6"/>
      <c r="L180" s="7"/>
    </row>
    <row r="181" spans="1:33" x14ac:dyDescent="0.2">
      <c r="C181" s="6"/>
      <c r="L181" s="7"/>
    </row>
    <row r="182" spans="1:33" x14ac:dyDescent="0.2">
      <c r="C182" s="6"/>
      <c r="L182" s="7"/>
    </row>
    <row r="183" spans="1:33" x14ac:dyDescent="0.2">
      <c r="C183" s="6"/>
      <c r="L183" s="7"/>
    </row>
    <row r="184" spans="1:33" x14ac:dyDescent="0.2">
      <c r="C184" s="6"/>
      <c r="L184" s="7"/>
    </row>
    <row r="185" spans="1:33" x14ac:dyDescent="0.2">
      <c r="C185" s="6"/>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3" x14ac:dyDescent="0.25">
      <c r="C193" s="6"/>
    </row>
    <row r="194" spans="3:3" x14ac:dyDescent="0.25">
      <c r="C194" s="6"/>
    </row>
    <row r="195" spans="3:3" x14ac:dyDescent="0.25">
      <c r="C195" s="6"/>
    </row>
    <row r="196" spans="3:3" x14ac:dyDescent="0.25">
      <c r="C196" s="6"/>
    </row>
    <row r="197" spans="3:3" x14ac:dyDescent="0.25">
      <c r="C197" s="6"/>
    </row>
    <row r="198" spans="3:3" x14ac:dyDescent="0.25">
      <c r="C198" s="6"/>
    </row>
    <row r="199" spans="3:3" x14ac:dyDescent="0.25">
      <c r="C199" s="6"/>
    </row>
    <row r="200" spans="3:3" x14ac:dyDescent="0.25">
      <c r="C200" s="6"/>
    </row>
    <row r="201" spans="3:3" x14ac:dyDescent="0.25">
      <c r="C201" s="6"/>
    </row>
    <row r="202" spans="3:3" x14ac:dyDescent="0.25">
      <c r="C202" s="6"/>
    </row>
    <row r="203" spans="3:3" x14ac:dyDescent="0.25">
      <c r="C203" s="6"/>
    </row>
    <row r="204" spans="3:3" x14ac:dyDescent="0.25">
      <c r="C204" s="6"/>
    </row>
    <row r="205" spans="3:3" x14ac:dyDescent="0.25">
      <c r="C205" s="6"/>
    </row>
    <row r="206" spans="3:3" x14ac:dyDescent="0.25">
      <c r="C206" s="6"/>
    </row>
    <row r="207" spans="3:3" x14ac:dyDescent="0.25">
      <c r="C207" s="6"/>
    </row>
    <row r="208" spans="3:3"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sheetData>
  <sheetProtection algorithmName="SHA-512" hashValue="PkvMJa4FqzvzPLDKZxwgZDdx9KrjT7OVFpBFqo2wKivmw0LRRg3beAcP7Hm5OkZ4ITBWZQsjsMhfaoXm1OGfWQ==" saltValue="55RmYw13DOZ2iUlgdQlf9g==" spinCount="100000" sheet="1" objects="1" scenarios="1"/>
  <mergeCells count="116">
    <mergeCell ref="B88:B90"/>
    <mergeCell ref="A82:A90"/>
    <mergeCell ref="A91:A100"/>
    <mergeCell ref="E60:E62"/>
    <mergeCell ref="A63:A65"/>
    <mergeCell ref="B63:B65"/>
    <mergeCell ref="C63:C65"/>
    <mergeCell ref="D63:D65"/>
    <mergeCell ref="E63:E65"/>
    <mergeCell ref="B66:B67"/>
    <mergeCell ref="C76:C77"/>
    <mergeCell ref="D76:D77"/>
    <mergeCell ref="E76:E77"/>
    <mergeCell ref="B97:B100"/>
    <mergeCell ref="C97:C100"/>
    <mergeCell ref="D97:D100"/>
    <mergeCell ref="E97:E100"/>
    <mergeCell ref="C88:C90"/>
    <mergeCell ref="D88:D90"/>
    <mergeCell ref="E88:E90"/>
    <mergeCell ref="B76:B77"/>
    <mergeCell ref="D45:D47"/>
    <mergeCell ref="E45:E47"/>
    <mergeCell ref="A66:A81"/>
    <mergeCell ref="D78:D81"/>
    <mergeCell ref="E78:E81"/>
    <mergeCell ref="B78:B81"/>
    <mergeCell ref="C78:C81"/>
    <mergeCell ref="A35:A62"/>
    <mergeCell ref="B35:B39"/>
    <mergeCell ref="C35:C39"/>
    <mergeCell ref="D35:D39"/>
    <mergeCell ref="E35:E39"/>
    <mergeCell ref="B40:B44"/>
    <mergeCell ref="C40:C44"/>
    <mergeCell ref="D40:D44"/>
    <mergeCell ref="E40:E44"/>
    <mergeCell ref="B45:B47"/>
    <mergeCell ref="C45:C47"/>
    <mergeCell ref="B48:B50"/>
    <mergeCell ref="C48:C50"/>
    <mergeCell ref="D48:D50"/>
    <mergeCell ref="B60:B62"/>
    <mergeCell ref="C60:C62"/>
    <mergeCell ref="D60:D62"/>
    <mergeCell ref="A28:A34"/>
    <mergeCell ref="B28:B34"/>
    <mergeCell ref="C28:C34"/>
    <mergeCell ref="D28:D34"/>
    <mergeCell ref="E28:E34"/>
    <mergeCell ref="A20:A27"/>
    <mergeCell ref="B20:B24"/>
    <mergeCell ref="C20:C24"/>
    <mergeCell ref="D20:D24"/>
    <mergeCell ref="E20:E24"/>
    <mergeCell ref="B25:B27"/>
    <mergeCell ref="C25:C27"/>
    <mergeCell ref="D25:D27"/>
    <mergeCell ref="E25:E27"/>
    <mergeCell ref="A11:A19"/>
    <mergeCell ref="B11:B19"/>
    <mergeCell ref="C11:C19"/>
    <mergeCell ref="D11:D19"/>
    <mergeCell ref="E11:E19"/>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X7:Z7"/>
    <mergeCell ref="A9:A10"/>
    <mergeCell ref="K6:K8"/>
    <mergeCell ref="A6:A8"/>
    <mergeCell ref="B6:B8"/>
    <mergeCell ref="C6:C8"/>
    <mergeCell ref="F6:F8"/>
    <mergeCell ref="J6:J8"/>
    <mergeCell ref="D6:D8"/>
    <mergeCell ref="E6:E8"/>
    <mergeCell ref="I6:I8"/>
    <mergeCell ref="G6:G8"/>
    <mergeCell ref="H6:H8"/>
    <mergeCell ref="B9:B10"/>
    <mergeCell ref="C9:C10"/>
    <mergeCell ref="D9:D10"/>
    <mergeCell ref="E9:E10"/>
    <mergeCell ref="U7:W7"/>
    <mergeCell ref="L7:N7"/>
    <mergeCell ref="O7:Q7"/>
    <mergeCell ref="R7:T7"/>
    <mergeCell ref="E48:E50"/>
    <mergeCell ref="B51:B59"/>
    <mergeCell ref="C51:C59"/>
    <mergeCell ref="D51:D59"/>
    <mergeCell ref="E51:E59"/>
    <mergeCell ref="C66:C67"/>
    <mergeCell ref="D66:D67"/>
    <mergeCell ref="E66:E67"/>
    <mergeCell ref="B68:B74"/>
    <mergeCell ref="C68:C74"/>
    <mergeCell ref="D68:D74"/>
    <mergeCell ref="E68:E74"/>
  </mergeCells>
  <phoneticPr fontId="17" type="noConversion"/>
  <conditionalFormatting sqref="AX82:AX87 AX91:AX96 Q78:Q90">
    <cfRule type="cellIs" dxfId="2734" priority="8002" stopIfTrue="1" operator="equal">
      <formula>0</formula>
    </cfRule>
    <cfRule type="cellIs" dxfId="2733" priority="8003" stopIfTrue="1" operator="greaterThan">
      <formula>1</formula>
    </cfRule>
    <cfRule type="cellIs" dxfId="2732" priority="8004" stopIfTrue="1" operator="between">
      <formula>0.9</formula>
      <formula>1</formula>
    </cfRule>
    <cfRule type="cellIs" dxfId="2731" priority="8005" stopIfTrue="1" operator="between">
      <formula>0.7</formula>
      <formula>0.8999</formula>
    </cfRule>
    <cfRule type="cellIs" dxfId="2730" priority="8006" stopIfTrue="1" operator="between">
      <formula>0.00001</formula>
      <formula>0.6999</formula>
    </cfRule>
  </conditionalFormatting>
  <conditionalFormatting sqref="N78 AX78">
    <cfRule type="cellIs" dxfId="2689" priority="5532" stopIfTrue="1" operator="equal">
      <formula>0</formula>
    </cfRule>
    <cfRule type="cellIs" dxfId="2688" priority="5533" stopIfTrue="1" operator="greaterThan">
      <formula>1</formula>
    </cfRule>
    <cfRule type="cellIs" dxfId="2687" priority="5534" stopIfTrue="1" operator="between">
      <formula>0.9</formula>
      <formula>1</formula>
    </cfRule>
    <cfRule type="cellIs" dxfId="2686" priority="5535" stopIfTrue="1" operator="between">
      <formula>0.7</formula>
      <formula>0.8999</formula>
    </cfRule>
    <cfRule type="cellIs" dxfId="2685" priority="5536" stopIfTrue="1" operator="between">
      <formula>0.00001</formula>
      <formula>0.6999</formula>
    </cfRule>
  </conditionalFormatting>
  <conditionalFormatting sqref="T78">
    <cfRule type="cellIs" dxfId="2684" priority="5522" stopIfTrue="1" operator="equal">
      <formula>0</formula>
    </cfRule>
    <cfRule type="cellIs" dxfId="2683" priority="5523" stopIfTrue="1" operator="greaterThan">
      <formula>1</formula>
    </cfRule>
    <cfRule type="cellIs" dxfId="2682" priority="5524" stopIfTrue="1" operator="between">
      <formula>0.9</formula>
      <formula>1</formula>
    </cfRule>
    <cfRule type="cellIs" dxfId="2681" priority="5525" stopIfTrue="1" operator="between">
      <formula>0.7</formula>
      <formula>0.8999</formula>
    </cfRule>
    <cfRule type="cellIs" dxfId="2680" priority="5526" stopIfTrue="1" operator="between">
      <formula>0.00001</formula>
      <formula>0.6999</formula>
    </cfRule>
  </conditionalFormatting>
  <conditionalFormatting sqref="W78">
    <cfRule type="cellIs" dxfId="2679" priority="5517" stopIfTrue="1" operator="equal">
      <formula>0</formula>
    </cfRule>
    <cfRule type="cellIs" dxfId="2678" priority="5518" stopIfTrue="1" operator="greaterThan">
      <formula>1</formula>
    </cfRule>
    <cfRule type="cellIs" dxfId="2677" priority="5519" stopIfTrue="1" operator="between">
      <formula>0.9</formula>
      <formula>1</formula>
    </cfRule>
    <cfRule type="cellIs" dxfId="2676" priority="5520" stopIfTrue="1" operator="between">
      <formula>0.7</formula>
      <formula>0.8999</formula>
    </cfRule>
    <cfRule type="cellIs" dxfId="2675" priority="5521" stopIfTrue="1" operator="between">
      <formula>0.00001</formula>
      <formula>0.6999</formula>
    </cfRule>
  </conditionalFormatting>
  <conditionalFormatting sqref="Z78">
    <cfRule type="cellIs" dxfId="2674" priority="5512" stopIfTrue="1" operator="equal">
      <formula>0</formula>
    </cfRule>
    <cfRule type="cellIs" dxfId="2673" priority="5513" stopIfTrue="1" operator="greaterThan">
      <formula>1</formula>
    </cfRule>
    <cfRule type="cellIs" dxfId="2672" priority="5514" stopIfTrue="1" operator="between">
      <formula>0.9</formula>
      <formula>1</formula>
    </cfRule>
    <cfRule type="cellIs" dxfId="2671" priority="5515" stopIfTrue="1" operator="between">
      <formula>0.7</formula>
      <formula>0.8999</formula>
    </cfRule>
    <cfRule type="cellIs" dxfId="2670" priority="5516" stopIfTrue="1" operator="between">
      <formula>0.00001</formula>
      <formula>0.6999</formula>
    </cfRule>
  </conditionalFormatting>
  <conditionalFormatting sqref="AC78">
    <cfRule type="cellIs" dxfId="2669" priority="5507" stopIfTrue="1" operator="equal">
      <formula>0</formula>
    </cfRule>
    <cfRule type="cellIs" dxfId="2668" priority="5508" stopIfTrue="1" operator="greaterThan">
      <formula>1</formula>
    </cfRule>
    <cfRule type="cellIs" dxfId="2667" priority="5509" stopIfTrue="1" operator="between">
      <formula>0.9</formula>
      <formula>1</formula>
    </cfRule>
    <cfRule type="cellIs" dxfId="2666" priority="5510" stopIfTrue="1" operator="between">
      <formula>0.7</formula>
      <formula>0.8999</formula>
    </cfRule>
    <cfRule type="cellIs" dxfId="2665" priority="5511" stopIfTrue="1" operator="between">
      <formula>0.00001</formula>
      <formula>0.6999</formula>
    </cfRule>
  </conditionalFormatting>
  <conditionalFormatting sqref="AF78">
    <cfRule type="cellIs" dxfId="2664" priority="5502" stopIfTrue="1" operator="equal">
      <formula>0</formula>
    </cfRule>
    <cfRule type="cellIs" dxfId="2663" priority="5503" stopIfTrue="1" operator="greaterThan">
      <formula>1</formula>
    </cfRule>
    <cfRule type="cellIs" dxfId="2662" priority="5504" stopIfTrue="1" operator="between">
      <formula>0.9</formula>
      <formula>1</formula>
    </cfRule>
    <cfRule type="cellIs" dxfId="2661" priority="5505" stopIfTrue="1" operator="between">
      <formula>0.7</formula>
      <formula>0.8999</formula>
    </cfRule>
    <cfRule type="cellIs" dxfId="2660" priority="5506" stopIfTrue="1" operator="between">
      <formula>0.00001</formula>
      <formula>0.6999</formula>
    </cfRule>
  </conditionalFormatting>
  <conditionalFormatting sqref="AI78">
    <cfRule type="cellIs" dxfId="2659" priority="5497" stopIfTrue="1" operator="equal">
      <formula>0</formula>
    </cfRule>
    <cfRule type="cellIs" dxfId="2658" priority="5498" stopIfTrue="1" operator="greaterThan">
      <formula>1</formula>
    </cfRule>
    <cfRule type="cellIs" dxfId="2657" priority="5499" stopIfTrue="1" operator="between">
      <formula>0.9</formula>
      <formula>1</formula>
    </cfRule>
    <cfRule type="cellIs" dxfId="2656" priority="5500" stopIfTrue="1" operator="between">
      <formula>0.7</formula>
      <formula>0.8999</formula>
    </cfRule>
    <cfRule type="cellIs" dxfId="2655" priority="5501" stopIfTrue="1" operator="between">
      <formula>0.00001</formula>
      <formula>0.6999</formula>
    </cfRule>
  </conditionalFormatting>
  <conditionalFormatting sqref="AL78">
    <cfRule type="cellIs" dxfId="2654" priority="5492" stopIfTrue="1" operator="equal">
      <formula>0</formula>
    </cfRule>
    <cfRule type="cellIs" dxfId="2653" priority="5493" stopIfTrue="1" operator="greaterThan">
      <formula>1</formula>
    </cfRule>
    <cfRule type="cellIs" dxfId="2652" priority="5494" stopIfTrue="1" operator="between">
      <formula>0.9</formula>
      <formula>1</formula>
    </cfRule>
    <cfRule type="cellIs" dxfId="2651" priority="5495" stopIfTrue="1" operator="between">
      <formula>0.7</formula>
      <formula>0.8999</formula>
    </cfRule>
    <cfRule type="cellIs" dxfId="2650" priority="5496" stopIfTrue="1" operator="between">
      <formula>0.00001</formula>
      <formula>0.6999</formula>
    </cfRule>
  </conditionalFormatting>
  <conditionalFormatting sqref="AO78">
    <cfRule type="cellIs" dxfId="2649" priority="5487" stopIfTrue="1" operator="equal">
      <formula>0</formula>
    </cfRule>
    <cfRule type="cellIs" dxfId="2648" priority="5488" stopIfTrue="1" operator="greaterThan">
      <formula>1</formula>
    </cfRule>
    <cfRule type="cellIs" dxfId="2647" priority="5489" stopIfTrue="1" operator="between">
      <formula>0.9</formula>
      <formula>1</formula>
    </cfRule>
    <cfRule type="cellIs" dxfId="2646" priority="5490" stopIfTrue="1" operator="between">
      <formula>0.7</formula>
      <formula>0.8999</formula>
    </cfRule>
    <cfRule type="cellIs" dxfId="2645" priority="5491" stopIfTrue="1" operator="between">
      <formula>0.00001</formula>
      <formula>0.6999</formula>
    </cfRule>
  </conditionalFormatting>
  <conditionalFormatting sqref="AR78">
    <cfRule type="cellIs" dxfId="2644" priority="5482" stopIfTrue="1" operator="equal">
      <formula>0</formula>
    </cfRule>
    <cfRule type="cellIs" dxfId="2643" priority="5483" stopIfTrue="1" operator="greaterThan">
      <formula>1</formula>
    </cfRule>
    <cfRule type="cellIs" dxfId="2642" priority="5484" stopIfTrue="1" operator="between">
      <formula>0.9</formula>
      <formula>1</formula>
    </cfRule>
    <cfRule type="cellIs" dxfId="2641" priority="5485" stopIfTrue="1" operator="between">
      <formula>0.7</formula>
      <formula>0.8999</formula>
    </cfRule>
    <cfRule type="cellIs" dxfId="2640" priority="5486" stopIfTrue="1" operator="between">
      <formula>0.00001</formula>
      <formula>0.6999</formula>
    </cfRule>
  </conditionalFormatting>
  <conditionalFormatting sqref="AU78">
    <cfRule type="cellIs" dxfId="2639" priority="5477" stopIfTrue="1" operator="equal">
      <formula>0</formula>
    </cfRule>
    <cfRule type="cellIs" dxfId="2638" priority="5478" stopIfTrue="1" operator="greaterThan">
      <formula>1</formula>
    </cfRule>
    <cfRule type="cellIs" dxfId="2637" priority="5479" stopIfTrue="1" operator="between">
      <formula>0.9</formula>
      <formula>1</formula>
    </cfRule>
    <cfRule type="cellIs" dxfId="2636" priority="5480" stopIfTrue="1" operator="between">
      <formula>0.7</formula>
      <formula>0.8999</formula>
    </cfRule>
    <cfRule type="cellIs" dxfId="2635" priority="5481" stopIfTrue="1" operator="between">
      <formula>0.00001</formula>
      <formula>0.6999</formula>
    </cfRule>
  </conditionalFormatting>
  <conditionalFormatting sqref="N79 AX79">
    <cfRule type="cellIs" dxfId="2634" priority="5472" stopIfTrue="1" operator="equal">
      <formula>0</formula>
    </cfRule>
    <cfRule type="cellIs" dxfId="2633" priority="5473" stopIfTrue="1" operator="greaterThan">
      <formula>1</formula>
    </cfRule>
    <cfRule type="cellIs" dxfId="2632" priority="5474" stopIfTrue="1" operator="between">
      <formula>0.9</formula>
      <formula>1</formula>
    </cfRule>
    <cfRule type="cellIs" dxfId="2631" priority="5475" stopIfTrue="1" operator="between">
      <formula>0.7</formula>
      <formula>0.8999</formula>
    </cfRule>
    <cfRule type="cellIs" dxfId="2630" priority="5476" stopIfTrue="1" operator="between">
      <formula>0.00001</formula>
      <formula>0.6999</formula>
    </cfRule>
  </conditionalFormatting>
  <conditionalFormatting sqref="T79">
    <cfRule type="cellIs" dxfId="2629" priority="5462" stopIfTrue="1" operator="equal">
      <formula>0</formula>
    </cfRule>
    <cfRule type="cellIs" dxfId="2628" priority="5463" stopIfTrue="1" operator="greaterThan">
      <formula>1</formula>
    </cfRule>
    <cfRule type="cellIs" dxfId="2627" priority="5464" stopIfTrue="1" operator="between">
      <formula>0.9</formula>
      <formula>1</formula>
    </cfRule>
    <cfRule type="cellIs" dxfId="2626" priority="5465" stopIfTrue="1" operator="between">
      <formula>0.7</formula>
      <formula>0.8999</formula>
    </cfRule>
    <cfRule type="cellIs" dxfId="2625" priority="5466" stopIfTrue="1" operator="between">
      <formula>0.00001</formula>
      <formula>0.6999</formula>
    </cfRule>
  </conditionalFormatting>
  <conditionalFormatting sqref="W79">
    <cfRule type="cellIs" dxfId="2624" priority="5457" stopIfTrue="1" operator="equal">
      <formula>0</formula>
    </cfRule>
    <cfRule type="cellIs" dxfId="2623" priority="5458" stopIfTrue="1" operator="greaterThan">
      <formula>1</formula>
    </cfRule>
    <cfRule type="cellIs" dxfId="2622" priority="5459" stopIfTrue="1" operator="between">
      <formula>0.9</formula>
      <formula>1</formula>
    </cfRule>
    <cfRule type="cellIs" dxfId="2621" priority="5460" stopIfTrue="1" operator="between">
      <formula>0.7</formula>
      <formula>0.8999</formula>
    </cfRule>
    <cfRule type="cellIs" dxfId="2620" priority="5461" stopIfTrue="1" operator="between">
      <formula>0.00001</formula>
      <formula>0.6999</formula>
    </cfRule>
  </conditionalFormatting>
  <conditionalFormatting sqref="Z79">
    <cfRule type="cellIs" dxfId="2619" priority="5452" stopIfTrue="1" operator="equal">
      <formula>0</formula>
    </cfRule>
    <cfRule type="cellIs" dxfId="2618" priority="5453" stopIfTrue="1" operator="greaterThan">
      <formula>1</formula>
    </cfRule>
    <cfRule type="cellIs" dxfId="2617" priority="5454" stopIfTrue="1" operator="between">
      <formula>0.9</formula>
      <formula>1</formula>
    </cfRule>
    <cfRule type="cellIs" dxfId="2616" priority="5455" stopIfTrue="1" operator="between">
      <formula>0.7</formula>
      <formula>0.8999</formula>
    </cfRule>
    <cfRule type="cellIs" dxfId="2615" priority="5456" stopIfTrue="1" operator="between">
      <formula>0.00001</formula>
      <formula>0.6999</formula>
    </cfRule>
  </conditionalFormatting>
  <conditionalFormatting sqref="AC79">
    <cfRule type="cellIs" dxfId="2614" priority="5447" stopIfTrue="1" operator="equal">
      <formula>0</formula>
    </cfRule>
    <cfRule type="cellIs" dxfId="2613" priority="5448" stopIfTrue="1" operator="greaterThan">
      <formula>1</formula>
    </cfRule>
    <cfRule type="cellIs" dxfId="2612" priority="5449" stopIfTrue="1" operator="between">
      <formula>0.9</formula>
      <formula>1</formula>
    </cfRule>
    <cfRule type="cellIs" dxfId="2611" priority="5450" stopIfTrue="1" operator="between">
      <formula>0.7</formula>
      <formula>0.8999</formula>
    </cfRule>
    <cfRule type="cellIs" dxfId="2610" priority="5451" stopIfTrue="1" operator="between">
      <formula>0.00001</formula>
      <formula>0.6999</formula>
    </cfRule>
  </conditionalFormatting>
  <conditionalFormatting sqref="AF79">
    <cfRule type="cellIs" dxfId="2609" priority="5442" stopIfTrue="1" operator="equal">
      <formula>0</formula>
    </cfRule>
    <cfRule type="cellIs" dxfId="2608" priority="5443" stopIfTrue="1" operator="greaterThan">
      <formula>1</formula>
    </cfRule>
    <cfRule type="cellIs" dxfId="2607" priority="5444" stopIfTrue="1" operator="between">
      <formula>0.9</formula>
      <formula>1</formula>
    </cfRule>
    <cfRule type="cellIs" dxfId="2606" priority="5445" stopIfTrue="1" operator="between">
      <formula>0.7</formula>
      <formula>0.8999</formula>
    </cfRule>
    <cfRule type="cellIs" dxfId="2605" priority="5446" stopIfTrue="1" operator="between">
      <formula>0.00001</formula>
      <formula>0.6999</formula>
    </cfRule>
  </conditionalFormatting>
  <conditionalFormatting sqref="AI79">
    <cfRule type="cellIs" dxfId="2604" priority="5437" stopIfTrue="1" operator="equal">
      <formula>0</formula>
    </cfRule>
    <cfRule type="cellIs" dxfId="2603" priority="5438" stopIfTrue="1" operator="greaterThan">
      <formula>1</formula>
    </cfRule>
    <cfRule type="cellIs" dxfId="2602" priority="5439" stopIfTrue="1" operator="between">
      <formula>0.9</formula>
      <formula>1</formula>
    </cfRule>
    <cfRule type="cellIs" dxfId="2601" priority="5440" stopIfTrue="1" operator="between">
      <formula>0.7</formula>
      <formula>0.8999</formula>
    </cfRule>
    <cfRule type="cellIs" dxfId="2600" priority="5441" stopIfTrue="1" operator="between">
      <formula>0.00001</formula>
      <formula>0.6999</formula>
    </cfRule>
  </conditionalFormatting>
  <conditionalFormatting sqref="AL79">
    <cfRule type="cellIs" dxfId="2599" priority="5432" stopIfTrue="1" operator="equal">
      <formula>0</formula>
    </cfRule>
    <cfRule type="cellIs" dxfId="2598" priority="5433" stopIfTrue="1" operator="greaterThan">
      <formula>1</formula>
    </cfRule>
    <cfRule type="cellIs" dxfId="2597" priority="5434" stopIfTrue="1" operator="between">
      <formula>0.9</formula>
      <formula>1</formula>
    </cfRule>
    <cfRule type="cellIs" dxfId="2596" priority="5435" stopIfTrue="1" operator="between">
      <formula>0.7</formula>
      <formula>0.8999</formula>
    </cfRule>
    <cfRule type="cellIs" dxfId="2595" priority="5436" stopIfTrue="1" operator="between">
      <formula>0.00001</formula>
      <formula>0.6999</formula>
    </cfRule>
  </conditionalFormatting>
  <conditionalFormatting sqref="AO79">
    <cfRule type="cellIs" dxfId="2594" priority="5427" stopIfTrue="1" operator="equal">
      <formula>0</formula>
    </cfRule>
    <cfRule type="cellIs" dxfId="2593" priority="5428" stopIfTrue="1" operator="greaterThan">
      <formula>1</formula>
    </cfRule>
    <cfRule type="cellIs" dxfId="2592" priority="5429" stopIfTrue="1" operator="between">
      <formula>0.9</formula>
      <formula>1</formula>
    </cfRule>
    <cfRule type="cellIs" dxfId="2591" priority="5430" stopIfTrue="1" operator="between">
      <formula>0.7</formula>
      <formula>0.8999</formula>
    </cfRule>
    <cfRule type="cellIs" dxfId="2590" priority="5431" stopIfTrue="1" operator="between">
      <formula>0.00001</formula>
      <formula>0.6999</formula>
    </cfRule>
  </conditionalFormatting>
  <conditionalFormatting sqref="AR79">
    <cfRule type="cellIs" dxfId="2589" priority="5422" stopIfTrue="1" operator="equal">
      <formula>0</formula>
    </cfRule>
    <cfRule type="cellIs" dxfId="2588" priority="5423" stopIfTrue="1" operator="greaterThan">
      <formula>1</formula>
    </cfRule>
    <cfRule type="cellIs" dxfId="2587" priority="5424" stopIfTrue="1" operator="between">
      <formula>0.9</formula>
      <formula>1</formula>
    </cfRule>
    <cfRule type="cellIs" dxfId="2586" priority="5425" stopIfTrue="1" operator="between">
      <formula>0.7</formula>
      <formula>0.8999</formula>
    </cfRule>
    <cfRule type="cellIs" dxfId="2585" priority="5426" stopIfTrue="1" operator="between">
      <formula>0.00001</formula>
      <formula>0.6999</formula>
    </cfRule>
  </conditionalFormatting>
  <conditionalFormatting sqref="AU79">
    <cfRule type="cellIs" dxfId="2584" priority="5417" stopIfTrue="1" operator="equal">
      <formula>0</formula>
    </cfRule>
    <cfRule type="cellIs" dxfId="2583" priority="5418" stopIfTrue="1" operator="greaterThan">
      <formula>1</formula>
    </cfRule>
    <cfRule type="cellIs" dxfId="2582" priority="5419" stopIfTrue="1" operator="between">
      <formula>0.9</formula>
      <formula>1</formula>
    </cfRule>
    <cfRule type="cellIs" dxfId="2581" priority="5420" stopIfTrue="1" operator="between">
      <formula>0.7</formula>
      <formula>0.8999</formula>
    </cfRule>
    <cfRule type="cellIs" dxfId="2580" priority="5421" stopIfTrue="1" operator="between">
      <formula>0.00001</formula>
      <formula>0.6999</formula>
    </cfRule>
  </conditionalFormatting>
  <conditionalFormatting sqref="N80 AX80">
    <cfRule type="cellIs" dxfId="2579" priority="5412" stopIfTrue="1" operator="equal">
      <formula>0</formula>
    </cfRule>
    <cfRule type="cellIs" dxfId="2578" priority="5413" stopIfTrue="1" operator="greaterThan">
      <formula>1</formula>
    </cfRule>
    <cfRule type="cellIs" dxfId="2577" priority="5414" stopIfTrue="1" operator="between">
      <formula>0.9</formula>
      <formula>1</formula>
    </cfRule>
    <cfRule type="cellIs" dxfId="2576" priority="5415" stopIfTrue="1" operator="between">
      <formula>0.7</formula>
      <formula>0.8999</formula>
    </cfRule>
    <cfRule type="cellIs" dxfId="2575" priority="5416" stopIfTrue="1" operator="between">
      <formula>0.00001</formula>
      <formula>0.6999</formula>
    </cfRule>
  </conditionalFormatting>
  <conditionalFormatting sqref="T80">
    <cfRule type="cellIs" dxfId="2574" priority="5402" stopIfTrue="1" operator="equal">
      <formula>0</formula>
    </cfRule>
    <cfRule type="cellIs" dxfId="2573" priority="5403" stopIfTrue="1" operator="greaterThan">
      <formula>1</formula>
    </cfRule>
    <cfRule type="cellIs" dxfId="2572" priority="5404" stopIfTrue="1" operator="between">
      <formula>0.9</formula>
      <formula>1</formula>
    </cfRule>
    <cfRule type="cellIs" dxfId="2571" priority="5405" stopIfTrue="1" operator="between">
      <formula>0.7</formula>
      <formula>0.8999</formula>
    </cfRule>
    <cfRule type="cellIs" dxfId="2570" priority="5406" stopIfTrue="1" operator="between">
      <formula>0.00001</formula>
      <formula>0.6999</formula>
    </cfRule>
  </conditionalFormatting>
  <conditionalFormatting sqref="W80">
    <cfRule type="cellIs" dxfId="2569" priority="5397" stopIfTrue="1" operator="equal">
      <formula>0</formula>
    </cfRule>
    <cfRule type="cellIs" dxfId="2568" priority="5398" stopIfTrue="1" operator="greaterThan">
      <formula>1</formula>
    </cfRule>
    <cfRule type="cellIs" dxfId="2567" priority="5399" stopIfTrue="1" operator="between">
      <formula>0.9</formula>
      <formula>1</formula>
    </cfRule>
    <cfRule type="cellIs" dxfId="2566" priority="5400" stopIfTrue="1" operator="between">
      <formula>0.7</formula>
      <formula>0.8999</formula>
    </cfRule>
    <cfRule type="cellIs" dxfId="2565" priority="5401" stopIfTrue="1" operator="between">
      <formula>0.00001</formula>
      <formula>0.6999</formula>
    </cfRule>
  </conditionalFormatting>
  <conditionalFormatting sqref="Z80">
    <cfRule type="cellIs" dxfId="2564" priority="5392" stopIfTrue="1" operator="equal">
      <formula>0</formula>
    </cfRule>
    <cfRule type="cellIs" dxfId="2563" priority="5393" stopIfTrue="1" operator="greaterThan">
      <formula>1</formula>
    </cfRule>
    <cfRule type="cellIs" dxfId="2562" priority="5394" stopIfTrue="1" operator="between">
      <formula>0.9</formula>
      <formula>1</formula>
    </cfRule>
    <cfRule type="cellIs" dxfId="2561" priority="5395" stopIfTrue="1" operator="between">
      <formula>0.7</formula>
      <formula>0.8999</formula>
    </cfRule>
    <cfRule type="cellIs" dxfId="2560" priority="5396" stopIfTrue="1" operator="between">
      <formula>0.00001</formula>
      <formula>0.6999</formula>
    </cfRule>
  </conditionalFormatting>
  <conditionalFormatting sqref="AC80">
    <cfRule type="cellIs" dxfId="2559" priority="5387" stopIfTrue="1" operator="equal">
      <formula>0</formula>
    </cfRule>
    <cfRule type="cellIs" dxfId="2558" priority="5388" stopIfTrue="1" operator="greaterThan">
      <formula>1</formula>
    </cfRule>
    <cfRule type="cellIs" dxfId="2557" priority="5389" stopIfTrue="1" operator="between">
      <formula>0.9</formula>
      <formula>1</formula>
    </cfRule>
    <cfRule type="cellIs" dxfId="2556" priority="5390" stopIfTrue="1" operator="between">
      <formula>0.7</formula>
      <formula>0.8999</formula>
    </cfRule>
    <cfRule type="cellIs" dxfId="2555" priority="5391" stopIfTrue="1" operator="between">
      <formula>0.00001</formula>
      <formula>0.6999</formula>
    </cfRule>
  </conditionalFormatting>
  <conditionalFormatting sqref="AF80">
    <cfRule type="cellIs" dxfId="2554" priority="5382" stopIfTrue="1" operator="equal">
      <formula>0</formula>
    </cfRule>
    <cfRule type="cellIs" dxfId="2553" priority="5383" stopIfTrue="1" operator="greaterThan">
      <formula>1</formula>
    </cfRule>
    <cfRule type="cellIs" dxfId="2552" priority="5384" stopIfTrue="1" operator="between">
      <formula>0.9</formula>
      <formula>1</formula>
    </cfRule>
    <cfRule type="cellIs" dxfId="2551" priority="5385" stopIfTrue="1" operator="between">
      <formula>0.7</formula>
      <formula>0.8999</formula>
    </cfRule>
    <cfRule type="cellIs" dxfId="2550" priority="5386" stopIfTrue="1" operator="between">
      <formula>0.00001</formula>
      <formula>0.6999</formula>
    </cfRule>
  </conditionalFormatting>
  <conditionalFormatting sqref="AI80">
    <cfRule type="cellIs" dxfId="2549" priority="5377" stopIfTrue="1" operator="equal">
      <formula>0</formula>
    </cfRule>
    <cfRule type="cellIs" dxfId="2548" priority="5378" stopIfTrue="1" operator="greaterThan">
      <formula>1</formula>
    </cfRule>
    <cfRule type="cellIs" dxfId="2547" priority="5379" stopIfTrue="1" operator="between">
      <formula>0.9</formula>
      <formula>1</formula>
    </cfRule>
    <cfRule type="cellIs" dxfId="2546" priority="5380" stopIfTrue="1" operator="between">
      <formula>0.7</formula>
      <formula>0.8999</formula>
    </cfRule>
    <cfRule type="cellIs" dxfId="2545" priority="5381" stopIfTrue="1" operator="between">
      <formula>0.00001</formula>
      <formula>0.6999</formula>
    </cfRule>
  </conditionalFormatting>
  <conditionalFormatting sqref="AL80">
    <cfRule type="cellIs" dxfId="2544" priority="5372" stopIfTrue="1" operator="equal">
      <formula>0</formula>
    </cfRule>
    <cfRule type="cellIs" dxfId="2543" priority="5373" stopIfTrue="1" operator="greaterThan">
      <formula>1</formula>
    </cfRule>
    <cfRule type="cellIs" dxfId="2542" priority="5374" stopIfTrue="1" operator="between">
      <formula>0.9</formula>
      <formula>1</formula>
    </cfRule>
    <cfRule type="cellIs" dxfId="2541" priority="5375" stopIfTrue="1" operator="between">
      <formula>0.7</formula>
      <formula>0.8999</formula>
    </cfRule>
    <cfRule type="cellIs" dxfId="2540" priority="5376" stopIfTrue="1" operator="between">
      <formula>0.00001</formula>
      <formula>0.6999</formula>
    </cfRule>
  </conditionalFormatting>
  <conditionalFormatting sqref="AO80">
    <cfRule type="cellIs" dxfId="2539" priority="5367" stopIfTrue="1" operator="equal">
      <formula>0</formula>
    </cfRule>
    <cfRule type="cellIs" dxfId="2538" priority="5368" stopIfTrue="1" operator="greaterThan">
      <formula>1</formula>
    </cfRule>
    <cfRule type="cellIs" dxfId="2537" priority="5369" stopIfTrue="1" operator="between">
      <formula>0.9</formula>
      <formula>1</formula>
    </cfRule>
    <cfRule type="cellIs" dxfId="2536" priority="5370" stopIfTrue="1" operator="between">
      <formula>0.7</formula>
      <formula>0.8999</formula>
    </cfRule>
    <cfRule type="cellIs" dxfId="2535" priority="5371" stopIfTrue="1" operator="between">
      <formula>0.00001</formula>
      <formula>0.6999</formula>
    </cfRule>
  </conditionalFormatting>
  <conditionalFormatting sqref="AR80">
    <cfRule type="cellIs" dxfId="2534" priority="5362" stopIfTrue="1" operator="equal">
      <formula>0</formula>
    </cfRule>
    <cfRule type="cellIs" dxfId="2533" priority="5363" stopIfTrue="1" operator="greaterThan">
      <formula>1</formula>
    </cfRule>
    <cfRule type="cellIs" dxfId="2532" priority="5364" stopIfTrue="1" operator="between">
      <formula>0.9</formula>
      <formula>1</formula>
    </cfRule>
    <cfRule type="cellIs" dxfId="2531" priority="5365" stopIfTrue="1" operator="between">
      <formula>0.7</formula>
      <formula>0.8999</formula>
    </cfRule>
    <cfRule type="cellIs" dxfId="2530" priority="5366" stopIfTrue="1" operator="between">
      <formula>0.00001</formula>
      <formula>0.6999</formula>
    </cfRule>
  </conditionalFormatting>
  <conditionalFormatting sqref="AU80">
    <cfRule type="cellIs" dxfId="2529" priority="5357" stopIfTrue="1" operator="equal">
      <formula>0</formula>
    </cfRule>
    <cfRule type="cellIs" dxfId="2528" priority="5358" stopIfTrue="1" operator="greaterThan">
      <formula>1</formula>
    </cfRule>
    <cfRule type="cellIs" dxfId="2527" priority="5359" stopIfTrue="1" operator="between">
      <formula>0.9</formula>
      <formula>1</formula>
    </cfRule>
    <cfRule type="cellIs" dxfId="2526" priority="5360" stopIfTrue="1" operator="between">
      <formula>0.7</formula>
      <formula>0.8999</formula>
    </cfRule>
    <cfRule type="cellIs" dxfId="2525" priority="5361" stopIfTrue="1" operator="between">
      <formula>0.00001</formula>
      <formula>0.6999</formula>
    </cfRule>
  </conditionalFormatting>
  <conditionalFormatting sqref="N81 AX81">
    <cfRule type="cellIs" dxfId="2524" priority="5352" stopIfTrue="1" operator="equal">
      <formula>0</formula>
    </cfRule>
    <cfRule type="cellIs" dxfId="2523" priority="5353" stopIfTrue="1" operator="greaterThan">
      <formula>1</formula>
    </cfRule>
    <cfRule type="cellIs" dxfId="2522" priority="5354" stopIfTrue="1" operator="between">
      <formula>0.9</formula>
      <formula>1</formula>
    </cfRule>
    <cfRule type="cellIs" dxfId="2521" priority="5355" stopIfTrue="1" operator="between">
      <formula>0.7</formula>
      <formula>0.8999</formula>
    </cfRule>
    <cfRule type="cellIs" dxfId="2520" priority="5356" stopIfTrue="1" operator="between">
      <formula>0.00001</formula>
      <formula>0.6999</formula>
    </cfRule>
  </conditionalFormatting>
  <conditionalFormatting sqref="T81">
    <cfRule type="cellIs" dxfId="2519" priority="5342" stopIfTrue="1" operator="equal">
      <formula>0</formula>
    </cfRule>
    <cfRule type="cellIs" dxfId="2518" priority="5343" stopIfTrue="1" operator="greaterThan">
      <formula>1</formula>
    </cfRule>
    <cfRule type="cellIs" dxfId="2517" priority="5344" stopIfTrue="1" operator="between">
      <formula>0.9</formula>
      <formula>1</formula>
    </cfRule>
    <cfRule type="cellIs" dxfId="2516" priority="5345" stopIfTrue="1" operator="between">
      <formula>0.7</formula>
      <formula>0.8999</formula>
    </cfRule>
    <cfRule type="cellIs" dxfId="2515" priority="5346" stopIfTrue="1" operator="between">
      <formula>0.00001</formula>
      <formula>0.6999</formula>
    </cfRule>
  </conditionalFormatting>
  <conditionalFormatting sqref="W81">
    <cfRule type="cellIs" dxfId="2514" priority="5337" stopIfTrue="1" operator="equal">
      <formula>0</formula>
    </cfRule>
    <cfRule type="cellIs" dxfId="2513" priority="5338" stopIfTrue="1" operator="greaterThan">
      <formula>1</formula>
    </cfRule>
    <cfRule type="cellIs" dxfId="2512" priority="5339" stopIfTrue="1" operator="between">
      <formula>0.9</formula>
      <formula>1</formula>
    </cfRule>
    <cfRule type="cellIs" dxfId="2511" priority="5340" stopIfTrue="1" operator="between">
      <formula>0.7</formula>
      <formula>0.8999</formula>
    </cfRule>
    <cfRule type="cellIs" dxfId="2510" priority="5341" stopIfTrue="1" operator="between">
      <formula>0.00001</formula>
      <formula>0.6999</formula>
    </cfRule>
  </conditionalFormatting>
  <conditionalFormatting sqref="Z81">
    <cfRule type="cellIs" dxfId="2509" priority="5332" stopIfTrue="1" operator="equal">
      <formula>0</formula>
    </cfRule>
    <cfRule type="cellIs" dxfId="2508" priority="5333" stopIfTrue="1" operator="greaterThan">
      <formula>1</formula>
    </cfRule>
    <cfRule type="cellIs" dxfId="2507" priority="5334" stopIfTrue="1" operator="between">
      <formula>0.9</formula>
      <formula>1</formula>
    </cfRule>
    <cfRule type="cellIs" dxfId="2506" priority="5335" stopIfTrue="1" operator="between">
      <formula>0.7</formula>
      <formula>0.8999</formula>
    </cfRule>
    <cfRule type="cellIs" dxfId="2505" priority="5336" stopIfTrue="1" operator="between">
      <formula>0.00001</formula>
      <formula>0.6999</formula>
    </cfRule>
  </conditionalFormatting>
  <conditionalFormatting sqref="AC81">
    <cfRule type="cellIs" dxfId="2504" priority="5327" stopIfTrue="1" operator="equal">
      <formula>0</formula>
    </cfRule>
    <cfRule type="cellIs" dxfId="2503" priority="5328" stopIfTrue="1" operator="greaterThan">
      <formula>1</formula>
    </cfRule>
    <cfRule type="cellIs" dxfId="2502" priority="5329" stopIfTrue="1" operator="between">
      <formula>0.9</formula>
      <formula>1</formula>
    </cfRule>
    <cfRule type="cellIs" dxfId="2501" priority="5330" stopIfTrue="1" operator="between">
      <formula>0.7</formula>
      <formula>0.8999</formula>
    </cfRule>
    <cfRule type="cellIs" dxfId="2500" priority="5331" stopIfTrue="1" operator="between">
      <formula>0.00001</formula>
      <formula>0.6999</formula>
    </cfRule>
  </conditionalFormatting>
  <conditionalFormatting sqref="AF81">
    <cfRule type="cellIs" dxfId="2499" priority="5322" stopIfTrue="1" operator="equal">
      <formula>0</formula>
    </cfRule>
    <cfRule type="cellIs" dxfId="2498" priority="5323" stopIfTrue="1" operator="greaterThan">
      <formula>1</formula>
    </cfRule>
    <cfRule type="cellIs" dxfId="2497" priority="5324" stopIfTrue="1" operator="between">
      <formula>0.9</formula>
      <formula>1</formula>
    </cfRule>
    <cfRule type="cellIs" dxfId="2496" priority="5325" stopIfTrue="1" operator="between">
      <formula>0.7</formula>
      <formula>0.8999</formula>
    </cfRule>
    <cfRule type="cellIs" dxfId="2495" priority="5326" stopIfTrue="1" operator="between">
      <formula>0.00001</formula>
      <formula>0.6999</formula>
    </cfRule>
  </conditionalFormatting>
  <conditionalFormatting sqref="AI81">
    <cfRule type="cellIs" dxfId="2494" priority="5317" stopIfTrue="1" operator="equal">
      <formula>0</formula>
    </cfRule>
    <cfRule type="cellIs" dxfId="2493" priority="5318" stopIfTrue="1" operator="greaterThan">
      <formula>1</formula>
    </cfRule>
    <cfRule type="cellIs" dxfId="2492" priority="5319" stopIfTrue="1" operator="between">
      <formula>0.9</formula>
      <formula>1</formula>
    </cfRule>
    <cfRule type="cellIs" dxfId="2491" priority="5320" stopIfTrue="1" operator="between">
      <formula>0.7</formula>
      <formula>0.8999</formula>
    </cfRule>
    <cfRule type="cellIs" dxfId="2490" priority="5321" stopIfTrue="1" operator="between">
      <formula>0.00001</formula>
      <formula>0.6999</formula>
    </cfRule>
  </conditionalFormatting>
  <conditionalFormatting sqref="AL81">
    <cfRule type="cellIs" dxfId="2489" priority="5312" stopIfTrue="1" operator="equal">
      <formula>0</formula>
    </cfRule>
    <cfRule type="cellIs" dxfId="2488" priority="5313" stopIfTrue="1" operator="greaterThan">
      <formula>1</formula>
    </cfRule>
    <cfRule type="cellIs" dxfId="2487" priority="5314" stopIfTrue="1" operator="between">
      <formula>0.9</formula>
      <formula>1</formula>
    </cfRule>
    <cfRule type="cellIs" dxfId="2486" priority="5315" stopIfTrue="1" operator="between">
      <formula>0.7</formula>
      <formula>0.8999</formula>
    </cfRule>
    <cfRule type="cellIs" dxfId="2485" priority="5316" stopIfTrue="1" operator="between">
      <formula>0.00001</formula>
      <formula>0.6999</formula>
    </cfRule>
  </conditionalFormatting>
  <conditionalFormatting sqref="AO81">
    <cfRule type="cellIs" dxfId="2484" priority="5307" stopIfTrue="1" operator="equal">
      <formula>0</formula>
    </cfRule>
    <cfRule type="cellIs" dxfId="2483" priority="5308" stopIfTrue="1" operator="greaterThan">
      <formula>1</formula>
    </cfRule>
    <cfRule type="cellIs" dxfId="2482" priority="5309" stopIfTrue="1" operator="between">
      <formula>0.9</formula>
      <formula>1</formula>
    </cfRule>
    <cfRule type="cellIs" dxfId="2481" priority="5310" stopIfTrue="1" operator="between">
      <formula>0.7</formula>
      <formula>0.8999</formula>
    </cfRule>
    <cfRule type="cellIs" dxfId="2480" priority="5311" stopIfTrue="1" operator="between">
      <formula>0.00001</formula>
      <formula>0.6999</formula>
    </cfRule>
  </conditionalFormatting>
  <conditionalFormatting sqref="AR81">
    <cfRule type="cellIs" dxfId="2479" priority="5302" stopIfTrue="1" operator="equal">
      <formula>0</formula>
    </cfRule>
    <cfRule type="cellIs" dxfId="2478" priority="5303" stopIfTrue="1" operator="greaterThan">
      <formula>1</formula>
    </cfRule>
    <cfRule type="cellIs" dxfId="2477" priority="5304" stopIfTrue="1" operator="between">
      <formula>0.9</formula>
      <formula>1</formula>
    </cfRule>
    <cfRule type="cellIs" dxfId="2476" priority="5305" stopIfTrue="1" operator="between">
      <formula>0.7</formula>
      <formula>0.8999</formula>
    </cfRule>
    <cfRule type="cellIs" dxfId="2475" priority="5306" stopIfTrue="1" operator="between">
      <formula>0.00001</formula>
      <formula>0.6999</formula>
    </cfRule>
  </conditionalFormatting>
  <conditionalFormatting sqref="AU81">
    <cfRule type="cellIs" dxfId="2474" priority="5297" stopIfTrue="1" operator="equal">
      <formula>0</formula>
    </cfRule>
    <cfRule type="cellIs" dxfId="2473" priority="5298" stopIfTrue="1" operator="greaterThan">
      <formula>1</formula>
    </cfRule>
    <cfRule type="cellIs" dxfId="2472" priority="5299" stopIfTrue="1" operator="between">
      <formula>0.9</formula>
      <formula>1</formula>
    </cfRule>
    <cfRule type="cellIs" dxfId="2471" priority="5300" stopIfTrue="1" operator="between">
      <formula>0.7</formula>
      <formula>0.8999</formula>
    </cfRule>
    <cfRule type="cellIs" dxfId="2470" priority="5301" stopIfTrue="1" operator="between">
      <formula>0.00001</formula>
      <formula>0.6999</formula>
    </cfRule>
  </conditionalFormatting>
  <conditionalFormatting sqref="N82:N87 AI82:AI87 AR82:AR87 AU82:AU87">
    <cfRule type="cellIs" dxfId="2469" priority="5292" stopIfTrue="1" operator="equal">
      <formula>0</formula>
    </cfRule>
    <cfRule type="cellIs" dxfId="2468" priority="5293" stopIfTrue="1" operator="greaterThan">
      <formula>1</formula>
    </cfRule>
    <cfRule type="cellIs" dxfId="2467" priority="5294" stopIfTrue="1" operator="between">
      <formula>0.9</formula>
      <formula>1</formula>
    </cfRule>
    <cfRule type="cellIs" dxfId="2466" priority="5295" stopIfTrue="1" operator="between">
      <formula>0.7</formula>
      <formula>0.8999</formula>
    </cfRule>
    <cfRule type="cellIs" dxfId="2465" priority="5296" stopIfTrue="1" operator="between">
      <formula>0.00001</formula>
      <formula>0.6999</formula>
    </cfRule>
  </conditionalFormatting>
  <conditionalFormatting sqref="AI86">
    <cfRule type="colorScale" priority="5291">
      <colorScale>
        <cfvo type="min"/>
        <cfvo type="percent" val="100"/>
        <color rgb="FFFF7128"/>
        <color theme="0"/>
      </colorScale>
    </cfRule>
  </conditionalFormatting>
  <conditionalFormatting sqref="AO82:AO87">
    <cfRule type="cellIs" dxfId="2464" priority="5286" stopIfTrue="1" operator="equal">
      <formula>0</formula>
    </cfRule>
    <cfRule type="cellIs" dxfId="2463" priority="5287" stopIfTrue="1" operator="greaterThan">
      <formula>1</formula>
    </cfRule>
    <cfRule type="cellIs" dxfId="2462" priority="5288" stopIfTrue="1" operator="between">
      <formula>0.9</formula>
      <formula>1</formula>
    </cfRule>
    <cfRule type="cellIs" dxfId="2461" priority="5289" stopIfTrue="1" operator="between">
      <formula>0.7</formula>
      <formula>0.8999</formula>
    </cfRule>
    <cfRule type="cellIs" dxfId="2460" priority="5290" stopIfTrue="1" operator="between">
      <formula>0.00001</formula>
      <formula>0.6999</formula>
    </cfRule>
  </conditionalFormatting>
  <conditionalFormatting sqref="AL82:AL87">
    <cfRule type="cellIs" dxfId="2459" priority="5281" stopIfTrue="1" operator="equal">
      <formula>0</formula>
    </cfRule>
    <cfRule type="cellIs" dxfId="2458" priority="5282" stopIfTrue="1" operator="greaterThan">
      <formula>1</formula>
    </cfRule>
    <cfRule type="cellIs" dxfId="2457" priority="5283" stopIfTrue="1" operator="between">
      <formula>0.9</formula>
      <formula>1</formula>
    </cfRule>
    <cfRule type="cellIs" dxfId="2456" priority="5284" stopIfTrue="1" operator="between">
      <formula>0.7</formula>
      <formula>0.8999</formula>
    </cfRule>
    <cfRule type="cellIs" dxfId="2455" priority="5285" stopIfTrue="1" operator="between">
      <formula>0.00001</formula>
      <formula>0.6999</formula>
    </cfRule>
  </conditionalFormatting>
  <conditionalFormatting sqref="AF82:AF87">
    <cfRule type="cellIs" dxfId="2454" priority="5276" stopIfTrue="1" operator="equal">
      <formula>0</formula>
    </cfRule>
    <cfRule type="cellIs" dxfId="2453" priority="5277" stopIfTrue="1" operator="greaterThan">
      <formula>1</formula>
    </cfRule>
    <cfRule type="cellIs" dxfId="2452" priority="5278" stopIfTrue="1" operator="between">
      <formula>0.9</formula>
      <formula>1</formula>
    </cfRule>
    <cfRule type="cellIs" dxfId="2451" priority="5279" stopIfTrue="1" operator="between">
      <formula>0.7</formula>
      <formula>0.8999</formula>
    </cfRule>
    <cfRule type="cellIs" dxfId="2450" priority="5280" stopIfTrue="1" operator="between">
      <formula>0.00001</formula>
      <formula>0.6999</formula>
    </cfRule>
  </conditionalFormatting>
  <conditionalFormatting sqref="AC82:AC87">
    <cfRule type="cellIs" dxfId="2449" priority="5271" stopIfTrue="1" operator="equal">
      <formula>0</formula>
    </cfRule>
    <cfRule type="cellIs" dxfId="2448" priority="5272" stopIfTrue="1" operator="greaterThan">
      <formula>1</formula>
    </cfRule>
    <cfRule type="cellIs" dxfId="2447" priority="5273" stopIfTrue="1" operator="between">
      <formula>0.9</formula>
      <formula>1</formula>
    </cfRule>
    <cfRule type="cellIs" dxfId="2446" priority="5274" stopIfTrue="1" operator="between">
      <formula>0.7</formula>
      <formula>0.8999</formula>
    </cfRule>
    <cfRule type="cellIs" dxfId="2445" priority="5275" stopIfTrue="1" operator="between">
      <formula>0.00001</formula>
      <formula>0.6999</formula>
    </cfRule>
  </conditionalFormatting>
  <conditionalFormatting sqref="T82:T87">
    <cfRule type="cellIs" dxfId="2444" priority="5261" stopIfTrue="1" operator="equal">
      <formula>0</formula>
    </cfRule>
    <cfRule type="cellIs" dxfId="2443" priority="5262" stopIfTrue="1" operator="greaterThan">
      <formula>1</formula>
    </cfRule>
    <cfRule type="cellIs" dxfId="2442" priority="5263" stopIfTrue="1" operator="between">
      <formula>0.9</formula>
      <formula>1</formula>
    </cfRule>
    <cfRule type="cellIs" dxfId="2441" priority="5264" stopIfTrue="1" operator="between">
      <formula>0.7</formula>
      <formula>0.8999</formula>
    </cfRule>
    <cfRule type="cellIs" dxfId="2440" priority="5265" stopIfTrue="1" operator="between">
      <formula>0.00001</formula>
      <formula>0.6999</formula>
    </cfRule>
  </conditionalFormatting>
  <conditionalFormatting sqref="W82:W87">
    <cfRule type="cellIs" dxfId="2439" priority="5256" stopIfTrue="1" operator="equal">
      <formula>0</formula>
    </cfRule>
    <cfRule type="cellIs" dxfId="2438" priority="5257" stopIfTrue="1" operator="greaterThan">
      <formula>1</formula>
    </cfRule>
    <cfRule type="cellIs" dxfId="2437" priority="5258" stopIfTrue="1" operator="between">
      <formula>0.9</formula>
      <formula>1</formula>
    </cfRule>
    <cfRule type="cellIs" dxfId="2436" priority="5259" stopIfTrue="1" operator="between">
      <formula>0.7</formula>
      <formula>0.8999</formula>
    </cfRule>
    <cfRule type="cellIs" dxfId="2435" priority="5260" stopIfTrue="1" operator="between">
      <formula>0.00001</formula>
      <formula>0.6999</formula>
    </cfRule>
  </conditionalFormatting>
  <conditionalFormatting sqref="Z82:Z87">
    <cfRule type="cellIs" dxfId="2434" priority="5251" stopIfTrue="1" operator="equal">
      <formula>0</formula>
    </cfRule>
    <cfRule type="cellIs" dxfId="2433" priority="5252" stopIfTrue="1" operator="greaterThan">
      <formula>1</formula>
    </cfRule>
    <cfRule type="cellIs" dxfId="2432" priority="5253" stopIfTrue="1" operator="between">
      <formula>0.9</formula>
      <formula>1</formula>
    </cfRule>
    <cfRule type="cellIs" dxfId="2431" priority="5254" stopIfTrue="1" operator="between">
      <formula>0.7</formula>
      <formula>0.8999</formula>
    </cfRule>
    <cfRule type="cellIs" dxfId="2430" priority="5255" stopIfTrue="1" operator="between">
      <formula>0.00001</formula>
      <formula>0.6999</formula>
    </cfRule>
  </conditionalFormatting>
  <conditionalFormatting sqref="N88 AX88">
    <cfRule type="cellIs" dxfId="2429" priority="5186" stopIfTrue="1" operator="equal">
      <formula>0</formula>
    </cfRule>
    <cfRule type="cellIs" dxfId="2428" priority="5187" stopIfTrue="1" operator="greaterThan">
      <formula>1</formula>
    </cfRule>
    <cfRule type="cellIs" dxfId="2427" priority="5188" stopIfTrue="1" operator="between">
      <formula>0.9</formula>
      <formula>1</formula>
    </cfRule>
    <cfRule type="cellIs" dxfId="2426" priority="5189" stopIfTrue="1" operator="between">
      <formula>0.7</formula>
      <formula>0.8999</formula>
    </cfRule>
    <cfRule type="cellIs" dxfId="2425" priority="5190" stopIfTrue="1" operator="between">
      <formula>0.00001</formula>
      <formula>0.6999</formula>
    </cfRule>
  </conditionalFormatting>
  <conditionalFormatting sqref="T88">
    <cfRule type="cellIs" dxfId="2424" priority="5176" stopIfTrue="1" operator="equal">
      <formula>0</formula>
    </cfRule>
    <cfRule type="cellIs" dxfId="2423" priority="5177" stopIfTrue="1" operator="greaterThan">
      <formula>1</formula>
    </cfRule>
    <cfRule type="cellIs" dxfId="2422" priority="5178" stopIfTrue="1" operator="between">
      <formula>0.9</formula>
      <formula>1</formula>
    </cfRule>
    <cfRule type="cellIs" dxfId="2421" priority="5179" stopIfTrue="1" operator="between">
      <formula>0.7</formula>
      <formula>0.8999</formula>
    </cfRule>
    <cfRule type="cellIs" dxfId="2420" priority="5180" stopIfTrue="1" operator="between">
      <formula>0.00001</formula>
      <formula>0.6999</formula>
    </cfRule>
  </conditionalFormatting>
  <conditionalFormatting sqref="W88">
    <cfRule type="cellIs" dxfId="2419" priority="5171" stopIfTrue="1" operator="equal">
      <formula>0</formula>
    </cfRule>
    <cfRule type="cellIs" dxfId="2418" priority="5172" stopIfTrue="1" operator="greaterThan">
      <formula>1</formula>
    </cfRule>
    <cfRule type="cellIs" dxfId="2417" priority="5173" stopIfTrue="1" operator="between">
      <formula>0.9</formula>
      <formula>1</formula>
    </cfRule>
    <cfRule type="cellIs" dxfId="2416" priority="5174" stopIfTrue="1" operator="between">
      <formula>0.7</formula>
      <formula>0.8999</formula>
    </cfRule>
    <cfRule type="cellIs" dxfId="2415" priority="5175" stopIfTrue="1" operator="between">
      <formula>0.00001</formula>
      <formula>0.6999</formula>
    </cfRule>
  </conditionalFormatting>
  <conditionalFormatting sqref="Z88">
    <cfRule type="cellIs" dxfId="2414" priority="5166" stopIfTrue="1" operator="equal">
      <formula>0</formula>
    </cfRule>
    <cfRule type="cellIs" dxfId="2413" priority="5167" stopIfTrue="1" operator="greaterThan">
      <formula>1</formula>
    </cfRule>
    <cfRule type="cellIs" dxfId="2412" priority="5168" stopIfTrue="1" operator="between">
      <formula>0.9</formula>
      <formula>1</formula>
    </cfRule>
    <cfRule type="cellIs" dxfId="2411" priority="5169" stopIfTrue="1" operator="between">
      <formula>0.7</formula>
      <formula>0.8999</formula>
    </cfRule>
    <cfRule type="cellIs" dxfId="2410" priority="5170" stopIfTrue="1" operator="between">
      <formula>0.00001</formula>
      <formula>0.6999</formula>
    </cfRule>
  </conditionalFormatting>
  <conditionalFormatting sqref="AC88">
    <cfRule type="cellIs" dxfId="2409" priority="5161" stopIfTrue="1" operator="equal">
      <formula>0</formula>
    </cfRule>
    <cfRule type="cellIs" dxfId="2408" priority="5162" stopIfTrue="1" operator="greaterThan">
      <formula>1</formula>
    </cfRule>
    <cfRule type="cellIs" dxfId="2407" priority="5163" stopIfTrue="1" operator="between">
      <formula>0.9</formula>
      <formula>1</formula>
    </cfRule>
    <cfRule type="cellIs" dxfId="2406" priority="5164" stopIfTrue="1" operator="between">
      <formula>0.7</formula>
      <formula>0.8999</formula>
    </cfRule>
    <cfRule type="cellIs" dxfId="2405" priority="5165" stopIfTrue="1" operator="between">
      <formula>0.00001</formula>
      <formula>0.6999</formula>
    </cfRule>
  </conditionalFormatting>
  <conditionalFormatting sqref="AF88">
    <cfRule type="cellIs" dxfId="2404" priority="5156" stopIfTrue="1" operator="equal">
      <formula>0</formula>
    </cfRule>
    <cfRule type="cellIs" dxfId="2403" priority="5157" stopIfTrue="1" operator="greaterThan">
      <formula>1</formula>
    </cfRule>
    <cfRule type="cellIs" dxfId="2402" priority="5158" stopIfTrue="1" operator="between">
      <formula>0.9</formula>
      <formula>1</formula>
    </cfRule>
    <cfRule type="cellIs" dxfId="2401" priority="5159" stopIfTrue="1" operator="between">
      <formula>0.7</formula>
      <formula>0.8999</formula>
    </cfRule>
    <cfRule type="cellIs" dxfId="2400" priority="5160" stopIfTrue="1" operator="between">
      <formula>0.00001</formula>
      <formula>0.6999</formula>
    </cfRule>
  </conditionalFormatting>
  <conditionalFormatting sqref="AI88">
    <cfRule type="cellIs" dxfId="2399" priority="5151" stopIfTrue="1" operator="equal">
      <formula>0</formula>
    </cfRule>
    <cfRule type="cellIs" dxfId="2398" priority="5152" stopIfTrue="1" operator="greaterThan">
      <formula>1</formula>
    </cfRule>
    <cfRule type="cellIs" dxfId="2397" priority="5153" stopIfTrue="1" operator="between">
      <formula>0.9</formula>
      <formula>1</formula>
    </cfRule>
    <cfRule type="cellIs" dxfId="2396" priority="5154" stopIfTrue="1" operator="between">
      <formula>0.7</formula>
      <formula>0.8999</formula>
    </cfRule>
    <cfRule type="cellIs" dxfId="2395" priority="5155" stopIfTrue="1" operator="between">
      <formula>0.00001</formula>
      <formula>0.6999</formula>
    </cfRule>
  </conditionalFormatting>
  <conditionalFormatting sqref="AL88">
    <cfRule type="cellIs" dxfId="2394" priority="5146" stopIfTrue="1" operator="equal">
      <formula>0</formula>
    </cfRule>
    <cfRule type="cellIs" dxfId="2393" priority="5147" stopIfTrue="1" operator="greaterThan">
      <formula>1</formula>
    </cfRule>
    <cfRule type="cellIs" dxfId="2392" priority="5148" stopIfTrue="1" operator="between">
      <formula>0.9</formula>
      <formula>1</formula>
    </cfRule>
    <cfRule type="cellIs" dxfId="2391" priority="5149" stopIfTrue="1" operator="between">
      <formula>0.7</formula>
      <formula>0.8999</formula>
    </cfRule>
    <cfRule type="cellIs" dxfId="2390" priority="5150" stopIfTrue="1" operator="between">
      <formula>0.00001</formula>
      <formula>0.6999</formula>
    </cfRule>
  </conditionalFormatting>
  <conditionalFormatting sqref="AO88">
    <cfRule type="cellIs" dxfId="2389" priority="5141" stopIfTrue="1" operator="equal">
      <formula>0</formula>
    </cfRule>
    <cfRule type="cellIs" dxfId="2388" priority="5142" stopIfTrue="1" operator="greaterThan">
      <formula>1</formula>
    </cfRule>
    <cfRule type="cellIs" dxfId="2387" priority="5143" stopIfTrue="1" operator="between">
      <formula>0.9</formula>
      <formula>1</formula>
    </cfRule>
    <cfRule type="cellIs" dxfId="2386" priority="5144" stopIfTrue="1" operator="between">
      <formula>0.7</formula>
      <formula>0.8999</formula>
    </cfRule>
    <cfRule type="cellIs" dxfId="2385" priority="5145" stopIfTrue="1" operator="between">
      <formula>0.00001</formula>
      <formula>0.6999</formula>
    </cfRule>
  </conditionalFormatting>
  <conditionalFormatting sqref="AR88">
    <cfRule type="cellIs" dxfId="2384" priority="5136" stopIfTrue="1" operator="equal">
      <formula>0</formula>
    </cfRule>
    <cfRule type="cellIs" dxfId="2383" priority="5137" stopIfTrue="1" operator="greaterThan">
      <formula>1</formula>
    </cfRule>
    <cfRule type="cellIs" dxfId="2382" priority="5138" stopIfTrue="1" operator="between">
      <formula>0.9</formula>
      <formula>1</formula>
    </cfRule>
    <cfRule type="cellIs" dxfId="2381" priority="5139" stopIfTrue="1" operator="between">
      <formula>0.7</formula>
      <formula>0.8999</formula>
    </cfRule>
    <cfRule type="cellIs" dxfId="2380" priority="5140" stopIfTrue="1" operator="between">
      <formula>0.00001</formula>
      <formula>0.6999</formula>
    </cfRule>
  </conditionalFormatting>
  <conditionalFormatting sqref="AU88">
    <cfRule type="cellIs" dxfId="2379" priority="5131" stopIfTrue="1" operator="equal">
      <formula>0</formula>
    </cfRule>
    <cfRule type="cellIs" dxfId="2378" priority="5132" stopIfTrue="1" operator="greaterThan">
      <formula>1</formula>
    </cfRule>
    <cfRule type="cellIs" dxfId="2377" priority="5133" stopIfTrue="1" operator="between">
      <formula>0.9</formula>
      <formula>1</formula>
    </cfRule>
    <cfRule type="cellIs" dxfId="2376" priority="5134" stopIfTrue="1" operator="between">
      <formula>0.7</formula>
      <formula>0.8999</formula>
    </cfRule>
    <cfRule type="cellIs" dxfId="2375" priority="5135" stopIfTrue="1" operator="between">
      <formula>0.00001</formula>
      <formula>0.6999</formula>
    </cfRule>
  </conditionalFormatting>
  <conditionalFormatting sqref="N89 AX89">
    <cfRule type="cellIs" dxfId="2374" priority="5126" stopIfTrue="1" operator="equal">
      <formula>0</formula>
    </cfRule>
    <cfRule type="cellIs" dxfId="2373" priority="5127" stopIfTrue="1" operator="greaterThan">
      <formula>1</formula>
    </cfRule>
    <cfRule type="cellIs" dxfId="2372" priority="5128" stopIfTrue="1" operator="between">
      <formula>0.9</formula>
      <formula>1</formula>
    </cfRule>
    <cfRule type="cellIs" dxfId="2371" priority="5129" stopIfTrue="1" operator="between">
      <formula>0.7</formula>
      <formula>0.8999</formula>
    </cfRule>
    <cfRule type="cellIs" dxfId="2370" priority="5130" stopIfTrue="1" operator="between">
      <formula>0.00001</formula>
      <formula>0.6999</formula>
    </cfRule>
  </conditionalFormatting>
  <conditionalFormatting sqref="T89">
    <cfRule type="cellIs" dxfId="2369" priority="5116" stopIfTrue="1" operator="equal">
      <formula>0</formula>
    </cfRule>
    <cfRule type="cellIs" dxfId="2368" priority="5117" stopIfTrue="1" operator="greaterThan">
      <formula>1</formula>
    </cfRule>
    <cfRule type="cellIs" dxfId="2367" priority="5118" stopIfTrue="1" operator="between">
      <formula>0.9</formula>
      <formula>1</formula>
    </cfRule>
    <cfRule type="cellIs" dxfId="2366" priority="5119" stopIfTrue="1" operator="between">
      <formula>0.7</formula>
      <formula>0.8999</formula>
    </cfRule>
    <cfRule type="cellIs" dxfId="2365" priority="5120" stopIfTrue="1" operator="between">
      <formula>0.00001</formula>
      <formula>0.6999</formula>
    </cfRule>
  </conditionalFormatting>
  <conditionalFormatting sqref="W89">
    <cfRule type="cellIs" dxfId="2364" priority="5111" stopIfTrue="1" operator="equal">
      <formula>0</formula>
    </cfRule>
    <cfRule type="cellIs" dxfId="2363" priority="5112" stopIfTrue="1" operator="greaterThan">
      <formula>1</formula>
    </cfRule>
    <cfRule type="cellIs" dxfId="2362" priority="5113" stopIfTrue="1" operator="between">
      <formula>0.9</formula>
      <formula>1</formula>
    </cfRule>
    <cfRule type="cellIs" dxfId="2361" priority="5114" stopIfTrue="1" operator="between">
      <formula>0.7</formula>
      <formula>0.8999</formula>
    </cfRule>
    <cfRule type="cellIs" dxfId="2360" priority="5115" stopIfTrue="1" operator="between">
      <formula>0.00001</formula>
      <formula>0.6999</formula>
    </cfRule>
  </conditionalFormatting>
  <conditionalFormatting sqref="Z89">
    <cfRule type="cellIs" dxfId="2359" priority="5106" stopIfTrue="1" operator="equal">
      <formula>0</formula>
    </cfRule>
    <cfRule type="cellIs" dxfId="2358" priority="5107" stopIfTrue="1" operator="greaterThan">
      <formula>1</formula>
    </cfRule>
    <cfRule type="cellIs" dxfId="2357" priority="5108" stopIfTrue="1" operator="between">
      <formula>0.9</formula>
      <formula>1</formula>
    </cfRule>
    <cfRule type="cellIs" dxfId="2356" priority="5109" stopIfTrue="1" operator="between">
      <formula>0.7</formula>
      <formula>0.8999</formula>
    </cfRule>
    <cfRule type="cellIs" dxfId="2355" priority="5110" stopIfTrue="1" operator="between">
      <formula>0.00001</formula>
      <formula>0.6999</formula>
    </cfRule>
  </conditionalFormatting>
  <conditionalFormatting sqref="AC89">
    <cfRule type="cellIs" dxfId="2354" priority="5101" stopIfTrue="1" operator="equal">
      <formula>0</formula>
    </cfRule>
    <cfRule type="cellIs" dxfId="2353" priority="5102" stopIfTrue="1" operator="greaterThan">
      <formula>1</formula>
    </cfRule>
    <cfRule type="cellIs" dxfId="2352" priority="5103" stopIfTrue="1" operator="between">
      <formula>0.9</formula>
      <formula>1</formula>
    </cfRule>
    <cfRule type="cellIs" dxfId="2351" priority="5104" stopIfTrue="1" operator="between">
      <formula>0.7</formula>
      <formula>0.8999</formula>
    </cfRule>
    <cfRule type="cellIs" dxfId="2350" priority="5105" stopIfTrue="1" operator="between">
      <formula>0.00001</formula>
      <formula>0.6999</formula>
    </cfRule>
  </conditionalFormatting>
  <conditionalFormatting sqref="AF89">
    <cfRule type="cellIs" dxfId="2349" priority="5096" stopIfTrue="1" operator="equal">
      <formula>0</formula>
    </cfRule>
    <cfRule type="cellIs" dxfId="2348" priority="5097" stopIfTrue="1" operator="greaterThan">
      <formula>1</formula>
    </cfRule>
    <cfRule type="cellIs" dxfId="2347" priority="5098" stopIfTrue="1" operator="between">
      <formula>0.9</formula>
      <formula>1</formula>
    </cfRule>
    <cfRule type="cellIs" dxfId="2346" priority="5099" stopIfTrue="1" operator="between">
      <formula>0.7</formula>
      <formula>0.8999</formula>
    </cfRule>
    <cfRule type="cellIs" dxfId="2345" priority="5100" stopIfTrue="1" operator="between">
      <formula>0.00001</formula>
      <formula>0.6999</formula>
    </cfRule>
  </conditionalFormatting>
  <conditionalFormatting sqref="AI89">
    <cfRule type="cellIs" dxfId="2344" priority="5091" stopIfTrue="1" operator="equal">
      <formula>0</formula>
    </cfRule>
    <cfRule type="cellIs" dxfId="2343" priority="5092" stopIfTrue="1" operator="greaterThan">
      <formula>1</formula>
    </cfRule>
    <cfRule type="cellIs" dxfId="2342" priority="5093" stopIfTrue="1" operator="between">
      <formula>0.9</formula>
      <formula>1</formula>
    </cfRule>
    <cfRule type="cellIs" dxfId="2341" priority="5094" stopIfTrue="1" operator="between">
      <formula>0.7</formula>
      <formula>0.8999</formula>
    </cfRule>
    <cfRule type="cellIs" dxfId="2340" priority="5095" stopIfTrue="1" operator="between">
      <formula>0.00001</formula>
      <formula>0.6999</formula>
    </cfRule>
  </conditionalFormatting>
  <conditionalFormatting sqref="AL89">
    <cfRule type="cellIs" dxfId="2339" priority="5086" stopIfTrue="1" operator="equal">
      <formula>0</formula>
    </cfRule>
    <cfRule type="cellIs" dxfId="2338" priority="5087" stopIfTrue="1" operator="greaterThan">
      <formula>1</formula>
    </cfRule>
    <cfRule type="cellIs" dxfId="2337" priority="5088" stopIfTrue="1" operator="between">
      <formula>0.9</formula>
      <formula>1</formula>
    </cfRule>
    <cfRule type="cellIs" dxfId="2336" priority="5089" stopIfTrue="1" operator="between">
      <formula>0.7</formula>
      <formula>0.8999</formula>
    </cfRule>
    <cfRule type="cellIs" dxfId="2335" priority="5090" stopIfTrue="1" operator="between">
      <formula>0.00001</formula>
      <formula>0.6999</formula>
    </cfRule>
  </conditionalFormatting>
  <conditionalFormatting sqref="AO89">
    <cfRule type="cellIs" dxfId="2334" priority="5081" stopIfTrue="1" operator="equal">
      <formula>0</formula>
    </cfRule>
    <cfRule type="cellIs" dxfId="2333" priority="5082" stopIfTrue="1" operator="greaterThan">
      <formula>1</formula>
    </cfRule>
    <cfRule type="cellIs" dxfId="2332" priority="5083" stopIfTrue="1" operator="between">
      <formula>0.9</formula>
      <formula>1</formula>
    </cfRule>
    <cfRule type="cellIs" dxfId="2331" priority="5084" stopIfTrue="1" operator="between">
      <formula>0.7</formula>
      <formula>0.8999</formula>
    </cfRule>
    <cfRule type="cellIs" dxfId="2330" priority="5085" stopIfTrue="1" operator="between">
      <formula>0.00001</formula>
      <formula>0.6999</formula>
    </cfRule>
  </conditionalFormatting>
  <conditionalFormatting sqref="AR89">
    <cfRule type="cellIs" dxfId="2329" priority="5076" stopIfTrue="1" operator="equal">
      <formula>0</formula>
    </cfRule>
    <cfRule type="cellIs" dxfId="2328" priority="5077" stopIfTrue="1" operator="greaterThan">
      <formula>1</formula>
    </cfRule>
    <cfRule type="cellIs" dxfId="2327" priority="5078" stopIfTrue="1" operator="between">
      <formula>0.9</formula>
      <formula>1</formula>
    </cfRule>
    <cfRule type="cellIs" dxfId="2326" priority="5079" stopIfTrue="1" operator="between">
      <formula>0.7</formula>
      <formula>0.8999</formula>
    </cfRule>
    <cfRule type="cellIs" dxfId="2325" priority="5080" stopIfTrue="1" operator="between">
      <formula>0.00001</formula>
      <formula>0.6999</formula>
    </cfRule>
  </conditionalFormatting>
  <conditionalFormatting sqref="AU89">
    <cfRule type="cellIs" dxfId="2324" priority="5071" stopIfTrue="1" operator="equal">
      <formula>0</formula>
    </cfRule>
    <cfRule type="cellIs" dxfId="2323" priority="5072" stopIfTrue="1" operator="greaterThan">
      <formula>1</formula>
    </cfRule>
    <cfRule type="cellIs" dxfId="2322" priority="5073" stopIfTrue="1" operator="between">
      <formula>0.9</formula>
      <formula>1</formula>
    </cfRule>
    <cfRule type="cellIs" dxfId="2321" priority="5074" stopIfTrue="1" operator="between">
      <formula>0.7</formula>
      <formula>0.8999</formula>
    </cfRule>
    <cfRule type="cellIs" dxfId="2320" priority="5075" stopIfTrue="1" operator="between">
      <formula>0.00001</formula>
      <formula>0.6999</formula>
    </cfRule>
  </conditionalFormatting>
  <conditionalFormatting sqref="N90 AX90">
    <cfRule type="cellIs" dxfId="2319" priority="5066" stopIfTrue="1" operator="equal">
      <formula>0</formula>
    </cfRule>
    <cfRule type="cellIs" dxfId="2318" priority="5067" stopIfTrue="1" operator="greaterThan">
      <formula>1</formula>
    </cfRule>
    <cfRule type="cellIs" dxfId="2317" priority="5068" stopIfTrue="1" operator="between">
      <formula>0.9</formula>
      <formula>1</formula>
    </cfRule>
    <cfRule type="cellIs" dxfId="2316" priority="5069" stopIfTrue="1" operator="between">
      <formula>0.7</formula>
      <formula>0.8999</formula>
    </cfRule>
    <cfRule type="cellIs" dxfId="2315" priority="5070" stopIfTrue="1" operator="between">
      <formula>0.00001</formula>
      <formula>0.6999</formula>
    </cfRule>
  </conditionalFormatting>
  <conditionalFormatting sqref="T90">
    <cfRule type="cellIs" dxfId="2314" priority="5056" stopIfTrue="1" operator="equal">
      <formula>0</formula>
    </cfRule>
    <cfRule type="cellIs" dxfId="2313" priority="5057" stopIfTrue="1" operator="greaterThan">
      <formula>1</formula>
    </cfRule>
    <cfRule type="cellIs" dxfId="2312" priority="5058" stopIfTrue="1" operator="between">
      <formula>0.9</formula>
      <formula>1</formula>
    </cfRule>
    <cfRule type="cellIs" dxfId="2311" priority="5059" stopIfTrue="1" operator="between">
      <formula>0.7</formula>
      <formula>0.8999</formula>
    </cfRule>
    <cfRule type="cellIs" dxfId="2310" priority="5060" stopIfTrue="1" operator="between">
      <formula>0.00001</formula>
      <formula>0.6999</formula>
    </cfRule>
  </conditionalFormatting>
  <conditionalFormatting sqref="W90">
    <cfRule type="cellIs" dxfId="2309" priority="5051" stopIfTrue="1" operator="equal">
      <formula>0</formula>
    </cfRule>
    <cfRule type="cellIs" dxfId="2308" priority="5052" stopIfTrue="1" operator="greaterThan">
      <formula>1</formula>
    </cfRule>
    <cfRule type="cellIs" dxfId="2307" priority="5053" stopIfTrue="1" operator="between">
      <formula>0.9</formula>
      <formula>1</formula>
    </cfRule>
    <cfRule type="cellIs" dxfId="2306" priority="5054" stopIfTrue="1" operator="between">
      <formula>0.7</formula>
      <formula>0.8999</formula>
    </cfRule>
    <cfRule type="cellIs" dxfId="2305" priority="5055" stopIfTrue="1" operator="between">
      <formula>0.00001</formula>
      <formula>0.6999</formula>
    </cfRule>
  </conditionalFormatting>
  <conditionalFormatting sqref="Z90">
    <cfRule type="cellIs" dxfId="2304" priority="5046" stopIfTrue="1" operator="equal">
      <formula>0</formula>
    </cfRule>
    <cfRule type="cellIs" dxfId="2303" priority="5047" stopIfTrue="1" operator="greaterThan">
      <formula>1</formula>
    </cfRule>
    <cfRule type="cellIs" dxfId="2302" priority="5048" stopIfTrue="1" operator="between">
      <formula>0.9</formula>
      <formula>1</formula>
    </cfRule>
    <cfRule type="cellIs" dxfId="2301" priority="5049" stopIfTrue="1" operator="between">
      <formula>0.7</formula>
      <formula>0.8999</formula>
    </cfRule>
    <cfRule type="cellIs" dxfId="2300" priority="5050" stopIfTrue="1" operator="between">
      <formula>0.00001</formula>
      <formula>0.6999</formula>
    </cfRule>
  </conditionalFormatting>
  <conditionalFormatting sqref="AC90">
    <cfRule type="cellIs" dxfId="2299" priority="5041" stopIfTrue="1" operator="equal">
      <formula>0</formula>
    </cfRule>
    <cfRule type="cellIs" dxfId="2298" priority="5042" stopIfTrue="1" operator="greaterThan">
      <formula>1</formula>
    </cfRule>
    <cfRule type="cellIs" dxfId="2297" priority="5043" stopIfTrue="1" operator="between">
      <formula>0.9</formula>
      <formula>1</formula>
    </cfRule>
    <cfRule type="cellIs" dxfId="2296" priority="5044" stopIfTrue="1" operator="between">
      <formula>0.7</formula>
      <formula>0.8999</formula>
    </cfRule>
    <cfRule type="cellIs" dxfId="2295" priority="5045" stopIfTrue="1" operator="between">
      <formula>0.00001</formula>
      <formula>0.6999</formula>
    </cfRule>
  </conditionalFormatting>
  <conditionalFormatting sqref="AF90">
    <cfRule type="cellIs" dxfId="2294" priority="5036" stopIfTrue="1" operator="equal">
      <formula>0</formula>
    </cfRule>
    <cfRule type="cellIs" dxfId="2293" priority="5037" stopIfTrue="1" operator="greaterThan">
      <formula>1</formula>
    </cfRule>
    <cfRule type="cellIs" dxfId="2292" priority="5038" stopIfTrue="1" operator="between">
      <formula>0.9</formula>
      <formula>1</formula>
    </cfRule>
    <cfRule type="cellIs" dxfId="2291" priority="5039" stopIfTrue="1" operator="between">
      <formula>0.7</formula>
      <formula>0.8999</formula>
    </cfRule>
    <cfRule type="cellIs" dxfId="2290" priority="5040" stopIfTrue="1" operator="between">
      <formula>0.00001</formula>
      <formula>0.6999</formula>
    </cfRule>
  </conditionalFormatting>
  <conditionalFormatting sqref="AI90">
    <cfRule type="cellIs" dxfId="2289" priority="5031" stopIfTrue="1" operator="equal">
      <formula>0</formula>
    </cfRule>
    <cfRule type="cellIs" dxfId="2288" priority="5032" stopIfTrue="1" operator="greaterThan">
      <formula>1</formula>
    </cfRule>
    <cfRule type="cellIs" dxfId="2287" priority="5033" stopIfTrue="1" operator="between">
      <formula>0.9</formula>
      <formula>1</formula>
    </cfRule>
    <cfRule type="cellIs" dxfId="2286" priority="5034" stopIfTrue="1" operator="between">
      <formula>0.7</formula>
      <formula>0.8999</formula>
    </cfRule>
    <cfRule type="cellIs" dxfId="2285" priority="5035" stopIfTrue="1" operator="between">
      <formula>0.00001</formula>
      <formula>0.6999</formula>
    </cfRule>
  </conditionalFormatting>
  <conditionalFormatting sqref="AL90">
    <cfRule type="cellIs" dxfId="2284" priority="5026" stopIfTrue="1" operator="equal">
      <formula>0</formula>
    </cfRule>
    <cfRule type="cellIs" dxfId="2283" priority="5027" stopIfTrue="1" operator="greaterThan">
      <formula>1</formula>
    </cfRule>
    <cfRule type="cellIs" dxfId="2282" priority="5028" stopIfTrue="1" operator="between">
      <formula>0.9</formula>
      <formula>1</formula>
    </cfRule>
    <cfRule type="cellIs" dxfId="2281" priority="5029" stopIfTrue="1" operator="between">
      <formula>0.7</formula>
      <formula>0.8999</formula>
    </cfRule>
    <cfRule type="cellIs" dxfId="2280" priority="5030" stopIfTrue="1" operator="between">
      <formula>0.00001</formula>
      <formula>0.6999</formula>
    </cfRule>
  </conditionalFormatting>
  <conditionalFormatting sqref="AO90">
    <cfRule type="cellIs" dxfId="2279" priority="5021" stopIfTrue="1" operator="equal">
      <formula>0</formula>
    </cfRule>
    <cfRule type="cellIs" dxfId="2278" priority="5022" stopIfTrue="1" operator="greaterThan">
      <formula>1</formula>
    </cfRule>
    <cfRule type="cellIs" dxfId="2277" priority="5023" stopIfTrue="1" operator="between">
      <formula>0.9</formula>
      <formula>1</formula>
    </cfRule>
    <cfRule type="cellIs" dxfId="2276" priority="5024" stopIfTrue="1" operator="between">
      <formula>0.7</formula>
      <formula>0.8999</formula>
    </cfRule>
    <cfRule type="cellIs" dxfId="2275" priority="5025" stopIfTrue="1" operator="between">
      <formula>0.00001</formula>
      <formula>0.6999</formula>
    </cfRule>
  </conditionalFormatting>
  <conditionalFormatting sqref="AR90">
    <cfRule type="cellIs" dxfId="2274" priority="5016" stopIfTrue="1" operator="equal">
      <formula>0</formula>
    </cfRule>
    <cfRule type="cellIs" dxfId="2273" priority="5017" stopIfTrue="1" operator="greaterThan">
      <formula>1</formula>
    </cfRule>
    <cfRule type="cellIs" dxfId="2272" priority="5018" stopIfTrue="1" operator="between">
      <formula>0.9</formula>
      <formula>1</formula>
    </cfRule>
    <cfRule type="cellIs" dxfId="2271" priority="5019" stopIfTrue="1" operator="between">
      <formula>0.7</formula>
      <formula>0.8999</formula>
    </cfRule>
    <cfRule type="cellIs" dxfId="2270" priority="5020" stopIfTrue="1" operator="between">
      <formula>0.00001</formula>
      <formula>0.6999</formula>
    </cfRule>
  </conditionalFormatting>
  <conditionalFormatting sqref="AU90">
    <cfRule type="cellIs" dxfId="2269" priority="5011" stopIfTrue="1" operator="equal">
      <formula>0</formula>
    </cfRule>
    <cfRule type="cellIs" dxfId="2268" priority="5012" stopIfTrue="1" operator="greaterThan">
      <formula>1</formula>
    </cfRule>
    <cfRule type="cellIs" dxfId="2267" priority="5013" stopIfTrue="1" operator="between">
      <formula>0.9</formula>
      <formula>1</formula>
    </cfRule>
    <cfRule type="cellIs" dxfId="2266" priority="5014" stopIfTrue="1" operator="between">
      <formula>0.7</formula>
      <formula>0.8999</formula>
    </cfRule>
    <cfRule type="cellIs" dxfId="2265" priority="5015" stopIfTrue="1" operator="between">
      <formula>0.00001</formula>
      <formula>0.6999</formula>
    </cfRule>
  </conditionalFormatting>
  <conditionalFormatting sqref="AX99">
    <cfRule type="cellIs" dxfId="2264" priority="5006" stopIfTrue="1" operator="equal">
      <formula>0</formula>
    </cfRule>
    <cfRule type="cellIs" dxfId="2263" priority="5007" stopIfTrue="1" operator="greaterThan">
      <formula>1</formula>
    </cfRule>
    <cfRule type="cellIs" dxfId="2262" priority="5008" stopIfTrue="1" operator="between">
      <formula>0.9</formula>
      <formula>1</formula>
    </cfRule>
    <cfRule type="cellIs" dxfId="2261" priority="5009" stopIfTrue="1" operator="between">
      <formula>0.7</formula>
      <formula>0.8999</formula>
    </cfRule>
    <cfRule type="cellIs" dxfId="2260" priority="5010" stopIfTrue="1" operator="between">
      <formula>0.00001</formula>
      <formula>0.6999</formula>
    </cfRule>
  </conditionalFormatting>
  <conditionalFormatting sqref="AX100">
    <cfRule type="cellIs" dxfId="2204" priority="4946" stopIfTrue="1" operator="equal">
      <formula>0</formula>
    </cfRule>
    <cfRule type="cellIs" dxfId="2203" priority="4947" stopIfTrue="1" operator="greaterThan">
      <formula>1</formula>
    </cfRule>
    <cfRule type="cellIs" dxfId="2202" priority="4948" stopIfTrue="1" operator="between">
      <formula>0.9</formula>
      <formula>1</formula>
    </cfRule>
    <cfRule type="cellIs" dxfId="2201" priority="4949" stopIfTrue="1" operator="between">
      <formula>0.7</formula>
      <formula>0.8999</formula>
    </cfRule>
    <cfRule type="cellIs" dxfId="2200" priority="4950" stopIfTrue="1" operator="between">
      <formula>0.00001</formula>
      <formula>0.6999</formula>
    </cfRule>
  </conditionalFormatting>
  <conditionalFormatting sqref="AX98">
    <cfRule type="cellIs" dxfId="2144" priority="4886" stopIfTrue="1" operator="equal">
      <formula>0</formula>
    </cfRule>
    <cfRule type="cellIs" dxfId="2143" priority="4887" stopIfTrue="1" operator="greaterThan">
      <formula>1</formula>
    </cfRule>
    <cfRule type="cellIs" dxfId="2142" priority="4888" stopIfTrue="1" operator="between">
      <formula>0.9</formula>
      <formula>1</formula>
    </cfRule>
    <cfRule type="cellIs" dxfId="2141" priority="4889" stopIfTrue="1" operator="between">
      <formula>0.7</formula>
      <formula>0.8999</formula>
    </cfRule>
    <cfRule type="cellIs" dxfId="2140" priority="4890" stopIfTrue="1" operator="between">
      <formula>0.00001</formula>
      <formula>0.6999</formula>
    </cfRule>
  </conditionalFormatting>
  <conditionalFormatting sqref="AX77 AX66:AX70 AX73:AX75 AF73:AF75 AI73:AI75 AL73:AL75 AO73:AO75 AR73:AR75 AU73:AU75 N73:N75 Q73:Q75 T73:T75 W73:W75 Z73:Z75 AC73:AC75">
    <cfRule type="cellIs" dxfId="2074" priority="3276" stopIfTrue="1" operator="equal">
      <formula>0</formula>
    </cfRule>
    <cfRule type="cellIs" dxfId="2073" priority="3277" stopIfTrue="1" operator="greaterThan">
      <formula>1</formula>
    </cfRule>
    <cfRule type="cellIs" dxfId="2072" priority="3278" stopIfTrue="1" operator="between">
      <formula>0.9</formula>
      <formula>1</formula>
    </cfRule>
    <cfRule type="cellIs" dxfId="2071" priority="3279" stopIfTrue="1" operator="between">
      <formula>0.7</formula>
      <formula>0.8999</formula>
    </cfRule>
    <cfRule type="cellIs" dxfId="2070" priority="3280" stopIfTrue="1" operator="between">
      <formula>0.00001</formula>
      <formula>0.6999</formula>
    </cfRule>
  </conditionalFormatting>
  <conditionalFormatting sqref="AF66">
    <cfRule type="cellIs" dxfId="2069" priority="3271" stopIfTrue="1" operator="equal">
      <formula>0</formula>
    </cfRule>
    <cfRule type="cellIs" dxfId="2068" priority="3272" stopIfTrue="1" operator="greaterThan">
      <formula>1</formula>
    </cfRule>
    <cfRule type="cellIs" dxfId="2067" priority="3273" stopIfTrue="1" operator="between">
      <formula>0.9</formula>
      <formula>1</formula>
    </cfRule>
    <cfRule type="cellIs" dxfId="2066" priority="3274" stopIfTrue="1" operator="between">
      <formula>0.7</formula>
      <formula>0.8999</formula>
    </cfRule>
    <cfRule type="cellIs" dxfId="2065" priority="3275" stopIfTrue="1" operator="between">
      <formula>0.00001</formula>
      <formula>0.6999</formula>
    </cfRule>
  </conditionalFormatting>
  <conditionalFormatting sqref="AF77 AF67:AF70">
    <cfRule type="cellIs" dxfId="2064" priority="3266" stopIfTrue="1" operator="equal">
      <formula>0</formula>
    </cfRule>
    <cfRule type="cellIs" dxfId="2063" priority="3267" stopIfTrue="1" operator="greaterThan">
      <formula>1</formula>
    </cfRule>
    <cfRule type="cellIs" dxfId="2062" priority="3268" stopIfTrue="1" operator="between">
      <formula>0.9</formula>
      <formula>1</formula>
    </cfRule>
    <cfRule type="cellIs" dxfId="2061" priority="3269" stopIfTrue="1" operator="between">
      <formula>0.7</formula>
      <formula>0.8999</formula>
    </cfRule>
    <cfRule type="cellIs" dxfId="2060" priority="3270" stopIfTrue="1" operator="between">
      <formula>0.00001</formula>
      <formula>0.6999</formula>
    </cfRule>
  </conditionalFormatting>
  <conditionalFormatting sqref="AI77 AI66:AI70">
    <cfRule type="cellIs" dxfId="2059" priority="3261" stopIfTrue="1" operator="equal">
      <formula>0</formula>
    </cfRule>
    <cfRule type="cellIs" dxfId="2058" priority="3262" stopIfTrue="1" operator="greaterThan">
      <formula>1</formula>
    </cfRule>
    <cfRule type="cellIs" dxfId="2057" priority="3263" stopIfTrue="1" operator="between">
      <formula>0.9</formula>
      <formula>1</formula>
    </cfRule>
    <cfRule type="cellIs" dxfId="2056" priority="3264" stopIfTrue="1" operator="between">
      <formula>0.7</formula>
      <formula>0.8999</formula>
    </cfRule>
    <cfRule type="cellIs" dxfId="2055" priority="3265" stopIfTrue="1" operator="between">
      <formula>0.00001</formula>
      <formula>0.6999</formula>
    </cfRule>
  </conditionalFormatting>
  <conditionalFormatting sqref="AL77 AL66:AL70">
    <cfRule type="cellIs" dxfId="2054" priority="3256" stopIfTrue="1" operator="equal">
      <formula>0</formula>
    </cfRule>
    <cfRule type="cellIs" dxfId="2053" priority="3257" stopIfTrue="1" operator="greaterThan">
      <formula>1</formula>
    </cfRule>
    <cfRule type="cellIs" dxfId="2052" priority="3258" stopIfTrue="1" operator="between">
      <formula>0.9</formula>
      <formula>1</formula>
    </cfRule>
    <cfRule type="cellIs" dxfId="2051" priority="3259" stopIfTrue="1" operator="between">
      <formula>0.7</formula>
      <formula>0.8999</formula>
    </cfRule>
    <cfRule type="cellIs" dxfId="2050" priority="3260" stopIfTrue="1" operator="between">
      <formula>0.00001</formula>
      <formula>0.6999</formula>
    </cfRule>
  </conditionalFormatting>
  <conditionalFormatting sqref="AO77 AO66:AO70">
    <cfRule type="cellIs" dxfId="2049" priority="3251" stopIfTrue="1" operator="equal">
      <formula>0</formula>
    </cfRule>
    <cfRule type="cellIs" dxfId="2048" priority="3252" stopIfTrue="1" operator="greaterThan">
      <formula>1</formula>
    </cfRule>
    <cfRule type="cellIs" dxfId="2047" priority="3253" stopIfTrue="1" operator="between">
      <formula>0.9</formula>
      <formula>1</formula>
    </cfRule>
    <cfRule type="cellIs" dxfId="2046" priority="3254" stopIfTrue="1" operator="between">
      <formula>0.7</formula>
      <formula>0.8999</formula>
    </cfRule>
    <cfRule type="cellIs" dxfId="2045" priority="3255" stopIfTrue="1" operator="between">
      <formula>0.00001</formula>
      <formula>0.6999</formula>
    </cfRule>
  </conditionalFormatting>
  <conditionalFormatting sqref="AR77 AR66:AR70">
    <cfRule type="cellIs" dxfId="2044" priority="3246" stopIfTrue="1" operator="equal">
      <formula>0</formula>
    </cfRule>
    <cfRule type="cellIs" dxfId="2043" priority="3247" stopIfTrue="1" operator="greaterThan">
      <formula>1</formula>
    </cfRule>
    <cfRule type="cellIs" dxfId="2042" priority="3248" stopIfTrue="1" operator="between">
      <formula>0.9</formula>
      <formula>1</formula>
    </cfRule>
    <cfRule type="cellIs" dxfId="2041" priority="3249" stopIfTrue="1" operator="between">
      <formula>0.7</formula>
      <formula>0.8999</formula>
    </cfRule>
    <cfRule type="cellIs" dxfId="2040" priority="3250" stopIfTrue="1" operator="between">
      <formula>0.00001</formula>
      <formula>0.6999</formula>
    </cfRule>
  </conditionalFormatting>
  <conditionalFormatting sqref="AU77 AU66:AU70">
    <cfRule type="cellIs" dxfId="2039" priority="3241" stopIfTrue="1" operator="equal">
      <formula>0</formula>
    </cfRule>
    <cfRule type="cellIs" dxfId="2038" priority="3242" stopIfTrue="1" operator="greaterThan">
      <formula>1</formula>
    </cfRule>
    <cfRule type="cellIs" dxfId="2037" priority="3243" stopIfTrue="1" operator="between">
      <formula>0.9</formula>
      <formula>1</formula>
    </cfRule>
    <cfRule type="cellIs" dxfId="2036" priority="3244" stopIfTrue="1" operator="between">
      <formula>0.7</formula>
      <formula>0.8999</formula>
    </cfRule>
    <cfRule type="cellIs" dxfId="2035" priority="3245" stopIfTrue="1" operator="between">
      <formula>0.00001</formula>
      <formula>0.6999</formula>
    </cfRule>
  </conditionalFormatting>
  <conditionalFormatting sqref="N77 N66:N70">
    <cfRule type="cellIs" dxfId="2034" priority="3236" stopIfTrue="1" operator="equal">
      <formula>0</formula>
    </cfRule>
    <cfRule type="cellIs" dxfId="2033" priority="3237" stopIfTrue="1" operator="greaterThan">
      <formula>1</formula>
    </cfRule>
    <cfRule type="cellIs" dxfId="2032" priority="3238" stopIfTrue="1" operator="between">
      <formula>0.9</formula>
      <formula>1</formula>
    </cfRule>
    <cfRule type="cellIs" dxfId="2031" priority="3239" stopIfTrue="1" operator="between">
      <formula>0.7</formula>
      <formula>0.8999</formula>
    </cfRule>
    <cfRule type="cellIs" dxfId="2030" priority="3240" stopIfTrue="1" operator="between">
      <formula>0.00001</formula>
      <formula>0.6999</formula>
    </cfRule>
  </conditionalFormatting>
  <conditionalFormatting sqref="Q66">
    <cfRule type="cellIs" dxfId="2029" priority="3231" stopIfTrue="1" operator="equal">
      <formula>0</formula>
    </cfRule>
    <cfRule type="cellIs" dxfId="2028" priority="3232" stopIfTrue="1" operator="greaterThan">
      <formula>1</formula>
    </cfRule>
    <cfRule type="cellIs" dxfId="2027" priority="3233" stopIfTrue="1" operator="between">
      <formula>0.9</formula>
      <formula>1</formula>
    </cfRule>
    <cfRule type="cellIs" dxfId="2026" priority="3234" stopIfTrue="1" operator="between">
      <formula>0.7</formula>
      <formula>0.8999</formula>
    </cfRule>
    <cfRule type="cellIs" dxfId="2025" priority="3235" stopIfTrue="1" operator="between">
      <formula>0.00001</formula>
      <formula>0.6999</formula>
    </cfRule>
  </conditionalFormatting>
  <conditionalFormatting sqref="Q77 Q67:Q70">
    <cfRule type="cellIs" dxfId="2024" priority="3226" stopIfTrue="1" operator="equal">
      <formula>0</formula>
    </cfRule>
    <cfRule type="cellIs" dxfId="2023" priority="3227" stopIfTrue="1" operator="greaterThan">
      <formula>1</formula>
    </cfRule>
    <cfRule type="cellIs" dxfId="2022" priority="3228" stopIfTrue="1" operator="between">
      <formula>0.9</formula>
      <formula>1</formula>
    </cfRule>
    <cfRule type="cellIs" dxfId="2021" priority="3229" stopIfTrue="1" operator="between">
      <formula>0.7</formula>
      <formula>0.8999</formula>
    </cfRule>
    <cfRule type="cellIs" dxfId="2020" priority="3230" stopIfTrue="1" operator="between">
      <formula>0.00001</formula>
      <formula>0.6999</formula>
    </cfRule>
  </conditionalFormatting>
  <conditionalFormatting sqref="T66">
    <cfRule type="cellIs" dxfId="2019" priority="3221" stopIfTrue="1" operator="equal">
      <formula>0</formula>
    </cfRule>
    <cfRule type="cellIs" dxfId="2018" priority="3222" stopIfTrue="1" operator="greaterThan">
      <formula>1</formula>
    </cfRule>
    <cfRule type="cellIs" dxfId="2017" priority="3223" stopIfTrue="1" operator="between">
      <formula>0.9</formula>
      <formula>1</formula>
    </cfRule>
    <cfRule type="cellIs" dxfId="2016" priority="3224" stopIfTrue="1" operator="between">
      <formula>0.7</formula>
      <formula>0.8999</formula>
    </cfRule>
    <cfRule type="cellIs" dxfId="2015" priority="3225" stopIfTrue="1" operator="between">
      <formula>0.00001</formula>
      <formula>0.6999</formula>
    </cfRule>
  </conditionalFormatting>
  <conditionalFormatting sqref="T77 T67:T70">
    <cfRule type="cellIs" dxfId="2014" priority="3216" stopIfTrue="1" operator="equal">
      <formula>0</formula>
    </cfRule>
    <cfRule type="cellIs" dxfId="2013" priority="3217" stopIfTrue="1" operator="greaterThan">
      <formula>1</formula>
    </cfRule>
    <cfRule type="cellIs" dxfId="2012" priority="3218" stopIfTrue="1" operator="between">
      <formula>0.9</formula>
      <formula>1</formula>
    </cfRule>
    <cfRule type="cellIs" dxfId="2011" priority="3219" stopIfTrue="1" operator="between">
      <formula>0.7</formula>
      <formula>0.8999</formula>
    </cfRule>
    <cfRule type="cellIs" dxfId="2010" priority="3220" stopIfTrue="1" operator="between">
      <formula>0.00001</formula>
      <formula>0.6999</formula>
    </cfRule>
  </conditionalFormatting>
  <conditionalFormatting sqref="W66">
    <cfRule type="cellIs" dxfId="2009" priority="3211" stopIfTrue="1" operator="equal">
      <formula>0</formula>
    </cfRule>
    <cfRule type="cellIs" dxfId="2008" priority="3212" stopIfTrue="1" operator="greaterThan">
      <formula>1</formula>
    </cfRule>
    <cfRule type="cellIs" dxfId="2007" priority="3213" stopIfTrue="1" operator="between">
      <formula>0.9</formula>
      <formula>1</formula>
    </cfRule>
    <cfRule type="cellIs" dxfId="2006" priority="3214" stopIfTrue="1" operator="between">
      <formula>0.7</formula>
      <formula>0.8999</formula>
    </cfRule>
    <cfRule type="cellIs" dxfId="2005" priority="3215" stopIfTrue="1" operator="between">
      <formula>0.00001</formula>
      <formula>0.6999</formula>
    </cfRule>
  </conditionalFormatting>
  <conditionalFormatting sqref="W77 W67:W70">
    <cfRule type="cellIs" dxfId="2004" priority="3206" stopIfTrue="1" operator="equal">
      <formula>0</formula>
    </cfRule>
    <cfRule type="cellIs" dxfId="2003" priority="3207" stopIfTrue="1" operator="greaterThan">
      <formula>1</formula>
    </cfRule>
    <cfRule type="cellIs" dxfId="2002" priority="3208" stopIfTrue="1" operator="between">
      <formula>0.9</formula>
      <formula>1</formula>
    </cfRule>
    <cfRule type="cellIs" dxfId="2001" priority="3209" stopIfTrue="1" operator="between">
      <formula>0.7</formula>
      <formula>0.8999</formula>
    </cfRule>
    <cfRule type="cellIs" dxfId="2000" priority="3210" stopIfTrue="1" operator="between">
      <formula>0.00001</formula>
      <formula>0.6999</formula>
    </cfRule>
  </conditionalFormatting>
  <conditionalFormatting sqref="Z66">
    <cfRule type="cellIs" dxfId="1999" priority="3201" stopIfTrue="1" operator="equal">
      <formula>0</formula>
    </cfRule>
    <cfRule type="cellIs" dxfId="1998" priority="3202" stopIfTrue="1" operator="greaterThan">
      <formula>1</formula>
    </cfRule>
    <cfRule type="cellIs" dxfId="1997" priority="3203" stopIfTrue="1" operator="between">
      <formula>0.9</formula>
      <formula>1</formula>
    </cfRule>
    <cfRule type="cellIs" dxfId="1996" priority="3204" stopIfTrue="1" operator="between">
      <formula>0.7</formula>
      <formula>0.8999</formula>
    </cfRule>
    <cfRule type="cellIs" dxfId="1995" priority="3205" stopIfTrue="1" operator="between">
      <formula>0.00001</formula>
      <formula>0.6999</formula>
    </cfRule>
  </conditionalFormatting>
  <conditionalFormatting sqref="Z77 Z67:Z70">
    <cfRule type="cellIs" dxfId="1994" priority="3196" stopIfTrue="1" operator="equal">
      <formula>0</formula>
    </cfRule>
    <cfRule type="cellIs" dxfId="1993" priority="3197" stopIfTrue="1" operator="greaterThan">
      <formula>1</formula>
    </cfRule>
    <cfRule type="cellIs" dxfId="1992" priority="3198" stopIfTrue="1" operator="between">
      <formula>0.9</formula>
      <formula>1</formula>
    </cfRule>
    <cfRule type="cellIs" dxfId="1991" priority="3199" stopIfTrue="1" operator="between">
      <formula>0.7</formula>
      <formula>0.8999</formula>
    </cfRule>
    <cfRule type="cellIs" dxfId="1990" priority="3200" stopIfTrue="1" operator="between">
      <formula>0.00001</formula>
      <formula>0.6999</formula>
    </cfRule>
  </conditionalFormatting>
  <conditionalFormatting sqref="AC66">
    <cfRule type="cellIs" dxfId="1989" priority="3191" stopIfTrue="1" operator="equal">
      <formula>0</formula>
    </cfRule>
    <cfRule type="cellIs" dxfId="1988" priority="3192" stopIfTrue="1" operator="greaterThan">
      <formula>1</formula>
    </cfRule>
    <cfRule type="cellIs" dxfId="1987" priority="3193" stopIfTrue="1" operator="between">
      <formula>0.9</formula>
      <formula>1</formula>
    </cfRule>
    <cfRule type="cellIs" dxfId="1986" priority="3194" stopIfTrue="1" operator="between">
      <formula>0.7</formula>
      <formula>0.8999</formula>
    </cfRule>
    <cfRule type="cellIs" dxfId="1985" priority="3195" stopIfTrue="1" operator="between">
      <formula>0.00001</formula>
      <formula>0.6999</formula>
    </cfRule>
  </conditionalFormatting>
  <conditionalFormatting sqref="AC77 AC67:AC70">
    <cfRule type="cellIs" dxfId="1984" priority="3186" stopIfTrue="1" operator="equal">
      <formula>0</formula>
    </cfRule>
    <cfRule type="cellIs" dxfId="1983" priority="3187" stopIfTrue="1" operator="greaterThan">
      <formula>1</formula>
    </cfRule>
    <cfRule type="cellIs" dxfId="1982" priority="3188" stopIfTrue="1" operator="between">
      <formula>0.9</formula>
      <formula>1</formula>
    </cfRule>
    <cfRule type="cellIs" dxfId="1981" priority="3189" stopIfTrue="1" operator="between">
      <formula>0.7</formula>
      <formula>0.8999</formula>
    </cfRule>
    <cfRule type="cellIs" dxfId="1980" priority="3190" stopIfTrue="1" operator="between">
      <formula>0.00001</formula>
      <formula>0.6999</formula>
    </cfRule>
  </conditionalFormatting>
  <conditionalFormatting sqref="AX76">
    <cfRule type="cellIs" dxfId="1979" priority="3181" stopIfTrue="1" operator="equal">
      <formula>0</formula>
    </cfRule>
    <cfRule type="cellIs" dxfId="1978" priority="3182" stopIfTrue="1" operator="greaterThan">
      <formula>1</formula>
    </cfRule>
    <cfRule type="cellIs" dxfId="1977" priority="3183" stopIfTrue="1" operator="between">
      <formula>0.9</formula>
      <formula>1</formula>
    </cfRule>
    <cfRule type="cellIs" dxfId="1976" priority="3184" stopIfTrue="1" operator="between">
      <formula>0.7</formula>
      <formula>0.8999</formula>
    </cfRule>
    <cfRule type="cellIs" dxfId="1975" priority="3185" stopIfTrue="1" operator="between">
      <formula>0.00001</formula>
      <formula>0.6999</formula>
    </cfRule>
  </conditionalFormatting>
  <conditionalFormatting sqref="AF76">
    <cfRule type="cellIs" dxfId="1974" priority="3176" stopIfTrue="1" operator="equal">
      <formula>0</formula>
    </cfRule>
    <cfRule type="cellIs" dxfId="1973" priority="3177" stopIfTrue="1" operator="greaterThan">
      <formula>1</formula>
    </cfRule>
    <cfRule type="cellIs" dxfId="1972" priority="3178" stopIfTrue="1" operator="between">
      <formula>0.9</formula>
      <formula>1</formula>
    </cfRule>
    <cfRule type="cellIs" dxfId="1971" priority="3179" stopIfTrue="1" operator="between">
      <formula>0.7</formula>
      <formula>0.8999</formula>
    </cfRule>
    <cfRule type="cellIs" dxfId="1970" priority="3180" stopIfTrue="1" operator="between">
      <formula>0.00001</formula>
      <formula>0.6999</formula>
    </cfRule>
  </conditionalFormatting>
  <conditionalFormatting sqref="AI76">
    <cfRule type="cellIs" dxfId="1969" priority="3171" stopIfTrue="1" operator="equal">
      <formula>0</formula>
    </cfRule>
    <cfRule type="cellIs" dxfId="1968" priority="3172" stopIfTrue="1" operator="greaterThan">
      <formula>1</formula>
    </cfRule>
    <cfRule type="cellIs" dxfId="1967" priority="3173" stopIfTrue="1" operator="between">
      <formula>0.9</formula>
      <formula>1</formula>
    </cfRule>
    <cfRule type="cellIs" dxfId="1966" priority="3174" stopIfTrue="1" operator="between">
      <formula>0.7</formula>
      <formula>0.8999</formula>
    </cfRule>
    <cfRule type="cellIs" dxfId="1965" priority="3175" stopIfTrue="1" operator="between">
      <formula>0.00001</formula>
      <formula>0.6999</formula>
    </cfRule>
  </conditionalFormatting>
  <conditionalFormatting sqref="AL76">
    <cfRule type="cellIs" dxfId="1964" priority="3166" stopIfTrue="1" operator="equal">
      <formula>0</formula>
    </cfRule>
    <cfRule type="cellIs" dxfId="1963" priority="3167" stopIfTrue="1" operator="greaterThan">
      <formula>1</formula>
    </cfRule>
    <cfRule type="cellIs" dxfId="1962" priority="3168" stopIfTrue="1" operator="between">
      <formula>0.9</formula>
      <formula>1</formula>
    </cfRule>
    <cfRule type="cellIs" dxfId="1961" priority="3169" stopIfTrue="1" operator="between">
      <formula>0.7</formula>
      <formula>0.8999</formula>
    </cfRule>
    <cfRule type="cellIs" dxfId="1960" priority="3170" stopIfTrue="1" operator="between">
      <formula>0.00001</formula>
      <formula>0.6999</formula>
    </cfRule>
  </conditionalFormatting>
  <conditionalFormatting sqref="AO76">
    <cfRule type="cellIs" dxfId="1959" priority="3161" stopIfTrue="1" operator="equal">
      <formula>0</formula>
    </cfRule>
    <cfRule type="cellIs" dxfId="1958" priority="3162" stopIfTrue="1" operator="greaterThan">
      <formula>1</formula>
    </cfRule>
    <cfRule type="cellIs" dxfId="1957" priority="3163" stopIfTrue="1" operator="between">
      <formula>0.9</formula>
      <formula>1</formula>
    </cfRule>
    <cfRule type="cellIs" dxfId="1956" priority="3164" stopIfTrue="1" operator="between">
      <formula>0.7</formula>
      <formula>0.8999</formula>
    </cfRule>
    <cfRule type="cellIs" dxfId="1955" priority="3165" stopIfTrue="1" operator="between">
      <formula>0.00001</formula>
      <formula>0.6999</formula>
    </cfRule>
  </conditionalFormatting>
  <conditionalFormatting sqref="AR76">
    <cfRule type="cellIs" dxfId="1954" priority="3156" stopIfTrue="1" operator="equal">
      <formula>0</formula>
    </cfRule>
    <cfRule type="cellIs" dxfId="1953" priority="3157" stopIfTrue="1" operator="greaterThan">
      <formula>1</formula>
    </cfRule>
    <cfRule type="cellIs" dxfId="1952" priority="3158" stopIfTrue="1" operator="between">
      <formula>0.9</formula>
      <formula>1</formula>
    </cfRule>
    <cfRule type="cellIs" dxfId="1951" priority="3159" stopIfTrue="1" operator="between">
      <formula>0.7</formula>
      <formula>0.8999</formula>
    </cfRule>
    <cfRule type="cellIs" dxfId="1950" priority="3160" stopIfTrue="1" operator="between">
      <formula>0.00001</formula>
      <formula>0.6999</formula>
    </cfRule>
  </conditionalFormatting>
  <conditionalFormatting sqref="AU76">
    <cfRule type="cellIs" dxfId="1949" priority="3151" stopIfTrue="1" operator="equal">
      <formula>0</formula>
    </cfRule>
    <cfRule type="cellIs" dxfId="1948" priority="3152" stopIfTrue="1" operator="greaterThan">
      <formula>1</formula>
    </cfRule>
    <cfRule type="cellIs" dxfId="1947" priority="3153" stopIfTrue="1" operator="between">
      <formula>0.9</formula>
      <formula>1</formula>
    </cfRule>
    <cfRule type="cellIs" dxfId="1946" priority="3154" stopIfTrue="1" operator="between">
      <formula>0.7</formula>
      <formula>0.8999</formula>
    </cfRule>
    <cfRule type="cellIs" dxfId="1945" priority="3155" stopIfTrue="1" operator="between">
      <formula>0.00001</formula>
      <formula>0.6999</formula>
    </cfRule>
  </conditionalFormatting>
  <conditionalFormatting sqref="N76">
    <cfRule type="cellIs" dxfId="1944" priority="3146" stopIfTrue="1" operator="equal">
      <formula>0</formula>
    </cfRule>
    <cfRule type="cellIs" dxfId="1943" priority="3147" stopIfTrue="1" operator="greaterThan">
      <formula>1</formula>
    </cfRule>
    <cfRule type="cellIs" dxfId="1942" priority="3148" stopIfTrue="1" operator="between">
      <formula>0.9</formula>
      <formula>1</formula>
    </cfRule>
    <cfRule type="cellIs" dxfId="1941" priority="3149" stopIfTrue="1" operator="between">
      <formula>0.7</formula>
      <formula>0.8999</formula>
    </cfRule>
    <cfRule type="cellIs" dxfId="1940" priority="3150" stopIfTrue="1" operator="between">
      <formula>0.00001</formula>
      <formula>0.6999</formula>
    </cfRule>
  </conditionalFormatting>
  <conditionalFormatting sqref="Q76">
    <cfRule type="cellIs" dxfId="1939" priority="3141" stopIfTrue="1" operator="equal">
      <formula>0</formula>
    </cfRule>
    <cfRule type="cellIs" dxfId="1938" priority="3142" stopIfTrue="1" operator="greaterThan">
      <formula>1</formula>
    </cfRule>
    <cfRule type="cellIs" dxfId="1937" priority="3143" stopIfTrue="1" operator="between">
      <formula>0.9</formula>
      <formula>1</formula>
    </cfRule>
    <cfRule type="cellIs" dxfId="1936" priority="3144" stopIfTrue="1" operator="between">
      <formula>0.7</formula>
      <formula>0.8999</formula>
    </cfRule>
    <cfRule type="cellIs" dxfId="1935" priority="3145" stopIfTrue="1" operator="between">
      <formula>0.00001</formula>
      <formula>0.6999</formula>
    </cfRule>
  </conditionalFormatting>
  <conditionalFormatting sqref="T76">
    <cfRule type="cellIs" dxfId="1934" priority="3136" stopIfTrue="1" operator="equal">
      <formula>0</formula>
    </cfRule>
    <cfRule type="cellIs" dxfId="1933" priority="3137" stopIfTrue="1" operator="greaterThan">
      <formula>1</formula>
    </cfRule>
    <cfRule type="cellIs" dxfId="1932" priority="3138" stopIfTrue="1" operator="between">
      <formula>0.9</formula>
      <formula>1</formula>
    </cfRule>
    <cfRule type="cellIs" dxfId="1931" priority="3139" stopIfTrue="1" operator="between">
      <formula>0.7</formula>
      <formula>0.8999</formula>
    </cfRule>
    <cfRule type="cellIs" dxfId="1930" priority="3140" stopIfTrue="1" operator="between">
      <formula>0.00001</formula>
      <formula>0.6999</formula>
    </cfRule>
  </conditionalFormatting>
  <conditionalFormatting sqref="W76">
    <cfRule type="cellIs" dxfId="1929" priority="3131" stopIfTrue="1" operator="equal">
      <formula>0</formula>
    </cfRule>
    <cfRule type="cellIs" dxfId="1928" priority="3132" stopIfTrue="1" operator="greaterThan">
      <formula>1</formula>
    </cfRule>
    <cfRule type="cellIs" dxfId="1927" priority="3133" stopIfTrue="1" operator="between">
      <formula>0.9</formula>
      <formula>1</formula>
    </cfRule>
    <cfRule type="cellIs" dxfId="1926" priority="3134" stopIfTrue="1" operator="between">
      <formula>0.7</formula>
      <formula>0.8999</formula>
    </cfRule>
    <cfRule type="cellIs" dxfId="1925" priority="3135" stopIfTrue="1" operator="between">
      <formula>0.00001</formula>
      <formula>0.6999</formula>
    </cfRule>
  </conditionalFormatting>
  <conditionalFormatting sqref="Z76">
    <cfRule type="cellIs" dxfId="1924" priority="3126" stopIfTrue="1" operator="equal">
      <formula>0</formula>
    </cfRule>
    <cfRule type="cellIs" dxfId="1923" priority="3127" stopIfTrue="1" operator="greaterThan">
      <formula>1</formula>
    </cfRule>
    <cfRule type="cellIs" dxfId="1922" priority="3128" stopIfTrue="1" operator="between">
      <formula>0.9</formula>
      <formula>1</formula>
    </cfRule>
    <cfRule type="cellIs" dxfId="1921" priority="3129" stopIfTrue="1" operator="between">
      <formula>0.7</formula>
      <formula>0.8999</formula>
    </cfRule>
    <cfRule type="cellIs" dxfId="1920" priority="3130" stopIfTrue="1" operator="between">
      <formula>0.00001</formula>
      <formula>0.6999</formula>
    </cfRule>
  </conditionalFormatting>
  <conditionalFormatting sqref="AC76">
    <cfRule type="cellIs" dxfId="1919" priority="3121" stopIfTrue="1" operator="equal">
      <formula>0</formula>
    </cfRule>
    <cfRule type="cellIs" dxfId="1918" priority="3122" stopIfTrue="1" operator="greaterThan">
      <formula>1</formula>
    </cfRule>
    <cfRule type="cellIs" dxfId="1917" priority="3123" stopIfTrue="1" operator="between">
      <formula>0.9</formula>
      <formula>1</formula>
    </cfRule>
    <cfRule type="cellIs" dxfId="1916" priority="3124" stopIfTrue="1" operator="between">
      <formula>0.7</formula>
      <formula>0.8999</formula>
    </cfRule>
    <cfRule type="cellIs" dxfId="1915" priority="3125" stopIfTrue="1" operator="between">
      <formula>0.00001</formula>
      <formula>0.6999</formula>
    </cfRule>
  </conditionalFormatting>
  <conditionalFormatting sqref="AX71">
    <cfRule type="cellIs" dxfId="1914" priority="3116" stopIfTrue="1" operator="equal">
      <formula>0</formula>
    </cfRule>
    <cfRule type="cellIs" dxfId="1913" priority="3117" stopIfTrue="1" operator="greaterThan">
      <formula>1</formula>
    </cfRule>
    <cfRule type="cellIs" dxfId="1912" priority="3118" stopIfTrue="1" operator="between">
      <formula>0.9</formula>
      <formula>1</formula>
    </cfRule>
    <cfRule type="cellIs" dxfId="1911" priority="3119" stopIfTrue="1" operator="between">
      <formula>0.7</formula>
      <formula>0.8999</formula>
    </cfRule>
    <cfRule type="cellIs" dxfId="1910" priority="3120" stopIfTrue="1" operator="between">
      <formula>0.00001</formula>
      <formula>0.6999</formula>
    </cfRule>
  </conditionalFormatting>
  <conditionalFormatting sqref="AF71">
    <cfRule type="cellIs" dxfId="1909" priority="3111" stopIfTrue="1" operator="equal">
      <formula>0</formula>
    </cfRule>
    <cfRule type="cellIs" dxfId="1908" priority="3112" stopIfTrue="1" operator="greaterThan">
      <formula>1</formula>
    </cfRule>
    <cfRule type="cellIs" dxfId="1907" priority="3113" stopIfTrue="1" operator="between">
      <formula>0.9</formula>
      <formula>1</formula>
    </cfRule>
    <cfRule type="cellIs" dxfId="1906" priority="3114" stopIfTrue="1" operator="between">
      <formula>0.7</formula>
      <formula>0.8999</formula>
    </cfRule>
    <cfRule type="cellIs" dxfId="1905" priority="3115" stopIfTrue="1" operator="between">
      <formula>0.00001</formula>
      <formula>0.6999</formula>
    </cfRule>
  </conditionalFormatting>
  <conditionalFormatting sqref="AI71">
    <cfRule type="cellIs" dxfId="1904" priority="3106" stopIfTrue="1" operator="equal">
      <formula>0</formula>
    </cfRule>
    <cfRule type="cellIs" dxfId="1903" priority="3107" stopIfTrue="1" operator="greaterThan">
      <formula>1</formula>
    </cfRule>
    <cfRule type="cellIs" dxfId="1902" priority="3108" stopIfTrue="1" operator="between">
      <formula>0.9</formula>
      <formula>1</formula>
    </cfRule>
    <cfRule type="cellIs" dxfId="1901" priority="3109" stopIfTrue="1" operator="between">
      <formula>0.7</formula>
      <formula>0.8999</formula>
    </cfRule>
    <cfRule type="cellIs" dxfId="1900" priority="3110" stopIfTrue="1" operator="between">
      <formula>0.00001</formula>
      <formula>0.6999</formula>
    </cfRule>
  </conditionalFormatting>
  <conditionalFormatting sqref="AL71">
    <cfRule type="cellIs" dxfId="1899" priority="3101" stopIfTrue="1" operator="equal">
      <formula>0</formula>
    </cfRule>
    <cfRule type="cellIs" dxfId="1898" priority="3102" stopIfTrue="1" operator="greaterThan">
      <formula>1</formula>
    </cfRule>
    <cfRule type="cellIs" dxfId="1897" priority="3103" stopIfTrue="1" operator="between">
      <formula>0.9</formula>
      <formula>1</formula>
    </cfRule>
    <cfRule type="cellIs" dxfId="1896" priority="3104" stopIfTrue="1" operator="between">
      <formula>0.7</formula>
      <formula>0.8999</formula>
    </cfRule>
    <cfRule type="cellIs" dxfId="1895" priority="3105" stopIfTrue="1" operator="between">
      <formula>0.00001</formula>
      <formula>0.6999</formula>
    </cfRule>
  </conditionalFormatting>
  <conditionalFormatting sqref="AO71">
    <cfRule type="cellIs" dxfId="1894" priority="3096" stopIfTrue="1" operator="equal">
      <formula>0</formula>
    </cfRule>
    <cfRule type="cellIs" dxfId="1893" priority="3097" stopIfTrue="1" operator="greaterThan">
      <formula>1</formula>
    </cfRule>
    <cfRule type="cellIs" dxfId="1892" priority="3098" stopIfTrue="1" operator="between">
      <formula>0.9</formula>
      <formula>1</formula>
    </cfRule>
    <cfRule type="cellIs" dxfId="1891" priority="3099" stopIfTrue="1" operator="between">
      <formula>0.7</formula>
      <formula>0.8999</formula>
    </cfRule>
    <cfRule type="cellIs" dxfId="1890" priority="3100" stopIfTrue="1" operator="between">
      <formula>0.00001</formula>
      <formula>0.6999</formula>
    </cfRule>
  </conditionalFormatting>
  <conditionalFormatting sqref="AR71">
    <cfRule type="cellIs" dxfId="1889" priority="3091" stopIfTrue="1" operator="equal">
      <formula>0</formula>
    </cfRule>
    <cfRule type="cellIs" dxfId="1888" priority="3092" stopIfTrue="1" operator="greaterThan">
      <formula>1</formula>
    </cfRule>
    <cfRule type="cellIs" dxfId="1887" priority="3093" stopIfTrue="1" operator="between">
      <formula>0.9</formula>
      <formula>1</formula>
    </cfRule>
    <cfRule type="cellIs" dxfId="1886" priority="3094" stopIfTrue="1" operator="between">
      <formula>0.7</formula>
      <formula>0.8999</formula>
    </cfRule>
    <cfRule type="cellIs" dxfId="1885" priority="3095" stopIfTrue="1" operator="between">
      <formula>0.00001</formula>
      <formula>0.6999</formula>
    </cfRule>
  </conditionalFormatting>
  <conditionalFormatting sqref="AU71">
    <cfRule type="cellIs" dxfId="1884" priority="3086" stopIfTrue="1" operator="equal">
      <formula>0</formula>
    </cfRule>
    <cfRule type="cellIs" dxfId="1883" priority="3087" stopIfTrue="1" operator="greaterThan">
      <formula>1</formula>
    </cfRule>
    <cfRule type="cellIs" dxfId="1882" priority="3088" stopIfTrue="1" operator="between">
      <formula>0.9</formula>
      <formula>1</formula>
    </cfRule>
    <cfRule type="cellIs" dxfId="1881" priority="3089" stopIfTrue="1" operator="between">
      <formula>0.7</formula>
      <formula>0.8999</formula>
    </cfRule>
    <cfRule type="cellIs" dxfId="1880" priority="3090" stopIfTrue="1" operator="between">
      <formula>0.00001</formula>
      <formula>0.6999</formula>
    </cfRule>
  </conditionalFormatting>
  <conditionalFormatting sqref="N71">
    <cfRule type="cellIs" dxfId="1879" priority="3081" stopIfTrue="1" operator="equal">
      <formula>0</formula>
    </cfRule>
    <cfRule type="cellIs" dxfId="1878" priority="3082" stopIfTrue="1" operator="greaterThan">
      <formula>1</formula>
    </cfRule>
    <cfRule type="cellIs" dxfId="1877" priority="3083" stopIfTrue="1" operator="between">
      <formula>0.9</formula>
      <formula>1</formula>
    </cfRule>
    <cfRule type="cellIs" dxfId="1876" priority="3084" stopIfTrue="1" operator="between">
      <formula>0.7</formula>
      <formula>0.8999</formula>
    </cfRule>
    <cfRule type="cellIs" dxfId="1875" priority="3085" stopIfTrue="1" operator="between">
      <formula>0.00001</formula>
      <formula>0.6999</formula>
    </cfRule>
  </conditionalFormatting>
  <conditionalFormatting sqref="Q71">
    <cfRule type="cellIs" dxfId="1874" priority="3076" stopIfTrue="1" operator="equal">
      <formula>0</formula>
    </cfRule>
    <cfRule type="cellIs" dxfId="1873" priority="3077" stopIfTrue="1" operator="greaterThan">
      <formula>1</formula>
    </cfRule>
    <cfRule type="cellIs" dxfId="1872" priority="3078" stopIfTrue="1" operator="between">
      <formula>0.9</formula>
      <formula>1</formula>
    </cfRule>
    <cfRule type="cellIs" dxfId="1871" priority="3079" stopIfTrue="1" operator="between">
      <formula>0.7</formula>
      <formula>0.8999</formula>
    </cfRule>
    <cfRule type="cellIs" dxfId="1870" priority="3080" stopIfTrue="1" operator="between">
      <formula>0.00001</formula>
      <formula>0.6999</formula>
    </cfRule>
  </conditionalFormatting>
  <conditionalFormatting sqref="T71">
    <cfRule type="cellIs" dxfId="1869" priority="3071" stopIfTrue="1" operator="equal">
      <formula>0</formula>
    </cfRule>
    <cfRule type="cellIs" dxfId="1868" priority="3072" stopIfTrue="1" operator="greaterThan">
      <formula>1</formula>
    </cfRule>
    <cfRule type="cellIs" dxfId="1867" priority="3073" stopIfTrue="1" operator="between">
      <formula>0.9</formula>
      <formula>1</formula>
    </cfRule>
    <cfRule type="cellIs" dxfId="1866" priority="3074" stopIfTrue="1" operator="between">
      <formula>0.7</formula>
      <formula>0.8999</formula>
    </cfRule>
    <cfRule type="cellIs" dxfId="1865" priority="3075" stopIfTrue="1" operator="between">
      <formula>0.00001</formula>
      <formula>0.6999</formula>
    </cfRule>
  </conditionalFormatting>
  <conditionalFormatting sqref="W71">
    <cfRule type="cellIs" dxfId="1864" priority="3066" stopIfTrue="1" operator="equal">
      <formula>0</formula>
    </cfRule>
    <cfRule type="cellIs" dxfId="1863" priority="3067" stopIfTrue="1" operator="greaterThan">
      <formula>1</formula>
    </cfRule>
    <cfRule type="cellIs" dxfId="1862" priority="3068" stopIfTrue="1" operator="between">
      <formula>0.9</formula>
      <formula>1</formula>
    </cfRule>
    <cfRule type="cellIs" dxfId="1861" priority="3069" stopIfTrue="1" operator="between">
      <formula>0.7</formula>
      <formula>0.8999</formula>
    </cfRule>
    <cfRule type="cellIs" dxfId="1860" priority="3070" stopIfTrue="1" operator="between">
      <formula>0.00001</formula>
      <formula>0.6999</formula>
    </cfRule>
  </conditionalFormatting>
  <conditionalFormatting sqref="Z71">
    <cfRule type="cellIs" dxfId="1859" priority="3061" stopIfTrue="1" operator="equal">
      <formula>0</formula>
    </cfRule>
    <cfRule type="cellIs" dxfId="1858" priority="3062" stopIfTrue="1" operator="greaterThan">
      <formula>1</formula>
    </cfRule>
    <cfRule type="cellIs" dxfId="1857" priority="3063" stopIfTrue="1" operator="between">
      <formula>0.9</formula>
      <formula>1</formula>
    </cfRule>
    <cfRule type="cellIs" dxfId="1856" priority="3064" stopIfTrue="1" operator="between">
      <formula>0.7</formula>
      <formula>0.8999</formula>
    </cfRule>
    <cfRule type="cellIs" dxfId="1855" priority="3065" stopIfTrue="1" operator="between">
      <formula>0.00001</formula>
      <formula>0.6999</formula>
    </cfRule>
  </conditionalFormatting>
  <conditionalFormatting sqref="AC71">
    <cfRule type="cellIs" dxfId="1854" priority="3056" stopIfTrue="1" operator="equal">
      <formula>0</formula>
    </cfRule>
    <cfRule type="cellIs" dxfId="1853" priority="3057" stopIfTrue="1" operator="greaterThan">
      <formula>1</formula>
    </cfRule>
    <cfRule type="cellIs" dxfId="1852" priority="3058" stopIfTrue="1" operator="between">
      <formula>0.9</formula>
      <formula>1</formula>
    </cfRule>
    <cfRule type="cellIs" dxfId="1851" priority="3059" stopIfTrue="1" operator="between">
      <formula>0.7</formula>
      <formula>0.8999</formula>
    </cfRule>
    <cfRule type="cellIs" dxfId="1850" priority="3060" stopIfTrue="1" operator="between">
      <formula>0.00001</formula>
      <formula>0.6999</formula>
    </cfRule>
  </conditionalFormatting>
  <conditionalFormatting sqref="AX72">
    <cfRule type="cellIs" dxfId="1849" priority="3051" stopIfTrue="1" operator="equal">
      <formula>0</formula>
    </cfRule>
    <cfRule type="cellIs" dxfId="1848" priority="3052" stopIfTrue="1" operator="greaterThan">
      <formula>1</formula>
    </cfRule>
    <cfRule type="cellIs" dxfId="1847" priority="3053" stopIfTrue="1" operator="between">
      <formula>0.9</formula>
      <formula>1</formula>
    </cfRule>
    <cfRule type="cellIs" dxfId="1846" priority="3054" stopIfTrue="1" operator="between">
      <formula>0.7</formula>
      <formula>0.8999</formula>
    </cfRule>
    <cfRule type="cellIs" dxfId="1845" priority="3055" stopIfTrue="1" operator="between">
      <formula>0.00001</formula>
      <formula>0.6999</formula>
    </cfRule>
  </conditionalFormatting>
  <conditionalFormatting sqref="AF72">
    <cfRule type="cellIs" dxfId="1844" priority="3046" stopIfTrue="1" operator="equal">
      <formula>0</formula>
    </cfRule>
    <cfRule type="cellIs" dxfId="1843" priority="3047" stopIfTrue="1" operator="greaterThan">
      <formula>1</formula>
    </cfRule>
    <cfRule type="cellIs" dxfId="1842" priority="3048" stopIfTrue="1" operator="between">
      <formula>0.9</formula>
      <formula>1</formula>
    </cfRule>
    <cfRule type="cellIs" dxfId="1841" priority="3049" stopIfTrue="1" operator="between">
      <formula>0.7</formula>
      <formula>0.8999</formula>
    </cfRule>
    <cfRule type="cellIs" dxfId="1840" priority="3050" stopIfTrue="1" operator="between">
      <formula>0.00001</formula>
      <formula>0.6999</formula>
    </cfRule>
  </conditionalFormatting>
  <conditionalFormatting sqref="AI72">
    <cfRule type="cellIs" dxfId="1839" priority="3041" stopIfTrue="1" operator="equal">
      <formula>0</formula>
    </cfRule>
    <cfRule type="cellIs" dxfId="1838" priority="3042" stopIfTrue="1" operator="greaterThan">
      <formula>1</formula>
    </cfRule>
    <cfRule type="cellIs" dxfId="1837" priority="3043" stopIfTrue="1" operator="between">
      <formula>0.9</formula>
      <formula>1</formula>
    </cfRule>
    <cfRule type="cellIs" dxfId="1836" priority="3044" stopIfTrue="1" operator="between">
      <formula>0.7</formula>
      <formula>0.8999</formula>
    </cfRule>
    <cfRule type="cellIs" dxfId="1835" priority="3045" stopIfTrue="1" operator="between">
      <formula>0.00001</formula>
      <formula>0.6999</formula>
    </cfRule>
  </conditionalFormatting>
  <conditionalFormatting sqref="AL72">
    <cfRule type="cellIs" dxfId="1834" priority="3036" stopIfTrue="1" operator="equal">
      <formula>0</formula>
    </cfRule>
    <cfRule type="cellIs" dxfId="1833" priority="3037" stopIfTrue="1" operator="greaterThan">
      <formula>1</formula>
    </cfRule>
    <cfRule type="cellIs" dxfId="1832" priority="3038" stopIfTrue="1" operator="between">
      <formula>0.9</formula>
      <formula>1</formula>
    </cfRule>
    <cfRule type="cellIs" dxfId="1831" priority="3039" stopIfTrue="1" operator="between">
      <formula>0.7</formula>
      <formula>0.8999</formula>
    </cfRule>
    <cfRule type="cellIs" dxfId="1830" priority="3040" stopIfTrue="1" operator="between">
      <formula>0.00001</formula>
      <formula>0.6999</formula>
    </cfRule>
  </conditionalFormatting>
  <conditionalFormatting sqref="AO72">
    <cfRule type="cellIs" dxfId="1829" priority="3031" stopIfTrue="1" operator="equal">
      <formula>0</formula>
    </cfRule>
    <cfRule type="cellIs" dxfId="1828" priority="3032" stopIfTrue="1" operator="greaterThan">
      <formula>1</formula>
    </cfRule>
    <cfRule type="cellIs" dxfId="1827" priority="3033" stopIfTrue="1" operator="between">
      <formula>0.9</formula>
      <formula>1</formula>
    </cfRule>
    <cfRule type="cellIs" dxfId="1826" priority="3034" stopIfTrue="1" operator="between">
      <formula>0.7</formula>
      <formula>0.8999</formula>
    </cfRule>
    <cfRule type="cellIs" dxfId="1825" priority="3035" stopIfTrue="1" operator="between">
      <formula>0.00001</formula>
      <formula>0.6999</formula>
    </cfRule>
  </conditionalFormatting>
  <conditionalFormatting sqref="AR72">
    <cfRule type="cellIs" dxfId="1824" priority="3026" stopIfTrue="1" operator="equal">
      <formula>0</formula>
    </cfRule>
    <cfRule type="cellIs" dxfId="1823" priority="3027" stopIfTrue="1" operator="greaterThan">
      <formula>1</formula>
    </cfRule>
    <cfRule type="cellIs" dxfId="1822" priority="3028" stopIfTrue="1" operator="between">
      <formula>0.9</formula>
      <formula>1</formula>
    </cfRule>
    <cfRule type="cellIs" dxfId="1821" priority="3029" stopIfTrue="1" operator="between">
      <formula>0.7</formula>
      <formula>0.8999</formula>
    </cfRule>
    <cfRule type="cellIs" dxfId="1820" priority="3030" stopIfTrue="1" operator="between">
      <formula>0.00001</formula>
      <formula>0.6999</formula>
    </cfRule>
  </conditionalFormatting>
  <conditionalFormatting sqref="AU72">
    <cfRule type="cellIs" dxfId="1819" priority="3021" stopIfTrue="1" operator="equal">
      <formula>0</formula>
    </cfRule>
    <cfRule type="cellIs" dxfId="1818" priority="3022" stopIfTrue="1" operator="greaterThan">
      <formula>1</formula>
    </cfRule>
    <cfRule type="cellIs" dxfId="1817" priority="3023" stopIfTrue="1" operator="between">
      <formula>0.9</formula>
      <formula>1</formula>
    </cfRule>
    <cfRule type="cellIs" dxfId="1816" priority="3024" stopIfTrue="1" operator="between">
      <formula>0.7</formula>
      <formula>0.8999</formula>
    </cfRule>
    <cfRule type="cellIs" dxfId="1815" priority="3025" stopIfTrue="1" operator="between">
      <formula>0.00001</formula>
      <formula>0.6999</formula>
    </cfRule>
  </conditionalFormatting>
  <conditionalFormatting sqref="N72">
    <cfRule type="cellIs" dxfId="1814" priority="3016" stopIfTrue="1" operator="equal">
      <formula>0</formula>
    </cfRule>
    <cfRule type="cellIs" dxfId="1813" priority="3017" stopIfTrue="1" operator="greaterThan">
      <formula>1</formula>
    </cfRule>
    <cfRule type="cellIs" dxfId="1812" priority="3018" stopIfTrue="1" operator="between">
      <formula>0.9</formula>
      <formula>1</formula>
    </cfRule>
    <cfRule type="cellIs" dxfId="1811" priority="3019" stopIfTrue="1" operator="between">
      <formula>0.7</formula>
      <formula>0.8999</formula>
    </cfRule>
    <cfRule type="cellIs" dxfId="1810" priority="3020" stopIfTrue="1" operator="between">
      <formula>0.00001</formula>
      <formula>0.6999</formula>
    </cfRule>
  </conditionalFormatting>
  <conditionalFormatting sqref="Q72">
    <cfRule type="cellIs" dxfId="1809" priority="3011" stopIfTrue="1" operator="equal">
      <formula>0</formula>
    </cfRule>
    <cfRule type="cellIs" dxfId="1808" priority="3012" stopIfTrue="1" operator="greaterThan">
      <formula>1</formula>
    </cfRule>
    <cfRule type="cellIs" dxfId="1807" priority="3013" stopIfTrue="1" operator="between">
      <formula>0.9</formula>
      <formula>1</formula>
    </cfRule>
    <cfRule type="cellIs" dxfId="1806" priority="3014" stopIfTrue="1" operator="between">
      <formula>0.7</formula>
      <formula>0.8999</formula>
    </cfRule>
    <cfRule type="cellIs" dxfId="1805" priority="3015" stopIfTrue="1" operator="between">
      <formula>0.00001</formula>
      <formula>0.6999</formula>
    </cfRule>
  </conditionalFormatting>
  <conditionalFormatting sqref="T72">
    <cfRule type="cellIs" dxfId="1804" priority="3006" stopIfTrue="1" operator="equal">
      <formula>0</formula>
    </cfRule>
    <cfRule type="cellIs" dxfId="1803" priority="3007" stopIfTrue="1" operator="greaterThan">
      <formula>1</formula>
    </cfRule>
    <cfRule type="cellIs" dxfId="1802" priority="3008" stopIfTrue="1" operator="between">
      <formula>0.9</formula>
      <formula>1</formula>
    </cfRule>
    <cfRule type="cellIs" dxfId="1801" priority="3009" stopIfTrue="1" operator="between">
      <formula>0.7</formula>
      <formula>0.8999</formula>
    </cfRule>
    <cfRule type="cellIs" dxfId="1800" priority="3010" stopIfTrue="1" operator="between">
      <formula>0.00001</formula>
      <formula>0.6999</formula>
    </cfRule>
  </conditionalFormatting>
  <conditionalFormatting sqref="W72">
    <cfRule type="cellIs" dxfId="1799" priority="3001" stopIfTrue="1" operator="equal">
      <formula>0</formula>
    </cfRule>
    <cfRule type="cellIs" dxfId="1798" priority="3002" stopIfTrue="1" operator="greaterThan">
      <formula>1</formula>
    </cfRule>
    <cfRule type="cellIs" dxfId="1797" priority="3003" stopIfTrue="1" operator="between">
      <formula>0.9</formula>
      <formula>1</formula>
    </cfRule>
    <cfRule type="cellIs" dxfId="1796" priority="3004" stopIfTrue="1" operator="between">
      <formula>0.7</formula>
      <formula>0.8999</formula>
    </cfRule>
    <cfRule type="cellIs" dxfId="1795" priority="3005" stopIfTrue="1" operator="between">
      <formula>0.00001</formula>
      <formula>0.6999</formula>
    </cfRule>
  </conditionalFormatting>
  <conditionalFormatting sqref="Z72">
    <cfRule type="cellIs" dxfId="1794" priority="2996" stopIfTrue="1" operator="equal">
      <formula>0</formula>
    </cfRule>
    <cfRule type="cellIs" dxfId="1793" priority="2997" stopIfTrue="1" operator="greaterThan">
      <formula>1</formula>
    </cfRule>
    <cfRule type="cellIs" dxfId="1792" priority="2998" stopIfTrue="1" operator="between">
      <formula>0.9</formula>
      <formula>1</formula>
    </cfRule>
    <cfRule type="cellIs" dxfId="1791" priority="2999" stopIfTrue="1" operator="between">
      <formula>0.7</formula>
      <formula>0.8999</formula>
    </cfRule>
    <cfRule type="cellIs" dxfId="1790" priority="3000" stopIfTrue="1" operator="between">
      <formula>0.00001</formula>
      <formula>0.6999</formula>
    </cfRule>
  </conditionalFormatting>
  <conditionalFormatting sqref="AC72">
    <cfRule type="cellIs" dxfId="1789" priority="2991" stopIfTrue="1" operator="equal">
      <formula>0</formula>
    </cfRule>
    <cfRule type="cellIs" dxfId="1788" priority="2992" stopIfTrue="1" operator="greaterThan">
      <formula>1</formula>
    </cfRule>
    <cfRule type="cellIs" dxfId="1787" priority="2993" stopIfTrue="1" operator="between">
      <formula>0.9</formula>
      <formula>1</formula>
    </cfRule>
    <cfRule type="cellIs" dxfId="1786" priority="2994" stopIfTrue="1" operator="between">
      <formula>0.7</formula>
      <formula>0.8999</formula>
    </cfRule>
    <cfRule type="cellIs" dxfId="1785" priority="2995" stopIfTrue="1" operator="between">
      <formula>0.00001</formula>
      <formula>0.6999</formula>
    </cfRule>
  </conditionalFormatting>
  <conditionalFormatting sqref="AX9:AX12 AX19:AX22 AC19:AC25 AF19:AF25 AI19:AI25 AL19:AL25 AO19:AO25 AR19:AR25 AU19:AU25 AX25 AU28:AU34 AR28:AR34 AO28:AO34 AL28:AL34 AI28:AI34 AF28:AF34 AC28:AC34 AX27:AX36 AU48:AU49 AR48:AR49 AO48:AO49 AL48:AL49 AI48:AI49 AF48:AF49 AC48:AC49 AX48:AX51 AX60:AX62 AX42 AC37:AC42 AF37:AF42 AI37:AI42 AL37:AL42 AO37:AO42 AR37:AR42 AU37:AU42 AR60:AR64 AO60:AO64 AL60:AL64 AI60:AI64 AX38:AX40">
    <cfRule type="cellIs" dxfId="1764" priority="2966" stopIfTrue="1" operator="equal">
      <formula>0</formula>
    </cfRule>
    <cfRule type="cellIs" dxfId="1763" priority="2967" stopIfTrue="1" operator="greaterThan">
      <formula>1</formula>
    </cfRule>
    <cfRule type="cellIs" dxfId="1762" priority="2968" stopIfTrue="1" operator="between">
      <formula>0.9</formula>
      <formula>1</formula>
    </cfRule>
    <cfRule type="cellIs" dxfId="1761" priority="2969" stopIfTrue="1" operator="between">
      <formula>0.7</formula>
      <formula>0.8999</formula>
    </cfRule>
    <cfRule type="cellIs" dxfId="1760" priority="2970" stopIfTrue="1" operator="between">
      <formula>0.00001</formula>
      <formula>0.6999</formula>
    </cfRule>
  </conditionalFormatting>
  <conditionalFormatting sqref="AU10:AU13">
    <cfRule type="cellIs" dxfId="1759" priority="2856" stopIfTrue="1" operator="equal">
      <formula>0</formula>
    </cfRule>
    <cfRule type="cellIs" dxfId="1758" priority="2857" stopIfTrue="1" operator="greaterThan">
      <formula>1</formula>
    </cfRule>
    <cfRule type="cellIs" dxfId="1757" priority="2858" stopIfTrue="1" operator="between">
      <formula>0.9</formula>
      <formula>1</formula>
    </cfRule>
    <cfRule type="cellIs" dxfId="1756" priority="2859" stopIfTrue="1" operator="between">
      <formula>0.7</formula>
      <formula>0.8999</formula>
    </cfRule>
    <cfRule type="cellIs" dxfId="1755" priority="2860" stopIfTrue="1" operator="between">
      <formula>0.00001</formula>
      <formula>0.6999</formula>
    </cfRule>
  </conditionalFormatting>
  <conditionalFormatting sqref="AC14">
    <cfRule type="cellIs" dxfId="1754" priority="2841" stopIfTrue="1" operator="equal">
      <formula>0</formula>
    </cfRule>
    <cfRule type="cellIs" dxfId="1753" priority="2842" stopIfTrue="1" operator="greaterThan">
      <formula>1</formula>
    </cfRule>
    <cfRule type="cellIs" dxfId="1752" priority="2843" stopIfTrue="1" operator="between">
      <formula>0.9</formula>
      <formula>1</formula>
    </cfRule>
    <cfRule type="cellIs" dxfId="1751" priority="2844" stopIfTrue="1" operator="between">
      <formula>0.7</formula>
      <formula>0.8999</formula>
    </cfRule>
    <cfRule type="cellIs" dxfId="1750" priority="2845" stopIfTrue="1" operator="between">
      <formula>0.00001</formula>
      <formula>0.6999</formula>
    </cfRule>
  </conditionalFormatting>
  <conditionalFormatting sqref="AO14">
    <cfRule type="cellIs" dxfId="1749" priority="2821" stopIfTrue="1" operator="equal">
      <formula>0</formula>
    </cfRule>
    <cfRule type="cellIs" dxfId="1748" priority="2822" stopIfTrue="1" operator="greaterThan">
      <formula>1</formula>
    </cfRule>
    <cfRule type="cellIs" dxfId="1747" priority="2823" stopIfTrue="1" operator="between">
      <formula>0.9</formula>
      <formula>1</formula>
    </cfRule>
    <cfRule type="cellIs" dxfId="1746" priority="2824" stopIfTrue="1" operator="between">
      <formula>0.7</formula>
      <formula>0.8999</formula>
    </cfRule>
    <cfRule type="cellIs" dxfId="1745" priority="2825" stopIfTrue="1" operator="between">
      <formula>0.00001</formula>
      <formula>0.6999</formula>
    </cfRule>
  </conditionalFormatting>
  <conditionalFormatting sqref="AR14">
    <cfRule type="cellIs" dxfId="1744" priority="2816" stopIfTrue="1" operator="equal">
      <formula>0</formula>
    </cfRule>
    <cfRule type="cellIs" dxfId="1743" priority="2817" stopIfTrue="1" operator="greaterThan">
      <formula>1</formula>
    </cfRule>
    <cfRule type="cellIs" dxfId="1742" priority="2818" stopIfTrue="1" operator="between">
      <formula>0.9</formula>
      <formula>1</formula>
    </cfRule>
    <cfRule type="cellIs" dxfId="1741" priority="2819" stopIfTrue="1" operator="between">
      <formula>0.7</formula>
      <formula>0.8999</formula>
    </cfRule>
    <cfRule type="cellIs" dxfId="1740" priority="2820" stopIfTrue="1" operator="between">
      <formula>0.00001</formula>
      <formula>0.6999</formula>
    </cfRule>
  </conditionalFormatting>
  <conditionalFormatting sqref="AC15">
    <cfRule type="cellIs" dxfId="1739" priority="2791" stopIfTrue="1" operator="equal">
      <formula>0</formula>
    </cfRule>
    <cfRule type="cellIs" dxfId="1738" priority="2792" stopIfTrue="1" operator="greaterThan">
      <formula>1</formula>
    </cfRule>
    <cfRule type="cellIs" dxfId="1737" priority="2793" stopIfTrue="1" operator="between">
      <formula>0.9</formula>
      <formula>1</formula>
    </cfRule>
    <cfRule type="cellIs" dxfId="1736" priority="2794" stopIfTrue="1" operator="between">
      <formula>0.7</formula>
      <formula>0.8999</formula>
    </cfRule>
    <cfRule type="cellIs" dxfId="1735" priority="2795" stopIfTrue="1" operator="between">
      <formula>0.00001</formula>
      <formula>0.6999</formula>
    </cfRule>
  </conditionalFormatting>
  <conditionalFormatting sqref="AL15">
    <cfRule type="cellIs" dxfId="1734" priority="2776" stopIfTrue="1" operator="equal">
      <formula>0</formula>
    </cfRule>
    <cfRule type="cellIs" dxfId="1733" priority="2777" stopIfTrue="1" operator="greaterThan">
      <formula>1</formula>
    </cfRule>
    <cfRule type="cellIs" dxfId="1732" priority="2778" stopIfTrue="1" operator="between">
      <formula>0.9</formula>
      <formula>1</formula>
    </cfRule>
    <cfRule type="cellIs" dxfId="1731" priority="2779" stopIfTrue="1" operator="between">
      <formula>0.7</formula>
      <formula>0.8999</formula>
    </cfRule>
    <cfRule type="cellIs" dxfId="1730" priority="2780" stopIfTrue="1" operator="between">
      <formula>0.00001</formula>
      <formula>0.6999</formula>
    </cfRule>
  </conditionalFormatting>
  <conditionalFormatting sqref="AC9">
    <cfRule type="cellIs" dxfId="1729" priority="2921" stopIfTrue="1" operator="equal">
      <formula>0</formula>
    </cfRule>
    <cfRule type="cellIs" dxfId="1728" priority="2922" stopIfTrue="1" operator="greaterThan">
      <formula>1</formula>
    </cfRule>
    <cfRule type="cellIs" dxfId="1727" priority="2923" stopIfTrue="1" operator="between">
      <formula>0.9</formula>
      <formula>1</formula>
    </cfRule>
    <cfRule type="cellIs" dxfId="1726" priority="2924" stopIfTrue="1" operator="between">
      <formula>0.7</formula>
      <formula>0.8999</formula>
    </cfRule>
    <cfRule type="cellIs" dxfId="1725" priority="2925" stopIfTrue="1" operator="between">
      <formula>0.00001</formula>
      <formula>0.6999</formula>
    </cfRule>
  </conditionalFormatting>
  <conditionalFormatting sqref="AC10:AC13">
    <cfRule type="cellIs" dxfId="1724" priority="2916" stopIfTrue="1" operator="equal">
      <formula>0</formula>
    </cfRule>
    <cfRule type="cellIs" dxfId="1723" priority="2917" stopIfTrue="1" operator="greaterThan">
      <formula>1</formula>
    </cfRule>
    <cfRule type="cellIs" dxfId="1722" priority="2918" stopIfTrue="1" operator="between">
      <formula>0.9</formula>
      <formula>1</formula>
    </cfRule>
    <cfRule type="cellIs" dxfId="1721" priority="2919" stopIfTrue="1" operator="between">
      <formula>0.7</formula>
      <formula>0.8999</formula>
    </cfRule>
    <cfRule type="cellIs" dxfId="1720" priority="2920" stopIfTrue="1" operator="between">
      <formula>0.00001</formula>
      <formula>0.6999</formula>
    </cfRule>
  </conditionalFormatting>
  <conditionalFormatting sqref="AF9">
    <cfRule type="cellIs" dxfId="1719" priority="2911" stopIfTrue="1" operator="equal">
      <formula>0</formula>
    </cfRule>
    <cfRule type="cellIs" dxfId="1718" priority="2912" stopIfTrue="1" operator="greaterThan">
      <formula>1</formula>
    </cfRule>
    <cfRule type="cellIs" dxfId="1717" priority="2913" stopIfTrue="1" operator="between">
      <formula>0.9</formula>
      <formula>1</formula>
    </cfRule>
    <cfRule type="cellIs" dxfId="1716" priority="2914" stopIfTrue="1" operator="between">
      <formula>0.7</formula>
      <formula>0.8999</formula>
    </cfRule>
    <cfRule type="cellIs" dxfId="1715" priority="2915" stopIfTrue="1" operator="between">
      <formula>0.00001</formula>
      <formula>0.6999</formula>
    </cfRule>
  </conditionalFormatting>
  <conditionalFormatting sqref="AF10:AF13">
    <cfRule type="cellIs" dxfId="1714" priority="2906" stopIfTrue="1" operator="equal">
      <formula>0</formula>
    </cfRule>
    <cfRule type="cellIs" dxfId="1713" priority="2907" stopIfTrue="1" operator="greaterThan">
      <formula>1</formula>
    </cfRule>
    <cfRule type="cellIs" dxfId="1712" priority="2908" stopIfTrue="1" operator="between">
      <formula>0.9</formula>
      <formula>1</formula>
    </cfRule>
    <cfRule type="cellIs" dxfId="1711" priority="2909" stopIfTrue="1" operator="between">
      <formula>0.7</formula>
      <formula>0.8999</formula>
    </cfRule>
    <cfRule type="cellIs" dxfId="1710" priority="2910" stopIfTrue="1" operator="between">
      <formula>0.00001</formula>
      <formula>0.6999</formula>
    </cfRule>
  </conditionalFormatting>
  <conditionalFormatting sqref="AI9">
    <cfRule type="cellIs" dxfId="1709" priority="2901" stopIfTrue="1" operator="equal">
      <formula>0</formula>
    </cfRule>
    <cfRule type="cellIs" dxfId="1708" priority="2902" stopIfTrue="1" operator="greaterThan">
      <formula>1</formula>
    </cfRule>
    <cfRule type="cellIs" dxfId="1707" priority="2903" stopIfTrue="1" operator="between">
      <formula>0.9</formula>
      <formula>1</formula>
    </cfRule>
    <cfRule type="cellIs" dxfId="1706" priority="2904" stopIfTrue="1" operator="between">
      <formula>0.7</formula>
      <formula>0.8999</formula>
    </cfRule>
    <cfRule type="cellIs" dxfId="1705" priority="2905" stopIfTrue="1" operator="between">
      <formula>0.00001</formula>
      <formula>0.6999</formula>
    </cfRule>
  </conditionalFormatting>
  <conditionalFormatting sqref="AI10:AI13">
    <cfRule type="cellIs" dxfId="1704" priority="2896" stopIfTrue="1" operator="equal">
      <formula>0</formula>
    </cfRule>
    <cfRule type="cellIs" dxfId="1703" priority="2897" stopIfTrue="1" operator="greaterThan">
      <formula>1</formula>
    </cfRule>
    <cfRule type="cellIs" dxfId="1702" priority="2898" stopIfTrue="1" operator="between">
      <formula>0.9</formula>
      <formula>1</formula>
    </cfRule>
    <cfRule type="cellIs" dxfId="1701" priority="2899" stopIfTrue="1" operator="between">
      <formula>0.7</formula>
      <formula>0.8999</formula>
    </cfRule>
    <cfRule type="cellIs" dxfId="1700" priority="2900" stopIfTrue="1" operator="between">
      <formula>0.00001</formula>
      <formula>0.6999</formula>
    </cfRule>
  </conditionalFormatting>
  <conditionalFormatting sqref="AL9">
    <cfRule type="cellIs" dxfId="1699" priority="2891" stopIfTrue="1" operator="equal">
      <formula>0</formula>
    </cfRule>
    <cfRule type="cellIs" dxfId="1698" priority="2892" stopIfTrue="1" operator="greaterThan">
      <formula>1</formula>
    </cfRule>
    <cfRule type="cellIs" dxfId="1697" priority="2893" stopIfTrue="1" operator="between">
      <formula>0.9</formula>
      <formula>1</formula>
    </cfRule>
    <cfRule type="cellIs" dxfId="1696" priority="2894" stopIfTrue="1" operator="between">
      <formula>0.7</formula>
      <formula>0.8999</formula>
    </cfRule>
    <cfRule type="cellIs" dxfId="1695" priority="2895" stopIfTrue="1" operator="between">
      <formula>0.00001</formula>
      <formula>0.6999</formula>
    </cfRule>
  </conditionalFormatting>
  <conditionalFormatting sqref="AL10:AL13">
    <cfRule type="cellIs" dxfId="1694" priority="2886" stopIfTrue="1" operator="equal">
      <formula>0</formula>
    </cfRule>
    <cfRule type="cellIs" dxfId="1693" priority="2887" stopIfTrue="1" operator="greaterThan">
      <formula>1</formula>
    </cfRule>
    <cfRule type="cellIs" dxfId="1692" priority="2888" stopIfTrue="1" operator="between">
      <formula>0.9</formula>
      <formula>1</formula>
    </cfRule>
    <cfRule type="cellIs" dxfId="1691" priority="2889" stopIfTrue="1" operator="between">
      <formula>0.7</formula>
      <formula>0.8999</formula>
    </cfRule>
    <cfRule type="cellIs" dxfId="1690" priority="2890" stopIfTrue="1" operator="between">
      <formula>0.00001</formula>
      <formula>0.6999</formula>
    </cfRule>
  </conditionalFormatting>
  <conditionalFormatting sqref="AO9">
    <cfRule type="cellIs" dxfId="1689" priority="2881" stopIfTrue="1" operator="equal">
      <formula>0</formula>
    </cfRule>
    <cfRule type="cellIs" dxfId="1688" priority="2882" stopIfTrue="1" operator="greaterThan">
      <formula>1</formula>
    </cfRule>
    <cfRule type="cellIs" dxfId="1687" priority="2883" stopIfTrue="1" operator="between">
      <formula>0.9</formula>
      <formula>1</formula>
    </cfRule>
    <cfRule type="cellIs" dxfId="1686" priority="2884" stopIfTrue="1" operator="between">
      <formula>0.7</formula>
      <formula>0.8999</formula>
    </cfRule>
    <cfRule type="cellIs" dxfId="1685" priority="2885" stopIfTrue="1" operator="between">
      <formula>0.00001</formula>
      <formula>0.6999</formula>
    </cfRule>
  </conditionalFormatting>
  <conditionalFormatting sqref="AO10:AO13">
    <cfRule type="cellIs" dxfId="1684" priority="2876" stopIfTrue="1" operator="equal">
      <formula>0</formula>
    </cfRule>
    <cfRule type="cellIs" dxfId="1683" priority="2877" stopIfTrue="1" operator="greaterThan">
      <formula>1</formula>
    </cfRule>
    <cfRule type="cellIs" dxfId="1682" priority="2878" stopIfTrue="1" operator="between">
      <formula>0.9</formula>
      <formula>1</formula>
    </cfRule>
    <cfRule type="cellIs" dxfId="1681" priority="2879" stopIfTrue="1" operator="between">
      <formula>0.7</formula>
      <formula>0.8999</formula>
    </cfRule>
    <cfRule type="cellIs" dxfId="1680" priority="2880" stopIfTrue="1" operator="between">
      <formula>0.00001</formula>
      <formula>0.6999</formula>
    </cfRule>
  </conditionalFormatting>
  <conditionalFormatting sqref="AR9">
    <cfRule type="cellIs" dxfId="1679" priority="2871" stopIfTrue="1" operator="equal">
      <formula>0</formula>
    </cfRule>
    <cfRule type="cellIs" dxfId="1678" priority="2872" stopIfTrue="1" operator="greaterThan">
      <formula>1</formula>
    </cfRule>
    <cfRule type="cellIs" dxfId="1677" priority="2873" stopIfTrue="1" operator="between">
      <formula>0.9</formula>
      <formula>1</formula>
    </cfRule>
    <cfRule type="cellIs" dxfId="1676" priority="2874" stopIfTrue="1" operator="between">
      <formula>0.7</formula>
      <formula>0.8999</formula>
    </cfRule>
    <cfRule type="cellIs" dxfId="1675" priority="2875" stopIfTrue="1" operator="between">
      <formula>0.00001</formula>
      <formula>0.6999</formula>
    </cfRule>
  </conditionalFormatting>
  <conditionalFormatting sqref="AR10:AR13">
    <cfRule type="cellIs" dxfId="1674" priority="2866" stopIfTrue="1" operator="equal">
      <formula>0</formula>
    </cfRule>
    <cfRule type="cellIs" dxfId="1673" priority="2867" stopIfTrue="1" operator="greaterThan">
      <formula>1</formula>
    </cfRule>
    <cfRule type="cellIs" dxfId="1672" priority="2868" stopIfTrue="1" operator="between">
      <formula>0.9</formula>
      <formula>1</formula>
    </cfRule>
    <cfRule type="cellIs" dxfId="1671" priority="2869" stopIfTrue="1" operator="between">
      <formula>0.7</formula>
      <formula>0.8999</formula>
    </cfRule>
    <cfRule type="cellIs" dxfId="1670" priority="2870" stopIfTrue="1" operator="between">
      <formula>0.00001</formula>
      <formula>0.6999</formula>
    </cfRule>
  </conditionalFormatting>
  <conditionalFormatting sqref="AU9">
    <cfRule type="cellIs" dxfId="1669" priority="2861" stopIfTrue="1" operator="equal">
      <formula>0</formula>
    </cfRule>
    <cfRule type="cellIs" dxfId="1668" priority="2862" stopIfTrue="1" operator="greaterThan">
      <formula>1</formula>
    </cfRule>
    <cfRule type="cellIs" dxfId="1667" priority="2863" stopIfTrue="1" operator="between">
      <formula>0.9</formula>
      <formula>1</formula>
    </cfRule>
    <cfRule type="cellIs" dxfId="1666" priority="2864" stopIfTrue="1" operator="between">
      <formula>0.7</formula>
      <formula>0.8999</formula>
    </cfRule>
    <cfRule type="cellIs" dxfId="1665" priority="2865" stopIfTrue="1" operator="between">
      <formula>0.00001</formula>
      <formula>0.6999</formula>
    </cfRule>
  </conditionalFormatting>
  <conditionalFormatting sqref="AX18">
    <cfRule type="cellIs" dxfId="1664" priority="2611" stopIfTrue="1" operator="equal">
      <formula>0</formula>
    </cfRule>
    <cfRule type="cellIs" dxfId="1663" priority="2612" stopIfTrue="1" operator="greaterThan">
      <formula>1</formula>
    </cfRule>
    <cfRule type="cellIs" dxfId="1662" priority="2613" stopIfTrue="1" operator="between">
      <formula>0.9</formula>
      <formula>1</formula>
    </cfRule>
    <cfRule type="cellIs" dxfId="1661" priority="2614" stopIfTrue="1" operator="between">
      <formula>0.7</formula>
      <formula>0.8999</formula>
    </cfRule>
    <cfRule type="cellIs" dxfId="1660" priority="2615" stopIfTrue="1" operator="between">
      <formula>0.00001</formula>
      <formula>0.6999</formula>
    </cfRule>
  </conditionalFormatting>
  <conditionalFormatting sqref="AX13">
    <cfRule type="cellIs" dxfId="1659" priority="2851" stopIfTrue="1" operator="equal">
      <formula>0</formula>
    </cfRule>
    <cfRule type="cellIs" dxfId="1658" priority="2852" stopIfTrue="1" operator="greaterThan">
      <formula>1</formula>
    </cfRule>
    <cfRule type="cellIs" dxfId="1657" priority="2853" stopIfTrue="1" operator="between">
      <formula>0.9</formula>
      <formula>1</formula>
    </cfRule>
    <cfRule type="cellIs" dxfId="1656" priority="2854" stopIfTrue="1" operator="between">
      <formula>0.7</formula>
      <formula>0.8999</formula>
    </cfRule>
    <cfRule type="cellIs" dxfId="1655" priority="2855" stopIfTrue="1" operator="between">
      <formula>0.00001</formula>
      <formula>0.6999</formula>
    </cfRule>
  </conditionalFormatting>
  <conditionalFormatting sqref="AF14">
    <cfRule type="cellIs" dxfId="1654" priority="2836" stopIfTrue="1" operator="equal">
      <formula>0</formula>
    </cfRule>
    <cfRule type="cellIs" dxfId="1653" priority="2837" stopIfTrue="1" operator="greaterThan">
      <formula>1</formula>
    </cfRule>
    <cfRule type="cellIs" dxfId="1652" priority="2838" stopIfTrue="1" operator="between">
      <formula>0.9</formula>
      <formula>1</formula>
    </cfRule>
    <cfRule type="cellIs" dxfId="1651" priority="2839" stopIfTrue="1" operator="between">
      <formula>0.7</formula>
      <formula>0.8999</formula>
    </cfRule>
    <cfRule type="cellIs" dxfId="1650" priority="2840" stopIfTrue="1" operator="between">
      <formula>0.00001</formula>
      <formula>0.6999</formula>
    </cfRule>
  </conditionalFormatting>
  <conditionalFormatting sqref="AI14">
    <cfRule type="cellIs" dxfId="1649" priority="2831" stopIfTrue="1" operator="equal">
      <formula>0</formula>
    </cfRule>
    <cfRule type="cellIs" dxfId="1648" priority="2832" stopIfTrue="1" operator="greaterThan">
      <formula>1</formula>
    </cfRule>
    <cfRule type="cellIs" dxfId="1647" priority="2833" stopIfTrue="1" operator="between">
      <formula>0.9</formula>
      <formula>1</formula>
    </cfRule>
    <cfRule type="cellIs" dxfId="1646" priority="2834" stopIfTrue="1" operator="between">
      <formula>0.7</formula>
      <formula>0.8999</formula>
    </cfRule>
    <cfRule type="cellIs" dxfId="1645" priority="2835" stopIfTrue="1" operator="between">
      <formula>0.00001</formula>
      <formula>0.6999</formula>
    </cfRule>
  </conditionalFormatting>
  <conditionalFormatting sqref="AL14">
    <cfRule type="cellIs" dxfId="1644" priority="2826" stopIfTrue="1" operator="equal">
      <formula>0</formula>
    </cfRule>
    <cfRule type="cellIs" dxfId="1643" priority="2827" stopIfTrue="1" operator="greaterThan">
      <formula>1</formula>
    </cfRule>
    <cfRule type="cellIs" dxfId="1642" priority="2828" stopIfTrue="1" operator="between">
      <formula>0.9</formula>
      <formula>1</formula>
    </cfRule>
    <cfRule type="cellIs" dxfId="1641" priority="2829" stopIfTrue="1" operator="between">
      <formula>0.7</formula>
      <formula>0.8999</formula>
    </cfRule>
    <cfRule type="cellIs" dxfId="1640" priority="2830" stopIfTrue="1" operator="between">
      <formula>0.00001</formula>
      <formula>0.6999</formula>
    </cfRule>
  </conditionalFormatting>
  <conditionalFormatting sqref="AU14">
    <cfRule type="cellIs" dxfId="1639" priority="2811" stopIfTrue="1" operator="equal">
      <formula>0</formula>
    </cfRule>
    <cfRule type="cellIs" dxfId="1638" priority="2812" stopIfTrue="1" operator="greaterThan">
      <formula>1</formula>
    </cfRule>
    <cfRule type="cellIs" dxfId="1637" priority="2813" stopIfTrue="1" operator="between">
      <formula>0.9</formula>
      <formula>1</formula>
    </cfRule>
    <cfRule type="cellIs" dxfId="1636" priority="2814" stopIfTrue="1" operator="between">
      <formula>0.7</formula>
      <formula>0.8999</formula>
    </cfRule>
    <cfRule type="cellIs" dxfId="1635" priority="2815" stopIfTrue="1" operator="between">
      <formula>0.00001</formula>
      <formula>0.6999</formula>
    </cfRule>
  </conditionalFormatting>
  <conditionalFormatting sqref="AX14">
    <cfRule type="cellIs" dxfId="1634" priority="2806" stopIfTrue="1" operator="equal">
      <formula>0</formula>
    </cfRule>
    <cfRule type="cellIs" dxfId="1633" priority="2807" stopIfTrue="1" operator="greaterThan">
      <formula>1</formula>
    </cfRule>
    <cfRule type="cellIs" dxfId="1632" priority="2808" stopIfTrue="1" operator="between">
      <formula>0.9</formula>
      <formula>1</formula>
    </cfRule>
    <cfRule type="cellIs" dxfId="1631" priority="2809" stopIfTrue="1" operator="between">
      <formula>0.7</formula>
      <formula>0.8999</formula>
    </cfRule>
    <cfRule type="cellIs" dxfId="1630" priority="2810" stopIfTrue="1" operator="between">
      <formula>0.00001</formula>
      <formula>0.6999</formula>
    </cfRule>
  </conditionalFormatting>
  <conditionalFormatting sqref="AF15">
    <cfRule type="cellIs" dxfId="1629" priority="2786" stopIfTrue="1" operator="equal">
      <formula>0</formula>
    </cfRule>
    <cfRule type="cellIs" dxfId="1628" priority="2787" stopIfTrue="1" operator="greaterThan">
      <formula>1</formula>
    </cfRule>
    <cfRule type="cellIs" dxfId="1627" priority="2788" stopIfTrue="1" operator="between">
      <formula>0.9</formula>
      <formula>1</formula>
    </cfRule>
    <cfRule type="cellIs" dxfId="1626" priority="2789" stopIfTrue="1" operator="between">
      <formula>0.7</formula>
      <formula>0.8999</formula>
    </cfRule>
    <cfRule type="cellIs" dxfId="1625" priority="2790" stopIfTrue="1" operator="between">
      <formula>0.00001</formula>
      <formula>0.6999</formula>
    </cfRule>
  </conditionalFormatting>
  <conditionalFormatting sqref="AI15">
    <cfRule type="cellIs" dxfId="1624" priority="2781" stopIfTrue="1" operator="equal">
      <formula>0</formula>
    </cfRule>
    <cfRule type="cellIs" dxfId="1623" priority="2782" stopIfTrue="1" operator="greaterThan">
      <formula>1</formula>
    </cfRule>
    <cfRule type="cellIs" dxfId="1622" priority="2783" stopIfTrue="1" operator="between">
      <formula>0.9</formula>
      <formula>1</formula>
    </cfRule>
    <cfRule type="cellIs" dxfId="1621" priority="2784" stopIfTrue="1" operator="between">
      <formula>0.7</formula>
      <formula>0.8999</formula>
    </cfRule>
    <cfRule type="cellIs" dxfId="1620" priority="2785" stopIfTrue="1" operator="between">
      <formula>0.00001</formula>
      <formula>0.6999</formula>
    </cfRule>
  </conditionalFormatting>
  <conditionalFormatting sqref="AO15">
    <cfRule type="cellIs" dxfId="1619" priority="2771" stopIfTrue="1" operator="equal">
      <formula>0</formula>
    </cfRule>
    <cfRule type="cellIs" dxfId="1618" priority="2772" stopIfTrue="1" operator="greaterThan">
      <formula>1</formula>
    </cfRule>
    <cfRule type="cellIs" dxfId="1617" priority="2773" stopIfTrue="1" operator="between">
      <formula>0.9</formula>
      <formula>1</formula>
    </cfRule>
    <cfRule type="cellIs" dxfId="1616" priority="2774" stopIfTrue="1" operator="between">
      <formula>0.7</formula>
      <formula>0.8999</formula>
    </cfRule>
    <cfRule type="cellIs" dxfId="1615" priority="2775" stopIfTrue="1" operator="between">
      <formula>0.00001</formula>
      <formula>0.6999</formula>
    </cfRule>
  </conditionalFormatting>
  <conditionalFormatting sqref="AR15">
    <cfRule type="cellIs" dxfId="1614" priority="2766" stopIfTrue="1" operator="equal">
      <formula>0</formula>
    </cfRule>
    <cfRule type="cellIs" dxfId="1613" priority="2767" stopIfTrue="1" operator="greaterThan">
      <formula>1</formula>
    </cfRule>
    <cfRule type="cellIs" dxfId="1612" priority="2768" stopIfTrue="1" operator="between">
      <formula>0.9</formula>
      <formula>1</formula>
    </cfRule>
    <cfRule type="cellIs" dxfId="1611" priority="2769" stopIfTrue="1" operator="between">
      <formula>0.7</formula>
      <formula>0.8999</formula>
    </cfRule>
    <cfRule type="cellIs" dxfId="1610" priority="2770" stopIfTrue="1" operator="between">
      <formula>0.00001</formula>
      <formula>0.6999</formula>
    </cfRule>
  </conditionalFormatting>
  <conditionalFormatting sqref="AU15">
    <cfRule type="cellIs" dxfId="1609" priority="2761" stopIfTrue="1" operator="equal">
      <formula>0</formula>
    </cfRule>
    <cfRule type="cellIs" dxfId="1608" priority="2762" stopIfTrue="1" operator="greaterThan">
      <formula>1</formula>
    </cfRule>
    <cfRule type="cellIs" dxfId="1607" priority="2763" stopIfTrue="1" operator="between">
      <formula>0.9</formula>
      <formula>1</formula>
    </cfRule>
    <cfRule type="cellIs" dxfId="1606" priority="2764" stopIfTrue="1" operator="between">
      <formula>0.7</formula>
      <formula>0.8999</formula>
    </cfRule>
    <cfRule type="cellIs" dxfId="1605" priority="2765" stopIfTrue="1" operator="between">
      <formula>0.00001</formula>
      <formula>0.6999</formula>
    </cfRule>
  </conditionalFormatting>
  <conditionalFormatting sqref="AX15">
    <cfRule type="cellIs" dxfId="1604" priority="2756" stopIfTrue="1" operator="equal">
      <formula>0</formula>
    </cfRule>
    <cfRule type="cellIs" dxfId="1603" priority="2757" stopIfTrue="1" operator="greaterThan">
      <formula>1</formula>
    </cfRule>
    <cfRule type="cellIs" dxfId="1602" priority="2758" stopIfTrue="1" operator="between">
      <formula>0.9</formula>
      <formula>1</formula>
    </cfRule>
    <cfRule type="cellIs" dxfId="1601" priority="2759" stopIfTrue="1" operator="between">
      <formula>0.7</formula>
      <formula>0.8999</formula>
    </cfRule>
    <cfRule type="cellIs" dxfId="1600" priority="2760" stopIfTrue="1" operator="between">
      <formula>0.00001</formula>
      <formula>0.6999</formula>
    </cfRule>
  </conditionalFormatting>
  <conditionalFormatting sqref="AX16">
    <cfRule type="cellIs" dxfId="1599" priority="2751" stopIfTrue="1" operator="equal">
      <formula>0</formula>
    </cfRule>
    <cfRule type="cellIs" dxfId="1598" priority="2752" stopIfTrue="1" operator="greaterThan">
      <formula>1</formula>
    </cfRule>
    <cfRule type="cellIs" dxfId="1597" priority="2753" stopIfTrue="1" operator="between">
      <formula>0.9</formula>
      <formula>1</formula>
    </cfRule>
    <cfRule type="cellIs" dxfId="1596" priority="2754" stopIfTrue="1" operator="between">
      <formula>0.7</formula>
      <formula>0.8999</formula>
    </cfRule>
    <cfRule type="cellIs" dxfId="1595" priority="2755" stopIfTrue="1" operator="between">
      <formula>0.00001</formula>
      <formula>0.6999</formula>
    </cfRule>
  </conditionalFormatting>
  <conditionalFormatting sqref="AU16">
    <cfRule type="cellIs" dxfId="1594" priority="2706" stopIfTrue="1" operator="equal">
      <formula>0</formula>
    </cfRule>
    <cfRule type="cellIs" dxfId="1593" priority="2707" stopIfTrue="1" operator="greaterThan">
      <formula>1</formula>
    </cfRule>
    <cfRule type="cellIs" dxfId="1592" priority="2708" stopIfTrue="1" operator="between">
      <formula>0.9</formula>
      <formula>1</formula>
    </cfRule>
    <cfRule type="cellIs" dxfId="1591" priority="2709" stopIfTrue="1" operator="between">
      <formula>0.7</formula>
      <formula>0.8999</formula>
    </cfRule>
    <cfRule type="cellIs" dxfId="1590" priority="2710" stopIfTrue="1" operator="between">
      <formula>0.00001</formula>
      <formula>0.6999</formula>
    </cfRule>
  </conditionalFormatting>
  <conditionalFormatting sqref="AC16">
    <cfRule type="cellIs" dxfId="1589" priority="2736" stopIfTrue="1" operator="equal">
      <formula>0</formula>
    </cfRule>
    <cfRule type="cellIs" dxfId="1588" priority="2737" stopIfTrue="1" operator="greaterThan">
      <formula>1</formula>
    </cfRule>
    <cfRule type="cellIs" dxfId="1587" priority="2738" stopIfTrue="1" operator="between">
      <formula>0.9</formula>
      <formula>1</formula>
    </cfRule>
    <cfRule type="cellIs" dxfId="1586" priority="2739" stopIfTrue="1" operator="between">
      <formula>0.7</formula>
      <formula>0.8999</formula>
    </cfRule>
    <cfRule type="cellIs" dxfId="1585" priority="2740" stopIfTrue="1" operator="between">
      <formula>0.00001</formula>
      <formula>0.6999</formula>
    </cfRule>
  </conditionalFormatting>
  <conditionalFormatting sqref="AF16">
    <cfRule type="cellIs" dxfId="1584" priority="2731" stopIfTrue="1" operator="equal">
      <formula>0</formula>
    </cfRule>
    <cfRule type="cellIs" dxfId="1583" priority="2732" stopIfTrue="1" operator="greaterThan">
      <formula>1</formula>
    </cfRule>
    <cfRule type="cellIs" dxfId="1582" priority="2733" stopIfTrue="1" operator="between">
      <formula>0.9</formula>
      <formula>1</formula>
    </cfRule>
    <cfRule type="cellIs" dxfId="1581" priority="2734" stopIfTrue="1" operator="between">
      <formula>0.7</formula>
      <formula>0.8999</formula>
    </cfRule>
    <cfRule type="cellIs" dxfId="1580" priority="2735" stopIfTrue="1" operator="between">
      <formula>0.00001</formula>
      <formula>0.6999</formula>
    </cfRule>
  </conditionalFormatting>
  <conditionalFormatting sqref="AI16">
    <cfRule type="cellIs" dxfId="1579" priority="2726" stopIfTrue="1" operator="equal">
      <formula>0</formula>
    </cfRule>
    <cfRule type="cellIs" dxfId="1578" priority="2727" stopIfTrue="1" operator="greaterThan">
      <formula>1</formula>
    </cfRule>
    <cfRule type="cellIs" dxfId="1577" priority="2728" stopIfTrue="1" operator="between">
      <formula>0.9</formula>
      <formula>1</formula>
    </cfRule>
    <cfRule type="cellIs" dxfId="1576" priority="2729" stopIfTrue="1" operator="between">
      <formula>0.7</formula>
      <formula>0.8999</formula>
    </cfRule>
    <cfRule type="cellIs" dxfId="1575" priority="2730" stopIfTrue="1" operator="between">
      <formula>0.00001</formula>
      <formula>0.6999</formula>
    </cfRule>
  </conditionalFormatting>
  <conditionalFormatting sqref="AL16">
    <cfRule type="cellIs" dxfId="1574" priority="2721" stopIfTrue="1" operator="equal">
      <formula>0</formula>
    </cfRule>
    <cfRule type="cellIs" dxfId="1573" priority="2722" stopIfTrue="1" operator="greaterThan">
      <formula>1</formula>
    </cfRule>
    <cfRule type="cellIs" dxfId="1572" priority="2723" stopIfTrue="1" operator="between">
      <formula>0.9</formula>
      <formula>1</formula>
    </cfRule>
    <cfRule type="cellIs" dxfId="1571" priority="2724" stopIfTrue="1" operator="between">
      <formula>0.7</formula>
      <formula>0.8999</formula>
    </cfRule>
    <cfRule type="cellIs" dxfId="1570" priority="2725" stopIfTrue="1" operator="between">
      <formula>0.00001</formula>
      <formula>0.6999</formula>
    </cfRule>
  </conditionalFormatting>
  <conditionalFormatting sqref="AO16">
    <cfRule type="cellIs" dxfId="1569" priority="2716" stopIfTrue="1" operator="equal">
      <formula>0</formula>
    </cfRule>
    <cfRule type="cellIs" dxfId="1568" priority="2717" stopIfTrue="1" operator="greaterThan">
      <formula>1</formula>
    </cfRule>
    <cfRule type="cellIs" dxfId="1567" priority="2718" stopIfTrue="1" operator="between">
      <formula>0.9</formula>
      <formula>1</formula>
    </cfRule>
    <cfRule type="cellIs" dxfId="1566" priority="2719" stopIfTrue="1" operator="between">
      <formula>0.7</formula>
      <formula>0.8999</formula>
    </cfRule>
    <cfRule type="cellIs" dxfId="1565" priority="2720" stopIfTrue="1" operator="between">
      <formula>0.00001</formula>
      <formula>0.6999</formula>
    </cfRule>
  </conditionalFormatting>
  <conditionalFormatting sqref="AR16">
    <cfRule type="cellIs" dxfId="1564" priority="2711" stopIfTrue="1" operator="equal">
      <formula>0</formula>
    </cfRule>
    <cfRule type="cellIs" dxfId="1563" priority="2712" stopIfTrue="1" operator="greaterThan">
      <formula>1</formula>
    </cfRule>
    <cfRule type="cellIs" dxfId="1562" priority="2713" stopIfTrue="1" operator="between">
      <formula>0.9</formula>
      <formula>1</formula>
    </cfRule>
    <cfRule type="cellIs" dxfId="1561" priority="2714" stopIfTrue="1" operator="between">
      <formula>0.7</formula>
      <formula>0.8999</formula>
    </cfRule>
    <cfRule type="cellIs" dxfId="1560" priority="2715" stopIfTrue="1" operator="between">
      <formula>0.00001</formula>
      <formula>0.6999</formula>
    </cfRule>
  </conditionalFormatting>
  <conditionalFormatting sqref="AC17">
    <cfRule type="cellIs" dxfId="1559" priority="2696" stopIfTrue="1" operator="equal">
      <formula>0</formula>
    </cfRule>
    <cfRule type="cellIs" dxfId="1558" priority="2697" stopIfTrue="1" operator="greaterThan">
      <formula>1</formula>
    </cfRule>
    <cfRule type="cellIs" dxfId="1557" priority="2698" stopIfTrue="1" operator="between">
      <formula>0.9</formula>
      <formula>1</formula>
    </cfRule>
    <cfRule type="cellIs" dxfId="1556" priority="2699" stopIfTrue="1" operator="between">
      <formula>0.7</formula>
      <formula>0.8999</formula>
    </cfRule>
    <cfRule type="cellIs" dxfId="1555" priority="2700" stopIfTrue="1" operator="between">
      <formula>0.00001</formula>
      <formula>0.6999</formula>
    </cfRule>
  </conditionalFormatting>
  <conditionalFormatting sqref="AF17">
    <cfRule type="cellIs" dxfId="1554" priority="2691" stopIfTrue="1" operator="equal">
      <formula>0</formula>
    </cfRule>
    <cfRule type="cellIs" dxfId="1553" priority="2692" stopIfTrue="1" operator="greaterThan">
      <formula>1</formula>
    </cfRule>
    <cfRule type="cellIs" dxfId="1552" priority="2693" stopIfTrue="1" operator="between">
      <formula>0.9</formula>
      <formula>1</formula>
    </cfRule>
    <cfRule type="cellIs" dxfId="1551" priority="2694" stopIfTrue="1" operator="between">
      <formula>0.7</formula>
      <formula>0.8999</formula>
    </cfRule>
    <cfRule type="cellIs" dxfId="1550" priority="2695" stopIfTrue="1" operator="between">
      <formula>0.00001</formula>
      <formula>0.6999</formula>
    </cfRule>
  </conditionalFormatting>
  <conditionalFormatting sqref="AI17">
    <cfRule type="cellIs" dxfId="1549" priority="2686" stopIfTrue="1" operator="equal">
      <formula>0</formula>
    </cfRule>
    <cfRule type="cellIs" dxfId="1548" priority="2687" stopIfTrue="1" operator="greaterThan">
      <formula>1</formula>
    </cfRule>
    <cfRule type="cellIs" dxfId="1547" priority="2688" stopIfTrue="1" operator="between">
      <formula>0.9</formula>
      <formula>1</formula>
    </cfRule>
    <cfRule type="cellIs" dxfId="1546" priority="2689" stopIfTrue="1" operator="between">
      <formula>0.7</formula>
      <formula>0.8999</formula>
    </cfRule>
    <cfRule type="cellIs" dxfId="1545" priority="2690" stopIfTrue="1" operator="between">
      <formula>0.00001</formula>
      <formula>0.6999</formula>
    </cfRule>
  </conditionalFormatting>
  <conditionalFormatting sqref="AL17">
    <cfRule type="cellIs" dxfId="1544" priority="2681" stopIfTrue="1" operator="equal">
      <formula>0</formula>
    </cfRule>
    <cfRule type="cellIs" dxfId="1543" priority="2682" stopIfTrue="1" operator="greaterThan">
      <formula>1</formula>
    </cfRule>
    <cfRule type="cellIs" dxfId="1542" priority="2683" stopIfTrue="1" operator="between">
      <formula>0.9</formula>
      <formula>1</formula>
    </cfRule>
    <cfRule type="cellIs" dxfId="1541" priority="2684" stopIfTrue="1" operator="between">
      <formula>0.7</formula>
      <formula>0.8999</formula>
    </cfRule>
    <cfRule type="cellIs" dxfId="1540" priority="2685" stopIfTrue="1" operator="between">
      <formula>0.00001</formula>
      <formula>0.6999</formula>
    </cfRule>
  </conditionalFormatting>
  <conditionalFormatting sqref="AO17">
    <cfRule type="cellIs" dxfId="1539" priority="2676" stopIfTrue="1" operator="equal">
      <formula>0</formula>
    </cfRule>
    <cfRule type="cellIs" dxfId="1538" priority="2677" stopIfTrue="1" operator="greaterThan">
      <formula>1</formula>
    </cfRule>
    <cfRule type="cellIs" dxfId="1537" priority="2678" stopIfTrue="1" operator="between">
      <formula>0.9</formula>
      <formula>1</formula>
    </cfRule>
    <cfRule type="cellIs" dxfId="1536" priority="2679" stopIfTrue="1" operator="between">
      <formula>0.7</formula>
      <formula>0.8999</formula>
    </cfRule>
    <cfRule type="cellIs" dxfId="1535" priority="2680" stopIfTrue="1" operator="between">
      <formula>0.00001</formula>
      <formula>0.6999</formula>
    </cfRule>
  </conditionalFormatting>
  <conditionalFormatting sqref="AR17">
    <cfRule type="cellIs" dxfId="1534" priority="2671" stopIfTrue="1" operator="equal">
      <formula>0</formula>
    </cfRule>
    <cfRule type="cellIs" dxfId="1533" priority="2672" stopIfTrue="1" operator="greaterThan">
      <formula>1</formula>
    </cfRule>
    <cfRule type="cellIs" dxfId="1532" priority="2673" stopIfTrue="1" operator="between">
      <formula>0.9</formula>
      <formula>1</formula>
    </cfRule>
    <cfRule type="cellIs" dxfId="1531" priority="2674" stopIfTrue="1" operator="between">
      <formula>0.7</formula>
      <formula>0.8999</formula>
    </cfRule>
    <cfRule type="cellIs" dxfId="1530" priority="2675" stopIfTrue="1" operator="between">
      <formula>0.00001</formula>
      <formula>0.6999</formula>
    </cfRule>
  </conditionalFormatting>
  <conditionalFormatting sqref="AU17">
    <cfRule type="cellIs" dxfId="1529" priority="2666" stopIfTrue="1" operator="equal">
      <formula>0</formula>
    </cfRule>
    <cfRule type="cellIs" dxfId="1528" priority="2667" stopIfTrue="1" operator="greaterThan">
      <formula>1</formula>
    </cfRule>
    <cfRule type="cellIs" dxfId="1527" priority="2668" stopIfTrue="1" operator="between">
      <formula>0.9</formula>
      <formula>1</formula>
    </cfRule>
    <cfRule type="cellIs" dxfId="1526" priority="2669" stopIfTrue="1" operator="between">
      <formula>0.7</formula>
      <formula>0.8999</formula>
    </cfRule>
    <cfRule type="cellIs" dxfId="1525" priority="2670" stopIfTrue="1" operator="between">
      <formula>0.00001</formula>
      <formula>0.6999</formula>
    </cfRule>
  </conditionalFormatting>
  <conditionalFormatting sqref="AX17">
    <cfRule type="cellIs" dxfId="1524" priority="2661" stopIfTrue="1" operator="equal">
      <formula>0</formula>
    </cfRule>
    <cfRule type="cellIs" dxfId="1523" priority="2662" stopIfTrue="1" operator="greaterThan">
      <formula>1</formula>
    </cfRule>
    <cfRule type="cellIs" dxfId="1522" priority="2663" stopIfTrue="1" operator="between">
      <formula>0.9</formula>
      <formula>1</formula>
    </cfRule>
    <cfRule type="cellIs" dxfId="1521" priority="2664" stopIfTrue="1" operator="between">
      <formula>0.7</formula>
      <formula>0.8999</formula>
    </cfRule>
    <cfRule type="cellIs" dxfId="1520" priority="2665" stopIfTrue="1" operator="between">
      <formula>0.00001</formula>
      <formula>0.6999</formula>
    </cfRule>
  </conditionalFormatting>
  <conditionalFormatting sqref="AC18">
    <cfRule type="cellIs" dxfId="1519" priority="2646" stopIfTrue="1" operator="equal">
      <formula>0</formula>
    </cfRule>
    <cfRule type="cellIs" dxfId="1518" priority="2647" stopIfTrue="1" operator="greaterThan">
      <formula>1</formula>
    </cfRule>
    <cfRule type="cellIs" dxfId="1517" priority="2648" stopIfTrue="1" operator="between">
      <formula>0.9</formula>
      <formula>1</formula>
    </cfRule>
    <cfRule type="cellIs" dxfId="1516" priority="2649" stopIfTrue="1" operator="between">
      <formula>0.7</formula>
      <formula>0.8999</formula>
    </cfRule>
    <cfRule type="cellIs" dxfId="1515" priority="2650" stopIfTrue="1" operator="between">
      <formula>0.00001</formula>
      <formula>0.6999</formula>
    </cfRule>
  </conditionalFormatting>
  <conditionalFormatting sqref="AF18">
    <cfRule type="cellIs" dxfId="1514" priority="2641" stopIfTrue="1" operator="equal">
      <formula>0</formula>
    </cfRule>
    <cfRule type="cellIs" dxfId="1513" priority="2642" stopIfTrue="1" operator="greaterThan">
      <formula>1</formula>
    </cfRule>
    <cfRule type="cellIs" dxfId="1512" priority="2643" stopIfTrue="1" operator="between">
      <formula>0.9</formula>
      <formula>1</formula>
    </cfRule>
    <cfRule type="cellIs" dxfId="1511" priority="2644" stopIfTrue="1" operator="between">
      <formula>0.7</formula>
      <formula>0.8999</formula>
    </cfRule>
    <cfRule type="cellIs" dxfId="1510" priority="2645" stopIfTrue="1" operator="between">
      <formula>0.00001</formula>
      <formula>0.6999</formula>
    </cfRule>
  </conditionalFormatting>
  <conditionalFormatting sqref="AI18">
    <cfRule type="cellIs" dxfId="1509" priority="2636" stopIfTrue="1" operator="equal">
      <formula>0</formula>
    </cfRule>
    <cfRule type="cellIs" dxfId="1508" priority="2637" stopIfTrue="1" operator="greaterThan">
      <formula>1</formula>
    </cfRule>
    <cfRule type="cellIs" dxfId="1507" priority="2638" stopIfTrue="1" operator="between">
      <formula>0.9</formula>
      <formula>1</formula>
    </cfRule>
    <cfRule type="cellIs" dxfId="1506" priority="2639" stopIfTrue="1" operator="between">
      <formula>0.7</formula>
      <formula>0.8999</formula>
    </cfRule>
    <cfRule type="cellIs" dxfId="1505" priority="2640" stopIfTrue="1" operator="between">
      <formula>0.00001</formula>
      <formula>0.6999</formula>
    </cfRule>
  </conditionalFormatting>
  <conditionalFormatting sqref="AL18">
    <cfRule type="cellIs" dxfId="1504" priority="2631" stopIfTrue="1" operator="equal">
      <formula>0</formula>
    </cfRule>
    <cfRule type="cellIs" dxfId="1503" priority="2632" stopIfTrue="1" operator="greaterThan">
      <formula>1</formula>
    </cfRule>
    <cfRule type="cellIs" dxfId="1502" priority="2633" stopIfTrue="1" operator="between">
      <formula>0.9</formula>
      <formula>1</formula>
    </cfRule>
    <cfRule type="cellIs" dxfId="1501" priority="2634" stopIfTrue="1" operator="between">
      <formula>0.7</formula>
      <formula>0.8999</formula>
    </cfRule>
    <cfRule type="cellIs" dxfId="1500" priority="2635" stopIfTrue="1" operator="between">
      <formula>0.00001</formula>
      <formula>0.6999</formula>
    </cfRule>
  </conditionalFormatting>
  <conditionalFormatting sqref="AO18">
    <cfRule type="cellIs" dxfId="1499" priority="2626" stopIfTrue="1" operator="equal">
      <formula>0</formula>
    </cfRule>
    <cfRule type="cellIs" dxfId="1498" priority="2627" stopIfTrue="1" operator="greaterThan">
      <formula>1</formula>
    </cfRule>
    <cfRule type="cellIs" dxfId="1497" priority="2628" stopIfTrue="1" operator="between">
      <formula>0.9</formula>
      <formula>1</formula>
    </cfRule>
    <cfRule type="cellIs" dxfId="1496" priority="2629" stopIfTrue="1" operator="between">
      <formula>0.7</formula>
      <formula>0.8999</formula>
    </cfRule>
    <cfRule type="cellIs" dxfId="1495" priority="2630" stopIfTrue="1" operator="between">
      <formula>0.00001</formula>
      <formula>0.6999</formula>
    </cfRule>
  </conditionalFormatting>
  <conditionalFormatting sqref="AR18">
    <cfRule type="cellIs" dxfId="1494" priority="2621" stopIfTrue="1" operator="equal">
      <formula>0</formula>
    </cfRule>
    <cfRule type="cellIs" dxfId="1493" priority="2622" stopIfTrue="1" operator="greaterThan">
      <formula>1</formula>
    </cfRule>
    <cfRule type="cellIs" dxfId="1492" priority="2623" stopIfTrue="1" operator="between">
      <formula>0.9</formula>
      <formula>1</formula>
    </cfRule>
    <cfRule type="cellIs" dxfId="1491" priority="2624" stopIfTrue="1" operator="between">
      <formula>0.7</formula>
      <formula>0.8999</formula>
    </cfRule>
    <cfRule type="cellIs" dxfId="1490" priority="2625" stopIfTrue="1" operator="between">
      <formula>0.00001</formula>
      <formula>0.6999</formula>
    </cfRule>
  </conditionalFormatting>
  <conditionalFormatting sqref="AU18">
    <cfRule type="cellIs" dxfId="1489" priority="2616" stopIfTrue="1" operator="equal">
      <formula>0</formula>
    </cfRule>
    <cfRule type="cellIs" dxfId="1488" priority="2617" stopIfTrue="1" operator="greaterThan">
      <formula>1</formula>
    </cfRule>
    <cfRule type="cellIs" dxfId="1487" priority="2618" stopIfTrue="1" operator="between">
      <formula>0.9</formula>
      <formula>1</formula>
    </cfRule>
    <cfRule type="cellIs" dxfId="1486" priority="2619" stopIfTrue="1" operator="between">
      <formula>0.7</formula>
      <formula>0.8999</formula>
    </cfRule>
    <cfRule type="cellIs" dxfId="1485" priority="2620" stopIfTrue="1" operator="between">
      <formula>0.00001</formula>
      <formula>0.6999</formula>
    </cfRule>
  </conditionalFormatting>
  <conditionalFormatting sqref="AX23">
    <cfRule type="cellIs" dxfId="1484" priority="2606" stopIfTrue="1" operator="equal">
      <formula>0</formula>
    </cfRule>
    <cfRule type="cellIs" dxfId="1483" priority="2607" stopIfTrue="1" operator="greaterThan">
      <formula>1</formula>
    </cfRule>
    <cfRule type="cellIs" dxfId="1482" priority="2608" stopIfTrue="1" operator="between">
      <formula>0.9</formula>
      <formula>1</formula>
    </cfRule>
    <cfRule type="cellIs" dxfId="1481" priority="2609" stopIfTrue="1" operator="between">
      <formula>0.7</formula>
      <formula>0.8999</formula>
    </cfRule>
    <cfRule type="cellIs" dxfId="1480" priority="2610" stopIfTrue="1" operator="between">
      <formula>0.00001</formula>
      <formula>0.6999</formula>
    </cfRule>
  </conditionalFormatting>
  <conditionalFormatting sqref="AX24">
    <cfRule type="cellIs" dxfId="1479" priority="2601" stopIfTrue="1" operator="equal">
      <formula>0</formula>
    </cfRule>
    <cfRule type="cellIs" dxfId="1478" priority="2602" stopIfTrue="1" operator="greaterThan">
      <formula>1</formula>
    </cfRule>
    <cfRule type="cellIs" dxfId="1477" priority="2603" stopIfTrue="1" operator="between">
      <formula>0.9</formula>
      <formula>1</formula>
    </cfRule>
    <cfRule type="cellIs" dxfId="1476" priority="2604" stopIfTrue="1" operator="between">
      <formula>0.7</formula>
      <formula>0.8999</formula>
    </cfRule>
    <cfRule type="cellIs" dxfId="1475" priority="2605" stopIfTrue="1" operator="between">
      <formula>0.00001</formula>
      <formula>0.6999</formula>
    </cfRule>
  </conditionalFormatting>
  <conditionalFormatting sqref="AC26 AF26 AI26 AL26 AO26 AR26 AU26 AX26">
    <cfRule type="cellIs" dxfId="1474" priority="2596" stopIfTrue="1" operator="equal">
      <formula>0</formula>
    </cfRule>
    <cfRule type="cellIs" dxfId="1473" priority="2597" stopIfTrue="1" operator="greaterThan">
      <formula>1</formula>
    </cfRule>
    <cfRule type="cellIs" dxfId="1472" priority="2598" stopIfTrue="1" operator="between">
      <formula>0.9</formula>
      <formula>1</formula>
    </cfRule>
    <cfRule type="cellIs" dxfId="1471" priority="2599" stopIfTrue="1" operator="between">
      <formula>0.7</formula>
      <formula>0.8999</formula>
    </cfRule>
    <cfRule type="cellIs" dxfId="1470" priority="2600" stopIfTrue="1" operator="between">
      <formula>0.00001</formula>
      <formula>0.6999</formula>
    </cfRule>
  </conditionalFormatting>
  <conditionalFormatting sqref="AC27 AF27 AI27 AL27 AO27 AR27 AU27">
    <cfRule type="cellIs" dxfId="1469" priority="2591" stopIfTrue="1" operator="equal">
      <formula>0</formula>
    </cfRule>
    <cfRule type="cellIs" dxfId="1468" priority="2592" stopIfTrue="1" operator="greaterThan">
      <formula>1</formula>
    </cfRule>
    <cfRule type="cellIs" dxfId="1467" priority="2593" stopIfTrue="1" operator="between">
      <formula>0.9</formula>
      <formula>1</formula>
    </cfRule>
    <cfRule type="cellIs" dxfId="1466" priority="2594" stopIfTrue="1" operator="between">
      <formula>0.7</formula>
      <formula>0.8999</formula>
    </cfRule>
    <cfRule type="cellIs" dxfId="1465" priority="2595" stopIfTrue="1" operator="between">
      <formula>0.00001</formula>
      <formula>0.6999</formula>
    </cfRule>
  </conditionalFormatting>
  <conditionalFormatting sqref="AC36 AF36 AI36 AL36 AO36 AR36 AU36">
    <cfRule type="cellIs" dxfId="1464" priority="2581" stopIfTrue="1" operator="equal">
      <formula>0</formula>
    </cfRule>
    <cfRule type="cellIs" dxfId="1463" priority="2582" stopIfTrue="1" operator="greaterThan">
      <formula>1</formula>
    </cfRule>
    <cfRule type="cellIs" dxfId="1462" priority="2583" stopIfTrue="1" operator="between">
      <formula>0.9</formula>
      <formula>1</formula>
    </cfRule>
    <cfRule type="cellIs" dxfId="1461" priority="2584" stopIfTrue="1" operator="between">
      <formula>0.7</formula>
      <formula>0.8999</formula>
    </cfRule>
    <cfRule type="cellIs" dxfId="1460" priority="2585" stopIfTrue="1" operator="between">
      <formula>0.00001</formula>
      <formula>0.6999</formula>
    </cfRule>
  </conditionalFormatting>
  <conditionalFormatting sqref="AX43:AX45">
    <cfRule type="cellIs" dxfId="1459" priority="2576" stopIfTrue="1" operator="equal">
      <formula>0</formula>
    </cfRule>
    <cfRule type="cellIs" dxfId="1458" priority="2577" stopIfTrue="1" operator="greaterThan">
      <formula>1</formula>
    </cfRule>
    <cfRule type="cellIs" dxfId="1457" priority="2578" stopIfTrue="1" operator="between">
      <formula>0.9</formula>
      <formula>1</formula>
    </cfRule>
    <cfRule type="cellIs" dxfId="1456" priority="2579" stopIfTrue="1" operator="between">
      <formula>0.7</formula>
      <formula>0.8999</formula>
    </cfRule>
    <cfRule type="cellIs" dxfId="1455" priority="2580" stopIfTrue="1" operator="between">
      <formula>0.00001</formula>
      <formula>0.6999</formula>
    </cfRule>
  </conditionalFormatting>
  <conditionalFormatting sqref="AC50">
    <cfRule type="cellIs" dxfId="1454" priority="2556" stopIfTrue="1" operator="equal">
      <formula>0</formula>
    </cfRule>
    <cfRule type="cellIs" dxfId="1453" priority="2557" stopIfTrue="1" operator="greaterThan">
      <formula>1</formula>
    </cfRule>
    <cfRule type="cellIs" dxfId="1452" priority="2558" stopIfTrue="1" operator="between">
      <formula>0.9</formula>
      <formula>1</formula>
    </cfRule>
    <cfRule type="cellIs" dxfId="1451" priority="2559" stopIfTrue="1" operator="between">
      <formula>0.7</formula>
      <formula>0.8999</formula>
    </cfRule>
    <cfRule type="cellIs" dxfId="1450" priority="2560" stopIfTrue="1" operator="between">
      <formula>0.00001</formula>
      <formula>0.6999</formula>
    </cfRule>
  </conditionalFormatting>
  <conditionalFormatting sqref="AF50">
    <cfRule type="cellIs" dxfId="1449" priority="2551" stopIfTrue="1" operator="equal">
      <formula>0</formula>
    </cfRule>
    <cfRule type="cellIs" dxfId="1448" priority="2552" stopIfTrue="1" operator="greaterThan">
      <formula>1</formula>
    </cfRule>
    <cfRule type="cellIs" dxfId="1447" priority="2553" stopIfTrue="1" operator="between">
      <formula>0.9</formula>
      <formula>1</formula>
    </cfRule>
    <cfRule type="cellIs" dxfId="1446" priority="2554" stopIfTrue="1" operator="between">
      <formula>0.7</formula>
      <formula>0.8999</formula>
    </cfRule>
    <cfRule type="cellIs" dxfId="1445" priority="2555" stopIfTrue="1" operator="between">
      <formula>0.00001</formula>
      <formula>0.6999</formula>
    </cfRule>
  </conditionalFormatting>
  <conditionalFormatting sqref="AI50">
    <cfRule type="cellIs" dxfId="1444" priority="2546" stopIfTrue="1" operator="equal">
      <formula>0</formula>
    </cfRule>
    <cfRule type="cellIs" dxfId="1443" priority="2547" stopIfTrue="1" operator="greaterThan">
      <formula>1</formula>
    </cfRule>
    <cfRule type="cellIs" dxfId="1442" priority="2548" stopIfTrue="1" operator="between">
      <formula>0.9</formula>
      <formula>1</formula>
    </cfRule>
    <cfRule type="cellIs" dxfId="1441" priority="2549" stopIfTrue="1" operator="between">
      <formula>0.7</formula>
      <formula>0.8999</formula>
    </cfRule>
    <cfRule type="cellIs" dxfId="1440" priority="2550" stopIfTrue="1" operator="between">
      <formula>0.00001</formula>
      <formula>0.6999</formula>
    </cfRule>
  </conditionalFormatting>
  <conditionalFormatting sqref="AL50">
    <cfRule type="cellIs" dxfId="1439" priority="2541" stopIfTrue="1" operator="equal">
      <formula>0</formula>
    </cfRule>
    <cfRule type="cellIs" dxfId="1438" priority="2542" stopIfTrue="1" operator="greaterThan">
      <formula>1</formula>
    </cfRule>
    <cfRule type="cellIs" dxfId="1437" priority="2543" stopIfTrue="1" operator="between">
      <formula>0.9</formula>
      <formula>1</formula>
    </cfRule>
    <cfRule type="cellIs" dxfId="1436" priority="2544" stopIfTrue="1" operator="between">
      <formula>0.7</formula>
      <formula>0.8999</formula>
    </cfRule>
    <cfRule type="cellIs" dxfId="1435" priority="2545" stopIfTrue="1" operator="between">
      <formula>0.00001</formula>
      <formula>0.6999</formula>
    </cfRule>
  </conditionalFormatting>
  <conditionalFormatting sqref="AO50">
    <cfRule type="cellIs" dxfId="1434" priority="2536" stopIfTrue="1" operator="equal">
      <formula>0</formula>
    </cfRule>
    <cfRule type="cellIs" dxfId="1433" priority="2537" stopIfTrue="1" operator="greaterThan">
      <formula>1</formula>
    </cfRule>
    <cfRule type="cellIs" dxfId="1432" priority="2538" stopIfTrue="1" operator="between">
      <formula>0.9</formula>
      <formula>1</formula>
    </cfRule>
    <cfRule type="cellIs" dxfId="1431" priority="2539" stopIfTrue="1" operator="between">
      <formula>0.7</formula>
      <formula>0.8999</formula>
    </cfRule>
    <cfRule type="cellIs" dxfId="1430" priority="2540" stopIfTrue="1" operator="between">
      <formula>0.00001</formula>
      <formula>0.6999</formula>
    </cfRule>
  </conditionalFormatting>
  <conditionalFormatting sqref="AR50">
    <cfRule type="cellIs" dxfId="1429" priority="2531" stopIfTrue="1" operator="equal">
      <formula>0</formula>
    </cfRule>
    <cfRule type="cellIs" dxfId="1428" priority="2532" stopIfTrue="1" operator="greaterThan">
      <formula>1</formula>
    </cfRule>
    <cfRule type="cellIs" dxfId="1427" priority="2533" stopIfTrue="1" operator="between">
      <formula>0.9</formula>
      <formula>1</formula>
    </cfRule>
    <cfRule type="cellIs" dxfId="1426" priority="2534" stopIfTrue="1" operator="between">
      <formula>0.7</formula>
      <formula>0.8999</formula>
    </cfRule>
    <cfRule type="cellIs" dxfId="1425" priority="2535" stopIfTrue="1" operator="between">
      <formula>0.00001</formula>
      <formula>0.6999</formula>
    </cfRule>
  </conditionalFormatting>
  <conditionalFormatting sqref="AU50">
    <cfRule type="cellIs" dxfId="1424" priority="2526" stopIfTrue="1" operator="equal">
      <formula>0</formula>
    </cfRule>
    <cfRule type="cellIs" dxfId="1423" priority="2527" stopIfTrue="1" operator="greaterThan">
      <formula>1</formula>
    </cfRule>
    <cfRule type="cellIs" dxfId="1422" priority="2528" stopIfTrue="1" operator="between">
      <formula>0.9</formula>
      <formula>1</formula>
    </cfRule>
    <cfRule type="cellIs" dxfId="1421" priority="2529" stopIfTrue="1" operator="between">
      <formula>0.7</formula>
      <formula>0.8999</formula>
    </cfRule>
    <cfRule type="cellIs" dxfId="1420" priority="2530" stopIfTrue="1" operator="between">
      <formula>0.00001</formula>
      <formula>0.6999</formula>
    </cfRule>
  </conditionalFormatting>
  <conditionalFormatting sqref="AC51">
    <cfRule type="cellIs" dxfId="1419" priority="2506" stopIfTrue="1" operator="equal">
      <formula>0</formula>
    </cfRule>
    <cfRule type="cellIs" dxfId="1418" priority="2507" stopIfTrue="1" operator="greaterThan">
      <formula>1</formula>
    </cfRule>
    <cfRule type="cellIs" dxfId="1417" priority="2508" stopIfTrue="1" operator="between">
      <formula>0.9</formula>
      <formula>1</formula>
    </cfRule>
    <cfRule type="cellIs" dxfId="1416" priority="2509" stopIfTrue="1" operator="between">
      <formula>0.7</formula>
      <formula>0.8999</formula>
    </cfRule>
    <cfRule type="cellIs" dxfId="1415" priority="2510" stopIfTrue="1" operator="between">
      <formula>0.00001</formula>
      <formula>0.6999</formula>
    </cfRule>
  </conditionalFormatting>
  <conditionalFormatting sqref="AF51">
    <cfRule type="cellIs" dxfId="1414" priority="2501" stopIfTrue="1" operator="equal">
      <formula>0</formula>
    </cfRule>
    <cfRule type="cellIs" dxfId="1413" priority="2502" stopIfTrue="1" operator="greaterThan">
      <formula>1</formula>
    </cfRule>
    <cfRule type="cellIs" dxfId="1412" priority="2503" stopIfTrue="1" operator="between">
      <formula>0.9</formula>
      <formula>1</formula>
    </cfRule>
    <cfRule type="cellIs" dxfId="1411" priority="2504" stopIfTrue="1" operator="between">
      <formula>0.7</formula>
      <formula>0.8999</formula>
    </cfRule>
    <cfRule type="cellIs" dxfId="1410" priority="2505" stopIfTrue="1" operator="between">
      <formula>0.00001</formula>
      <formula>0.6999</formula>
    </cfRule>
  </conditionalFormatting>
  <conditionalFormatting sqref="AI51">
    <cfRule type="cellIs" dxfId="1409" priority="2496" stopIfTrue="1" operator="equal">
      <formula>0</formula>
    </cfRule>
    <cfRule type="cellIs" dxfId="1408" priority="2497" stopIfTrue="1" operator="greaterThan">
      <formula>1</formula>
    </cfRule>
    <cfRule type="cellIs" dxfId="1407" priority="2498" stopIfTrue="1" operator="between">
      <formula>0.9</formula>
      <formula>1</formula>
    </cfRule>
    <cfRule type="cellIs" dxfId="1406" priority="2499" stopIfTrue="1" operator="between">
      <formula>0.7</formula>
      <formula>0.8999</formula>
    </cfRule>
    <cfRule type="cellIs" dxfId="1405" priority="2500" stopIfTrue="1" operator="between">
      <formula>0.00001</formula>
      <formula>0.6999</formula>
    </cfRule>
  </conditionalFormatting>
  <conditionalFormatting sqref="AL51">
    <cfRule type="cellIs" dxfId="1404" priority="2491" stopIfTrue="1" operator="equal">
      <formula>0</formula>
    </cfRule>
    <cfRule type="cellIs" dxfId="1403" priority="2492" stopIfTrue="1" operator="greaterThan">
      <formula>1</formula>
    </cfRule>
    <cfRule type="cellIs" dxfId="1402" priority="2493" stopIfTrue="1" operator="between">
      <formula>0.9</formula>
      <formula>1</formula>
    </cfRule>
    <cfRule type="cellIs" dxfId="1401" priority="2494" stopIfTrue="1" operator="between">
      <formula>0.7</formula>
      <formula>0.8999</formula>
    </cfRule>
    <cfRule type="cellIs" dxfId="1400" priority="2495" stopIfTrue="1" operator="between">
      <formula>0.00001</formula>
      <formula>0.6999</formula>
    </cfRule>
  </conditionalFormatting>
  <conditionalFormatting sqref="AO51">
    <cfRule type="cellIs" dxfId="1399" priority="2486" stopIfTrue="1" operator="equal">
      <formula>0</formula>
    </cfRule>
    <cfRule type="cellIs" dxfId="1398" priority="2487" stopIfTrue="1" operator="greaterThan">
      <formula>1</formula>
    </cfRule>
    <cfRule type="cellIs" dxfId="1397" priority="2488" stopIfTrue="1" operator="between">
      <formula>0.9</formula>
      <formula>1</formula>
    </cfRule>
    <cfRule type="cellIs" dxfId="1396" priority="2489" stopIfTrue="1" operator="between">
      <formula>0.7</formula>
      <formula>0.8999</formula>
    </cfRule>
    <cfRule type="cellIs" dxfId="1395" priority="2490" stopIfTrue="1" operator="between">
      <formula>0.00001</formula>
      <formula>0.6999</formula>
    </cfRule>
  </conditionalFormatting>
  <conditionalFormatting sqref="AR51">
    <cfRule type="cellIs" dxfId="1394" priority="2481" stopIfTrue="1" operator="equal">
      <formula>0</formula>
    </cfRule>
    <cfRule type="cellIs" dxfId="1393" priority="2482" stopIfTrue="1" operator="greaterThan">
      <formula>1</formula>
    </cfRule>
    <cfRule type="cellIs" dxfId="1392" priority="2483" stopIfTrue="1" operator="between">
      <formula>0.9</formula>
      <formula>1</formula>
    </cfRule>
    <cfRule type="cellIs" dxfId="1391" priority="2484" stopIfTrue="1" operator="between">
      <formula>0.7</formula>
      <formula>0.8999</formula>
    </cfRule>
    <cfRule type="cellIs" dxfId="1390" priority="2485" stopIfTrue="1" operator="between">
      <formula>0.00001</formula>
      <formula>0.6999</formula>
    </cfRule>
  </conditionalFormatting>
  <conditionalFormatting sqref="AU51">
    <cfRule type="cellIs" dxfId="1389" priority="2476" stopIfTrue="1" operator="equal">
      <formula>0</formula>
    </cfRule>
    <cfRule type="cellIs" dxfId="1388" priority="2477" stopIfTrue="1" operator="greaterThan">
      <formula>1</formula>
    </cfRule>
    <cfRule type="cellIs" dxfId="1387" priority="2478" stopIfTrue="1" operator="between">
      <formula>0.9</formula>
      <formula>1</formula>
    </cfRule>
    <cfRule type="cellIs" dxfId="1386" priority="2479" stopIfTrue="1" operator="between">
      <formula>0.7</formula>
      <formula>0.8999</formula>
    </cfRule>
    <cfRule type="cellIs" dxfId="1385" priority="2480" stopIfTrue="1" operator="between">
      <formula>0.00001</formula>
      <formula>0.6999</formula>
    </cfRule>
  </conditionalFormatting>
  <conditionalFormatting sqref="AC60:AC64">
    <cfRule type="cellIs" dxfId="1384" priority="2461" stopIfTrue="1" operator="equal">
      <formula>0</formula>
    </cfRule>
    <cfRule type="cellIs" dxfId="1383" priority="2462" stopIfTrue="1" operator="greaterThan">
      <formula>1</formula>
    </cfRule>
    <cfRule type="cellIs" dxfId="1382" priority="2463" stopIfTrue="1" operator="between">
      <formula>0.9</formula>
      <formula>1</formula>
    </cfRule>
    <cfRule type="cellIs" dxfId="1381" priority="2464" stopIfTrue="1" operator="between">
      <formula>0.7</formula>
      <formula>0.8999</formula>
    </cfRule>
    <cfRule type="cellIs" dxfId="1380" priority="2465" stopIfTrue="1" operator="between">
      <formula>0.00001</formula>
      <formula>0.6999</formula>
    </cfRule>
  </conditionalFormatting>
  <conditionalFormatting sqref="AF60:AF64">
    <cfRule type="cellIs" dxfId="1379" priority="2456" stopIfTrue="1" operator="equal">
      <formula>0</formula>
    </cfRule>
    <cfRule type="cellIs" dxfId="1378" priority="2457" stopIfTrue="1" operator="greaterThan">
      <formula>1</formula>
    </cfRule>
    <cfRule type="cellIs" dxfId="1377" priority="2458" stopIfTrue="1" operator="between">
      <formula>0.9</formula>
      <formula>1</formula>
    </cfRule>
    <cfRule type="cellIs" dxfId="1376" priority="2459" stopIfTrue="1" operator="between">
      <formula>0.7</formula>
      <formula>0.8999</formula>
    </cfRule>
    <cfRule type="cellIs" dxfId="1375" priority="2460" stopIfTrue="1" operator="between">
      <formula>0.00001</formula>
      <formula>0.6999</formula>
    </cfRule>
  </conditionalFormatting>
  <conditionalFormatting sqref="AU60:AU64">
    <cfRule type="cellIs" dxfId="1374" priority="2451" stopIfTrue="1" operator="equal">
      <formula>0</formula>
    </cfRule>
    <cfRule type="cellIs" dxfId="1373" priority="2452" stopIfTrue="1" operator="greaterThan">
      <formula>1</formula>
    </cfRule>
    <cfRule type="cellIs" dxfId="1372" priority="2453" stopIfTrue="1" operator="between">
      <formula>0.9</formula>
      <formula>1</formula>
    </cfRule>
    <cfRule type="cellIs" dxfId="1371" priority="2454" stopIfTrue="1" operator="between">
      <formula>0.7</formula>
      <formula>0.8999</formula>
    </cfRule>
    <cfRule type="cellIs" dxfId="1370" priority="2455" stopIfTrue="1" operator="between">
      <formula>0.00001</formula>
      <formula>0.6999</formula>
    </cfRule>
  </conditionalFormatting>
  <conditionalFormatting sqref="AX41">
    <cfRule type="cellIs" dxfId="1369" priority="2391" stopIfTrue="1" operator="equal">
      <formula>0</formula>
    </cfRule>
    <cfRule type="cellIs" dxfId="1368" priority="2392" stopIfTrue="1" operator="greaterThan">
      <formula>1</formula>
    </cfRule>
    <cfRule type="cellIs" dxfId="1367" priority="2393" stopIfTrue="1" operator="between">
      <formula>0.9</formula>
      <formula>1</formula>
    </cfRule>
    <cfRule type="cellIs" dxfId="1366" priority="2394" stopIfTrue="1" operator="between">
      <formula>0.7</formula>
      <formula>0.8999</formula>
    </cfRule>
    <cfRule type="cellIs" dxfId="1365" priority="2395" stopIfTrue="1" operator="between">
      <formula>0.00001</formula>
      <formula>0.6999</formula>
    </cfRule>
  </conditionalFormatting>
  <conditionalFormatting sqref="AU35 AR35 AO35 AL35 AI35 AF35 AC35">
    <cfRule type="cellIs" dxfId="1364" priority="2386" stopIfTrue="1" operator="equal">
      <formula>0</formula>
    </cfRule>
    <cfRule type="cellIs" dxfId="1363" priority="2387" stopIfTrue="1" operator="greaterThan">
      <formula>1</formula>
    </cfRule>
    <cfRule type="cellIs" dxfId="1362" priority="2388" stopIfTrue="1" operator="between">
      <formula>0.9</formula>
      <formula>1</formula>
    </cfRule>
    <cfRule type="cellIs" dxfId="1361" priority="2389" stopIfTrue="1" operator="between">
      <formula>0.7</formula>
      <formula>0.8999</formula>
    </cfRule>
    <cfRule type="cellIs" dxfId="1360" priority="2390" stopIfTrue="1" operator="between">
      <formula>0.00001</formula>
      <formula>0.6999</formula>
    </cfRule>
  </conditionalFormatting>
  <conditionalFormatting sqref="AC45 AF45 AI45 AL45 AO45 AR45 AU45">
    <cfRule type="cellIs" dxfId="1359" priority="2381" stopIfTrue="1" operator="equal">
      <formula>0</formula>
    </cfRule>
    <cfRule type="cellIs" dxfId="1358" priority="2382" stopIfTrue="1" operator="greaterThan">
      <formula>1</formula>
    </cfRule>
    <cfRule type="cellIs" dxfId="1357" priority="2383" stopIfTrue="1" operator="between">
      <formula>0.9</formula>
      <formula>1</formula>
    </cfRule>
    <cfRule type="cellIs" dxfId="1356" priority="2384" stopIfTrue="1" operator="between">
      <formula>0.7</formula>
      <formula>0.8999</formula>
    </cfRule>
    <cfRule type="cellIs" dxfId="1355" priority="2385" stopIfTrue="1" operator="between">
      <formula>0.00001</formula>
      <formula>0.6999</formula>
    </cfRule>
  </conditionalFormatting>
  <conditionalFormatting sqref="AX46">
    <cfRule type="cellIs" dxfId="1354" priority="2376" stopIfTrue="1" operator="equal">
      <formula>0</formula>
    </cfRule>
    <cfRule type="cellIs" dxfId="1353" priority="2377" stopIfTrue="1" operator="greaterThan">
      <formula>1</formula>
    </cfRule>
    <cfRule type="cellIs" dxfId="1352" priority="2378" stopIfTrue="1" operator="between">
      <formula>0.9</formula>
      <formula>1</formula>
    </cfRule>
    <cfRule type="cellIs" dxfId="1351" priority="2379" stopIfTrue="1" operator="between">
      <formula>0.7</formula>
      <formula>0.8999</formula>
    </cfRule>
    <cfRule type="cellIs" dxfId="1350" priority="2380" stopIfTrue="1" operator="between">
      <formula>0.00001</formula>
      <formula>0.6999</formula>
    </cfRule>
  </conditionalFormatting>
  <conditionalFormatting sqref="AC46 AF46 AI46 AL46 AO46 AR46 AU46">
    <cfRule type="cellIs" dxfId="1349" priority="2371" stopIfTrue="1" operator="equal">
      <formula>0</formula>
    </cfRule>
    <cfRule type="cellIs" dxfId="1348" priority="2372" stopIfTrue="1" operator="greaterThan">
      <formula>1</formula>
    </cfRule>
    <cfRule type="cellIs" dxfId="1347" priority="2373" stopIfTrue="1" operator="between">
      <formula>0.9</formula>
      <formula>1</formula>
    </cfRule>
    <cfRule type="cellIs" dxfId="1346" priority="2374" stopIfTrue="1" operator="between">
      <formula>0.7</formula>
      <formula>0.8999</formula>
    </cfRule>
    <cfRule type="cellIs" dxfId="1345" priority="2375" stopIfTrue="1" operator="between">
      <formula>0.00001</formula>
      <formula>0.6999</formula>
    </cfRule>
  </conditionalFormatting>
  <conditionalFormatting sqref="AX47">
    <cfRule type="cellIs" dxfId="1344" priority="2366" stopIfTrue="1" operator="equal">
      <formula>0</formula>
    </cfRule>
    <cfRule type="cellIs" dxfId="1343" priority="2367" stopIfTrue="1" operator="greaterThan">
      <formula>1</formula>
    </cfRule>
    <cfRule type="cellIs" dxfId="1342" priority="2368" stopIfTrue="1" operator="between">
      <formula>0.9</formula>
      <formula>1</formula>
    </cfRule>
    <cfRule type="cellIs" dxfId="1341" priority="2369" stopIfTrue="1" operator="between">
      <formula>0.7</formula>
      <formula>0.8999</formula>
    </cfRule>
    <cfRule type="cellIs" dxfId="1340" priority="2370" stopIfTrue="1" operator="between">
      <formula>0.00001</formula>
      <formula>0.6999</formula>
    </cfRule>
  </conditionalFormatting>
  <conditionalFormatting sqref="AC47 AF47 AI47 AL47 AO47 AR47 AU47">
    <cfRule type="cellIs" dxfId="1339" priority="2361" stopIfTrue="1" operator="equal">
      <formula>0</formula>
    </cfRule>
    <cfRule type="cellIs" dxfId="1338" priority="2362" stopIfTrue="1" operator="greaterThan">
      <formula>1</formula>
    </cfRule>
    <cfRule type="cellIs" dxfId="1337" priority="2363" stopIfTrue="1" operator="between">
      <formula>0.9</formula>
      <formula>1</formula>
    </cfRule>
    <cfRule type="cellIs" dxfId="1336" priority="2364" stopIfTrue="1" operator="between">
      <formula>0.7</formula>
      <formula>0.8999</formula>
    </cfRule>
    <cfRule type="cellIs" dxfId="1335" priority="2365" stopIfTrue="1" operator="between">
      <formula>0.00001</formula>
      <formula>0.6999</formula>
    </cfRule>
  </conditionalFormatting>
  <conditionalFormatting sqref="AX52">
    <cfRule type="cellIs" dxfId="1334" priority="2356" stopIfTrue="1" operator="equal">
      <formula>0</formula>
    </cfRule>
    <cfRule type="cellIs" dxfId="1333" priority="2357" stopIfTrue="1" operator="greaterThan">
      <formula>1</formula>
    </cfRule>
    <cfRule type="cellIs" dxfId="1332" priority="2358" stopIfTrue="1" operator="between">
      <formula>0.9</formula>
      <formula>1</formula>
    </cfRule>
    <cfRule type="cellIs" dxfId="1331" priority="2359" stopIfTrue="1" operator="between">
      <formula>0.7</formula>
      <formula>0.8999</formula>
    </cfRule>
    <cfRule type="cellIs" dxfId="1330" priority="2360" stopIfTrue="1" operator="between">
      <formula>0.00001</formula>
      <formula>0.6999</formula>
    </cfRule>
  </conditionalFormatting>
  <conditionalFormatting sqref="AC52">
    <cfRule type="cellIs" dxfId="1329" priority="2336" stopIfTrue="1" operator="equal">
      <formula>0</formula>
    </cfRule>
    <cfRule type="cellIs" dxfId="1328" priority="2337" stopIfTrue="1" operator="greaterThan">
      <formula>1</formula>
    </cfRule>
    <cfRule type="cellIs" dxfId="1327" priority="2338" stopIfTrue="1" operator="between">
      <formula>0.9</formula>
      <formula>1</formula>
    </cfRule>
    <cfRule type="cellIs" dxfId="1326" priority="2339" stopIfTrue="1" operator="between">
      <formula>0.7</formula>
      <formula>0.8999</formula>
    </cfRule>
    <cfRule type="cellIs" dxfId="1325" priority="2340" stopIfTrue="1" operator="between">
      <formula>0.00001</formula>
      <formula>0.6999</formula>
    </cfRule>
  </conditionalFormatting>
  <conditionalFormatting sqref="AF52">
    <cfRule type="cellIs" dxfId="1324" priority="2331" stopIfTrue="1" operator="equal">
      <formula>0</formula>
    </cfRule>
    <cfRule type="cellIs" dxfId="1323" priority="2332" stopIfTrue="1" operator="greaterThan">
      <formula>1</formula>
    </cfRule>
    <cfRule type="cellIs" dxfId="1322" priority="2333" stopIfTrue="1" operator="between">
      <formula>0.9</formula>
      <formula>1</formula>
    </cfRule>
    <cfRule type="cellIs" dxfId="1321" priority="2334" stopIfTrue="1" operator="between">
      <formula>0.7</formula>
      <formula>0.8999</formula>
    </cfRule>
    <cfRule type="cellIs" dxfId="1320" priority="2335" stopIfTrue="1" operator="between">
      <formula>0.00001</formula>
      <formula>0.6999</formula>
    </cfRule>
  </conditionalFormatting>
  <conditionalFormatting sqref="AI52">
    <cfRule type="cellIs" dxfId="1319" priority="2326" stopIfTrue="1" operator="equal">
      <formula>0</formula>
    </cfRule>
    <cfRule type="cellIs" dxfId="1318" priority="2327" stopIfTrue="1" operator="greaterThan">
      <formula>1</formula>
    </cfRule>
    <cfRule type="cellIs" dxfId="1317" priority="2328" stopIfTrue="1" operator="between">
      <formula>0.9</formula>
      <formula>1</formula>
    </cfRule>
    <cfRule type="cellIs" dxfId="1316" priority="2329" stopIfTrue="1" operator="between">
      <formula>0.7</formula>
      <formula>0.8999</formula>
    </cfRule>
    <cfRule type="cellIs" dxfId="1315" priority="2330" stopIfTrue="1" operator="between">
      <formula>0.00001</formula>
      <formula>0.6999</formula>
    </cfRule>
  </conditionalFormatting>
  <conditionalFormatting sqref="AL52">
    <cfRule type="cellIs" dxfId="1314" priority="2321" stopIfTrue="1" operator="equal">
      <formula>0</formula>
    </cfRule>
    <cfRule type="cellIs" dxfId="1313" priority="2322" stopIfTrue="1" operator="greaterThan">
      <formula>1</formula>
    </cfRule>
    <cfRule type="cellIs" dxfId="1312" priority="2323" stopIfTrue="1" operator="between">
      <formula>0.9</formula>
      <formula>1</formula>
    </cfRule>
    <cfRule type="cellIs" dxfId="1311" priority="2324" stopIfTrue="1" operator="between">
      <formula>0.7</formula>
      <formula>0.8999</formula>
    </cfRule>
    <cfRule type="cellIs" dxfId="1310" priority="2325" stopIfTrue="1" operator="between">
      <formula>0.00001</formula>
      <formula>0.6999</formula>
    </cfRule>
  </conditionalFormatting>
  <conditionalFormatting sqref="AO52">
    <cfRule type="cellIs" dxfId="1309" priority="2316" stopIfTrue="1" operator="equal">
      <formula>0</formula>
    </cfRule>
    <cfRule type="cellIs" dxfId="1308" priority="2317" stopIfTrue="1" operator="greaterThan">
      <formula>1</formula>
    </cfRule>
    <cfRule type="cellIs" dxfId="1307" priority="2318" stopIfTrue="1" operator="between">
      <formula>0.9</formula>
      <formula>1</formula>
    </cfRule>
    <cfRule type="cellIs" dxfId="1306" priority="2319" stopIfTrue="1" operator="between">
      <formula>0.7</formula>
      <formula>0.8999</formula>
    </cfRule>
    <cfRule type="cellIs" dxfId="1305" priority="2320" stopIfTrue="1" operator="between">
      <formula>0.00001</formula>
      <formula>0.6999</formula>
    </cfRule>
  </conditionalFormatting>
  <conditionalFormatting sqref="AR52">
    <cfRule type="cellIs" dxfId="1304" priority="2311" stopIfTrue="1" operator="equal">
      <formula>0</formula>
    </cfRule>
    <cfRule type="cellIs" dxfId="1303" priority="2312" stopIfTrue="1" operator="greaterThan">
      <formula>1</formula>
    </cfRule>
    <cfRule type="cellIs" dxfId="1302" priority="2313" stopIfTrue="1" operator="between">
      <formula>0.9</formula>
      <formula>1</formula>
    </cfRule>
    <cfRule type="cellIs" dxfId="1301" priority="2314" stopIfTrue="1" operator="between">
      <formula>0.7</formula>
      <formula>0.8999</formula>
    </cfRule>
    <cfRule type="cellIs" dxfId="1300" priority="2315" stopIfTrue="1" operator="between">
      <formula>0.00001</formula>
      <formula>0.6999</formula>
    </cfRule>
  </conditionalFormatting>
  <conditionalFormatting sqref="AU52">
    <cfRule type="cellIs" dxfId="1299" priority="2306" stopIfTrue="1" operator="equal">
      <formula>0</formula>
    </cfRule>
    <cfRule type="cellIs" dxfId="1298" priority="2307" stopIfTrue="1" operator="greaterThan">
      <formula>1</formula>
    </cfRule>
    <cfRule type="cellIs" dxfId="1297" priority="2308" stopIfTrue="1" operator="between">
      <formula>0.9</formula>
      <formula>1</formula>
    </cfRule>
    <cfRule type="cellIs" dxfId="1296" priority="2309" stopIfTrue="1" operator="between">
      <formula>0.7</formula>
      <formula>0.8999</formula>
    </cfRule>
    <cfRule type="cellIs" dxfId="1295" priority="2310" stopIfTrue="1" operator="between">
      <formula>0.00001</formula>
      <formula>0.6999</formula>
    </cfRule>
  </conditionalFormatting>
  <conditionalFormatting sqref="AX53">
    <cfRule type="cellIs" dxfId="1294" priority="2296" stopIfTrue="1" operator="equal">
      <formula>0</formula>
    </cfRule>
    <cfRule type="cellIs" dxfId="1293" priority="2297" stopIfTrue="1" operator="greaterThan">
      <formula>1</formula>
    </cfRule>
    <cfRule type="cellIs" dxfId="1292" priority="2298" stopIfTrue="1" operator="between">
      <formula>0.9</formula>
      <formula>1</formula>
    </cfRule>
    <cfRule type="cellIs" dxfId="1291" priority="2299" stopIfTrue="1" operator="between">
      <formula>0.7</formula>
      <formula>0.8999</formula>
    </cfRule>
    <cfRule type="cellIs" dxfId="1290" priority="2300" stopIfTrue="1" operator="between">
      <formula>0.00001</formula>
      <formula>0.6999</formula>
    </cfRule>
  </conditionalFormatting>
  <conditionalFormatting sqref="AC53">
    <cfRule type="cellIs" dxfId="1289" priority="2276" stopIfTrue="1" operator="equal">
      <formula>0</formula>
    </cfRule>
    <cfRule type="cellIs" dxfId="1288" priority="2277" stopIfTrue="1" operator="greaterThan">
      <formula>1</formula>
    </cfRule>
    <cfRule type="cellIs" dxfId="1287" priority="2278" stopIfTrue="1" operator="between">
      <formula>0.9</formula>
      <formula>1</formula>
    </cfRule>
    <cfRule type="cellIs" dxfId="1286" priority="2279" stopIfTrue="1" operator="between">
      <formula>0.7</formula>
      <formula>0.8999</formula>
    </cfRule>
    <cfRule type="cellIs" dxfId="1285" priority="2280" stopIfTrue="1" operator="between">
      <formula>0.00001</formula>
      <formula>0.6999</formula>
    </cfRule>
  </conditionalFormatting>
  <conditionalFormatting sqref="AF53">
    <cfRule type="cellIs" dxfId="1284" priority="2271" stopIfTrue="1" operator="equal">
      <formula>0</formula>
    </cfRule>
    <cfRule type="cellIs" dxfId="1283" priority="2272" stopIfTrue="1" operator="greaterThan">
      <formula>1</formula>
    </cfRule>
    <cfRule type="cellIs" dxfId="1282" priority="2273" stopIfTrue="1" operator="between">
      <formula>0.9</formula>
      <formula>1</formula>
    </cfRule>
    <cfRule type="cellIs" dxfId="1281" priority="2274" stopIfTrue="1" operator="between">
      <formula>0.7</formula>
      <formula>0.8999</formula>
    </cfRule>
    <cfRule type="cellIs" dxfId="1280" priority="2275" stopIfTrue="1" operator="between">
      <formula>0.00001</formula>
      <formula>0.6999</formula>
    </cfRule>
  </conditionalFormatting>
  <conditionalFormatting sqref="AI53">
    <cfRule type="cellIs" dxfId="1279" priority="2266" stopIfTrue="1" operator="equal">
      <formula>0</formula>
    </cfRule>
    <cfRule type="cellIs" dxfId="1278" priority="2267" stopIfTrue="1" operator="greaterThan">
      <formula>1</formula>
    </cfRule>
    <cfRule type="cellIs" dxfId="1277" priority="2268" stopIfTrue="1" operator="between">
      <formula>0.9</formula>
      <formula>1</formula>
    </cfRule>
    <cfRule type="cellIs" dxfId="1276" priority="2269" stopIfTrue="1" operator="between">
      <formula>0.7</formula>
      <formula>0.8999</formula>
    </cfRule>
    <cfRule type="cellIs" dxfId="1275" priority="2270" stopIfTrue="1" operator="between">
      <formula>0.00001</formula>
      <formula>0.6999</formula>
    </cfRule>
  </conditionalFormatting>
  <conditionalFormatting sqref="AL53">
    <cfRule type="cellIs" dxfId="1274" priority="2261" stopIfTrue="1" operator="equal">
      <formula>0</formula>
    </cfRule>
    <cfRule type="cellIs" dxfId="1273" priority="2262" stopIfTrue="1" operator="greaterThan">
      <formula>1</formula>
    </cfRule>
    <cfRule type="cellIs" dxfId="1272" priority="2263" stopIfTrue="1" operator="between">
      <formula>0.9</formula>
      <formula>1</formula>
    </cfRule>
    <cfRule type="cellIs" dxfId="1271" priority="2264" stopIfTrue="1" operator="between">
      <formula>0.7</formula>
      <formula>0.8999</formula>
    </cfRule>
    <cfRule type="cellIs" dxfId="1270" priority="2265" stopIfTrue="1" operator="between">
      <formula>0.00001</formula>
      <formula>0.6999</formula>
    </cfRule>
  </conditionalFormatting>
  <conditionalFormatting sqref="AO53">
    <cfRule type="cellIs" dxfId="1269" priority="2256" stopIfTrue="1" operator="equal">
      <formula>0</formula>
    </cfRule>
    <cfRule type="cellIs" dxfId="1268" priority="2257" stopIfTrue="1" operator="greaterThan">
      <formula>1</formula>
    </cfRule>
    <cfRule type="cellIs" dxfId="1267" priority="2258" stopIfTrue="1" operator="between">
      <formula>0.9</formula>
      <formula>1</formula>
    </cfRule>
    <cfRule type="cellIs" dxfId="1266" priority="2259" stopIfTrue="1" operator="between">
      <formula>0.7</formula>
      <formula>0.8999</formula>
    </cfRule>
    <cfRule type="cellIs" dxfId="1265" priority="2260" stopIfTrue="1" operator="between">
      <formula>0.00001</formula>
      <formula>0.6999</formula>
    </cfRule>
  </conditionalFormatting>
  <conditionalFormatting sqref="AR53">
    <cfRule type="cellIs" dxfId="1264" priority="2251" stopIfTrue="1" operator="equal">
      <formula>0</formula>
    </cfRule>
    <cfRule type="cellIs" dxfId="1263" priority="2252" stopIfTrue="1" operator="greaterThan">
      <formula>1</formula>
    </cfRule>
    <cfRule type="cellIs" dxfId="1262" priority="2253" stopIfTrue="1" operator="between">
      <formula>0.9</formula>
      <formula>1</formula>
    </cfRule>
    <cfRule type="cellIs" dxfId="1261" priority="2254" stopIfTrue="1" operator="between">
      <formula>0.7</formula>
      <formula>0.8999</formula>
    </cfRule>
    <cfRule type="cellIs" dxfId="1260" priority="2255" stopIfTrue="1" operator="between">
      <formula>0.00001</formula>
      <formula>0.6999</formula>
    </cfRule>
  </conditionalFormatting>
  <conditionalFormatting sqref="AU53">
    <cfRule type="cellIs" dxfId="1259" priority="2246" stopIfTrue="1" operator="equal">
      <formula>0</formula>
    </cfRule>
    <cfRule type="cellIs" dxfId="1258" priority="2247" stopIfTrue="1" operator="greaterThan">
      <formula>1</formula>
    </cfRule>
    <cfRule type="cellIs" dxfId="1257" priority="2248" stopIfTrue="1" operator="between">
      <formula>0.9</formula>
      <formula>1</formula>
    </cfRule>
    <cfRule type="cellIs" dxfId="1256" priority="2249" stopIfTrue="1" operator="between">
      <formula>0.7</formula>
      <formula>0.8999</formula>
    </cfRule>
    <cfRule type="cellIs" dxfId="1255" priority="2250" stopIfTrue="1" operator="between">
      <formula>0.00001</formula>
      <formula>0.6999</formula>
    </cfRule>
  </conditionalFormatting>
  <conditionalFormatting sqref="AX54">
    <cfRule type="cellIs" dxfId="1254" priority="2236" stopIfTrue="1" operator="equal">
      <formula>0</formula>
    </cfRule>
    <cfRule type="cellIs" dxfId="1253" priority="2237" stopIfTrue="1" operator="greaterThan">
      <formula>1</formula>
    </cfRule>
    <cfRule type="cellIs" dxfId="1252" priority="2238" stopIfTrue="1" operator="between">
      <formula>0.9</formula>
      <formula>1</formula>
    </cfRule>
    <cfRule type="cellIs" dxfId="1251" priority="2239" stopIfTrue="1" operator="between">
      <formula>0.7</formula>
      <formula>0.8999</formula>
    </cfRule>
    <cfRule type="cellIs" dxfId="1250" priority="2240" stopIfTrue="1" operator="between">
      <formula>0.00001</formula>
      <formula>0.6999</formula>
    </cfRule>
  </conditionalFormatting>
  <conditionalFormatting sqref="AC54">
    <cfRule type="cellIs" dxfId="1249" priority="2216" stopIfTrue="1" operator="equal">
      <formula>0</formula>
    </cfRule>
    <cfRule type="cellIs" dxfId="1248" priority="2217" stopIfTrue="1" operator="greaterThan">
      <formula>1</formula>
    </cfRule>
    <cfRule type="cellIs" dxfId="1247" priority="2218" stopIfTrue="1" operator="between">
      <formula>0.9</formula>
      <formula>1</formula>
    </cfRule>
    <cfRule type="cellIs" dxfId="1246" priority="2219" stopIfTrue="1" operator="between">
      <formula>0.7</formula>
      <formula>0.8999</formula>
    </cfRule>
    <cfRule type="cellIs" dxfId="1245" priority="2220" stopIfTrue="1" operator="between">
      <formula>0.00001</formula>
      <formula>0.6999</formula>
    </cfRule>
  </conditionalFormatting>
  <conditionalFormatting sqref="AF54">
    <cfRule type="cellIs" dxfId="1244" priority="2211" stopIfTrue="1" operator="equal">
      <formula>0</formula>
    </cfRule>
    <cfRule type="cellIs" dxfId="1243" priority="2212" stopIfTrue="1" operator="greaterThan">
      <formula>1</formula>
    </cfRule>
    <cfRule type="cellIs" dxfId="1242" priority="2213" stopIfTrue="1" operator="between">
      <formula>0.9</formula>
      <formula>1</formula>
    </cfRule>
    <cfRule type="cellIs" dxfId="1241" priority="2214" stopIfTrue="1" operator="between">
      <formula>0.7</formula>
      <formula>0.8999</formula>
    </cfRule>
    <cfRule type="cellIs" dxfId="1240" priority="2215" stopIfTrue="1" operator="between">
      <formula>0.00001</formula>
      <formula>0.6999</formula>
    </cfRule>
  </conditionalFormatting>
  <conditionalFormatting sqref="AI54">
    <cfRule type="cellIs" dxfId="1239" priority="2206" stopIfTrue="1" operator="equal">
      <formula>0</formula>
    </cfRule>
    <cfRule type="cellIs" dxfId="1238" priority="2207" stopIfTrue="1" operator="greaterThan">
      <formula>1</formula>
    </cfRule>
    <cfRule type="cellIs" dxfId="1237" priority="2208" stopIfTrue="1" operator="between">
      <formula>0.9</formula>
      <formula>1</formula>
    </cfRule>
    <cfRule type="cellIs" dxfId="1236" priority="2209" stopIfTrue="1" operator="between">
      <formula>0.7</formula>
      <formula>0.8999</formula>
    </cfRule>
    <cfRule type="cellIs" dxfId="1235" priority="2210" stopIfTrue="1" operator="between">
      <formula>0.00001</formula>
      <formula>0.6999</formula>
    </cfRule>
  </conditionalFormatting>
  <conditionalFormatting sqref="AL54">
    <cfRule type="cellIs" dxfId="1234" priority="2201" stopIfTrue="1" operator="equal">
      <formula>0</formula>
    </cfRule>
    <cfRule type="cellIs" dxfId="1233" priority="2202" stopIfTrue="1" operator="greaterThan">
      <formula>1</formula>
    </cfRule>
    <cfRule type="cellIs" dxfId="1232" priority="2203" stopIfTrue="1" operator="between">
      <formula>0.9</formula>
      <formula>1</formula>
    </cfRule>
    <cfRule type="cellIs" dxfId="1231" priority="2204" stopIfTrue="1" operator="between">
      <formula>0.7</formula>
      <formula>0.8999</formula>
    </cfRule>
    <cfRule type="cellIs" dxfId="1230" priority="2205" stopIfTrue="1" operator="between">
      <formula>0.00001</formula>
      <formula>0.6999</formula>
    </cfRule>
  </conditionalFormatting>
  <conditionalFormatting sqref="AO54">
    <cfRule type="cellIs" dxfId="1229" priority="2196" stopIfTrue="1" operator="equal">
      <formula>0</formula>
    </cfRule>
    <cfRule type="cellIs" dxfId="1228" priority="2197" stopIfTrue="1" operator="greaterThan">
      <formula>1</formula>
    </cfRule>
    <cfRule type="cellIs" dxfId="1227" priority="2198" stopIfTrue="1" operator="between">
      <formula>0.9</formula>
      <formula>1</formula>
    </cfRule>
    <cfRule type="cellIs" dxfId="1226" priority="2199" stopIfTrue="1" operator="between">
      <formula>0.7</formula>
      <formula>0.8999</formula>
    </cfRule>
    <cfRule type="cellIs" dxfId="1225" priority="2200" stopIfTrue="1" operator="between">
      <formula>0.00001</formula>
      <formula>0.6999</formula>
    </cfRule>
  </conditionalFormatting>
  <conditionalFormatting sqref="AR54">
    <cfRule type="cellIs" dxfId="1224" priority="2191" stopIfTrue="1" operator="equal">
      <formula>0</formula>
    </cfRule>
    <cfRule type="cellIs" dxfId="1223" priority="2192" stopIfTrue="1" operator="greaterThan">
      <formula>1</formula>
    </cfRule>
    <cfRule type="cellIs" dxfId="1222" priority="2193" stopIfTrue="1" operator="between">
      <formula>0.9</formula>
      <formula>1</formula>
    </cfRule>
    <cfRule type="cellIs" dxfId="1221" priority="2194" stopIfTrue="1" operator="between">
      <formula>0.7</formula>
      <formula>0.8999</formula>
    </cfRule>
    <cfRule type="cellIs" dxfId="1220" priority="2195" stopIfTrue="1" operator="between">
      <formula>0.00001</formula>
      <formula>0.6999</formula>
    </cfRule>
  </conditionalFormatting>
  <conditionalFormatting sqref="AU54">
    <cfRule type="cellIs" dxfId="1219" priority="2186" stopIfTrue="1" operator="equal">
      <formula>0</formula>
    </cfRule>
    <cfRule type="cellIs" dxfId="1218" priority="2187" stopIfTrue="1" operator="greaterThan">
      <formula>1</formula>
    </cfRule>
    <cfRule type="cellIs" dxfId="1217" priority="2188" stopIfTrue="1" operator="between">
      <formula>0.9</formula>
      <formula>1</formula>
    </cfRule>
    <cfRule type="cellIs" dxfId="1216" priority="2189" stopIfTrue="1" operator="between">
      <formula>0.7</formula>
      <formula>0.8999</formula>
    </cfRule>
    <cfRule type="cellIs" dxfId="1215" priority="2190" stopIfTrue="1" operator="between">
      <formula>0.00001</formula>
      <formula>0.6999</formula>
    </cfRule>
  </conditionalFormatting>
  <conditionalFormatting sqref="AX55">
    <cfRule type="cellIs" dxfId="1214" priority="2176" stopIfTrue="1" operator="equal">
      <formula>0</formula>
    </cfRule>
    <cfRule type="cellIs" dxfId="1213" priority="2177" stopIfTrue="1" operator="greaterThan">
      <formula>1</formula>
    </cfRule>
    <cfRule type="cellIs" dxfId="1212" priority="2178" stopIfTrue="1" operator="between">
      <formula>0.9</formula>
      <formula>1</formula>
    </cfRule>
    <cfRule type="cellIs" dxfId="1211" priority="2179" stopIfTrue="1" operator="between">
      <formula>0.7</formula>
      <formula>0.8999</formula>
    </cfRule>
    <cfRule type="cellIs" dxfId="1210" priority="2180" stopIfTrue="1" operator="between">
      <formula>0.00001</formula>
      <formula>0.6999</formula>
    </cfRule>
  </conditionalFormatting>
  <conditionalFormatting sqref="AC55">
    <cfRule type="cellIs" dxfId="1209" priority="2156" stopIfTrue="1" operator="equal">
      <formula>0</formula>
    </cfRule>
    <cfRule type="cellIs" dxfId="1208" priority="2157" stopIfTrue="1" operator="greaterThan">
      <formula>1</formula>
    </cfRule>
    <cfRule type="cellIs" dxfId="1207" priority="2158" stopIfTrue="1" operator="between">
      <formula>0.9</formula>
      <formula>1</formula>
    </cfRule>
    <cfRule type="cellIs" dxfId="1206" priority="2159" stopIfTrue="1" operator="between">
      <formula>0.7</formula>
      <formula>0.8999</formula>
    </cfRule>
    <cfRule type="cellIs" dxfId="1205" priority="2160" stopIfTrue="1" operator="between">
      <formula>0.00001</formula>
      <formula>0.6999</formula>
    </cfRule>
  </conditionalFormatting>
  <conditionalFormatting sqref="AF55">
    <cfRule type="cellIs" dxfId="1204" priority="2151" stopIfTrue="1" operator="equal">
      <formula>0</formula>
    </cfRule>
    <cfRule type="cellIs" dxfId="1203" priority="2152" stopIfTrue="1" operator="greaterThan">
      <formula>1</formula>
    </cfRule>
    <cfRule type="cellIs" dxfId="1202" priority="2153" stopIfTrue="1" operator="between">
      <formula>0.9</formula>
      <formula>1</formula>
    </cfRule>
    <cfRule type="cellIs" dxfId="1201" priority="2154" stopIfTrue="1" operator="between">
      <formula>0.7</formula>
      <formula>0.8999</formula>
    </cfRule>
    <cfRule type="cellIs" dxfId="1200" priority="2155" stopIfTrue="1" operator="between">
      <formula>0.00001</formula>
      <formula>0.6999</formula>
    </cfRule>
  </conditionalFormatting>
  <conditionalFormatting sqref="AI55">
    <cfRule type="cellIs" dxfId="1199" priority="2146" stopIfTrue="1" operator="equal">
      <formula>0</formula>
    </cfRule>
    <cfRule type="cellIs" dxfId="1198" priority="2147" stopIfTrue="1" operator="greaterThan">
      <formula>1</formula>
    </cfRule>
    <cfRule type="cellIs" dxfId="1197" priority="2148" stopIfTrue="1" operator="between">
      <formula>0.9</formula>
      <formula>1</formula>
    </cfRule>
    <cfRule type="cellIs" dxfId="1196" priority="2149" stopIfTrue="1" operator="between">
      <formula>0.7</formula>
      <formula>0.8999</formula>
    </cfRule>
    <cfRule type="cellIs" dxfId="1195" priority="2150" stopIfTrue="1" operator="between">
      <formula>0.00001</formula>
      <formula>0.6999</formula>
    </cfRule>
  </conditionalFormatting>
  <conditionalFormatting sqref="AL55">
    <cfRule type="cellIs" dxfId="1194" priority="2141" stopIfTrue="1" operator="equal">
      <formula>0</formula>
    </cfRule>
    <cfRule type="cellIs" dxfId="1193" priority="2142" stopIfTrue="1" operator="greaterThan">
      <formula>1</formula>
    </cfRule>
    <cfRule type="cellIs" dxfId="1192" priority="2143" stopIfTrue="1" operator="between">
      <formula>0.9</formula>
      <formula>1</formula>
    </cfRule>
    <cfRule type="cellIs" dxfId="1191" priority="2144" stopIfTrue="1" operator="between">
      <formula>0.7</formula>
      <formula>0.8999</formula>
    </cfRule>
    <cfRule type="cellIs" dxfId="1190" priority="2145" stopIfTrue="1" operator="between">
      <formula>0.00001</formula>
      <formula>0.6999</formula>
    </cfRule>
  </conditionalFormatting>
  <conditionalFormatting sqref="AO55">
    <cfRule type="cellIs" dxfId="1189" priority="2136" stopIfTrue="1" operator="equal">
      <formula>0</formula>
    </cfRule>
    <cfRule type="cellIs" dxfId="1188" priority="2137" stopIfTrue="1" operator="greaterThan">
      <formula>1</formula>
    </cfRule>
    <cfRule type="cellIs" dxfId="1187" priority="2138" stopIfTrue="1" operator="between">
      <formula>0.9</formula>
      <formula>1</formula>
    </cfRule>
    <cfRule type="cellIs" dxfId="1186" priority="2139" stopIfTrue="1" operator="between">
      <formula>0.7</formula>
      <formula>0.8999</formula>
    </cfRule>
    <cfRule type="cellIs" dxfId="1185" priority="2140" stopIfTrue="1" operator="between">
      <formula>0.00001</formula>
      <formula>0.6999</formula>
    </cfRule>
  </conditionalFormatting>
  <conditionalFormatting sqref="AR55">
    <cfRule type="cellIs" dxfId="1184" priority="2131" stopIfTrue="1" operator="equal">
      <formula>0</formula>
    </cfRule>
    <cfRule type="cellIs" dxfId="1183" priority="2132" stopIfTrue="1" operator="greaterThan">
      <formula>1</formula>
    </cfRule>
    <cfRule type="cellIs" dxfId="1182" priority="2133" stopIfTrue="1" operator="between">
      <formula>0.9</formula>
      <formula>1</formula>
    </cfRule>
    <cfRule type="cellIs" dxfId="1181" priority="2134" stopIfTrue="1" operator="between">
      <formula>0.7</formula>
      <formula>0.8999</formula>
    </cfRule>
    <cfRule type="cellIs" dxfId="1180" priority="2135" stopIfTrue="1" operator="between">
      <formula>0.00001</formula>
      <formula>0.6999</formula>
    </cfRule>
  </conditionalFormatting>
  <conditionalFormatting sqref="AU55">
    <cfRule type="cellIs" dxfId="1179" priority="2126" stopIfTrue="1" operator="equal">
      <formula>0</formula>
    </cfRule>
    <cfRule type="cellIs" dxfId="1178" priority="2127" stopIfTrue="1" operator="greaterThan">
      <formula>1</formula>
    </cfRule>
    <cfRule type="cellIs" dxfId="1177" priority="2128" stopIfTrue="1" operator="between">
      <formula>0.9</formula>
      <formula>1</formula>
    </cfRule>
    <cfRule type="cellIs" dxfId="1176" priority="2129" stopIfTrue="1" operator="between">
      <formula>0.7</formula>
      <formula>0.8999</formula>
    </cfRule>
    <cfRule type="cellIs" dxfId="1175" priority="2130" stopIfTrue="1" operator="between">
      <formula>0.00001</formula>
      <formula>0.6999</formula>
    </cfRule>
  </conditionalFormatting>
  <conditionalFormatting sqref="AX56">
    <cfRule type="cellIs" dxfId="1174" priority="2116" stopIfTrue="1" operator="equal">
      <formula>0</formula>
    </cfRule>
    <cfRule type="cellIs" dxfId="1173" priority="2117" stopIfTrue="1" operator="greaterThan">
      <formula>1</formula>
    </cfRule>
    <cfRule type="cellIs" dxfId="1172" priority="2118" stopIfTrue="1" operator="between">
      <formula>0.9</formula>
      <formula>1</formula>
    </cfRule>
    <cfRule type="cellIs" dxfId="1171" priority="2119" stopIfTrue="1" operator="between">
      <formula>0.7</formula>
      <formula>0.8999</formula>
    </cfRule>
    <cfRule type="cellIs" dxfId="1170" priority="2120" stopIfTrue="1" operator="between">
      <formula>0.00001</formula>
      <formula>0.6999</formula>
    </cfRule>
  </conditionalFormatting>
  <conditionalFormatting sqref="AC56">
    <cfRule type="cellIs" dxfId="1169" priority="2096" stopIfTrue="1" operator="equal">
      <formula>0</formula>
    </cfRule>
    <cfRule type="cellIs" dxfId="1168" priority="2097" stopIfTrue="1" operator="greaterThan">
      <formula>1</formula>
    </cfRule>
    <cfRule type="cellIs" dxfId="1167" priority="2098" stopIfTrue="1" operator="between">
      <formula>0.9</formula>
      <formula>1</formula>
    </cfRule>
    <cfRule type="cellIs" dxfId="1166" priority="2099" stopIfTrue="1" operator="between">
      <formula>0.7</formula>
      <formula>0.8999</formula>
    </cfRule>
    <cfRule type="cellIs" dxfId="1165" priority="2100" stopIfTrue="1" operator="between">
      <formula>0.00001</formula>
      <formula>0.6999</formula>
    </cfRule>
  </conditionalFormatting>
  <conditionalFormatting sqref="AF56">
    <cfRule type="cellIs" dxfId="1164" priority="2091" stopIfTrue="1" operator="equal">
      <formula>0</formula>
    </cfRule>
    <cfRule type="cellIs" dxfId="1163" priority="2092" stopIfTrue="1" operator="greaterThan">
      <formula>1</formula>
    </cfRule>
    <cfRule type="cellIs" dxfId="1162" priority="2093" stopIfTrue="1" operator="between">
      <formula>0.9</formula>
      <formula>1</formula>
    </cfRule>
    <cfRule type="cellIs" dxfId="1161" priority="2094" stopIfTrue="1" operator="between">
      <formula>0.7</formula>
      <formula>0.8999</formula>
    </cfRule>
    <cfRule type="cellIs" dxfId="1160" priority="2095" stopIfTrue="1" operator="between">
      <formula>0.00001</formula>
      <formula>0.6999</formula>
    </cfRule>
  </conditionalFormatting>
  <conditionalFormatting sqref="AI56">
    <cfRule type="cellIs" dxfId="1159" priority="2086" stopIfTrue="1" operator="equal">
      <formula>0</formula>
    </cfRule>
    <cfRule type="cellIs" dxfId="1158" priority="2087" stopIfTrue="1" operator="greaterThan">
      <formula>1</formula>
    </cfRule>
    <cfRule type="cellIs" dxfId="1157" priority="2088" stopIfTrue="1" operator="between">
      <formula>0.9</formula>
      <formula>1</formula>
    </cfRule>
    <cfRule type="cellIs" dxfId="1156" priority="2089" stopIfTrue="1" operator="between">
      <formula>0.7</formula>
      <formula>0.8999</formula>
    </cfRule>
    <cfRule type="cellIs" dxfId="1155" priority="2090" stopIfTrue="1" operator="between">
      <formula>0.00001</formula>
      <formula>0.6999</formula>
    </cfRule>
  </conditionalFormatting>
  <conditionalFormatting sqref="AL56">
    <cfRule type="cellIs" dxfId="1154" priority="2081" stopIfTrue="1" operator="equal">
      <formula>0</formula>
    </cfRule>
    <cfRule type="cellIs" dxfId="1153" priority="2082" stopIfTrue="1" operator="greaterThan">
      <formula>1</formula>
    </cfRule>
    <cfRule type="cellIs" dxfId="1152" priority="2083" stopIfTrue="1" operator="between">
      <formula>0.9</formula>
      <formula>1</formula>
    </cfRule>
    <cfRule type="cellIs" dxfId="1151" priority="2084" stopIfTrue="1" operator="between">
      <formula>0.7</formula>
      <formula>0.8999</formula>
    </cfRule>
    <cfRule type="cellIs" dxfId="1150" priority="2085" stopIfTrue="1" operator="between">
      <formula>0.00001</formula>
      <formula>0.6999</formula>
    </cfRule>
  </conditionalFormatting>
  <conditionalFormatting sqref="AO56">
    <cfRule type="cellIs" dxfId="1149" priority="2076" stopIfTrue="1" operator="equal">
      <formula>0</formula>
    </cfRule>
    <cfRule type="cellIs" dxfId="1148" priority="2077" stopIfTrue="1" operator="greaterThan">
      <formula>1</formula>
    </cfRule>
    <cfRule type="cellIs" dxfId="1147" priority="2078" stopIfTrue="1" operator="between">
      <formula>0.9</formula>
      <formula>1</formula>
    </cfRule>
    <cfRule type="cellIs" dxfId="1146" priority="2079" stopIfTrue="1" operator="between">
      <formula>0.7</formula>
      <formula>0.8999</formula>
    </cfRule>
    <cfRule type="cellIs" dxfId="1145" priority="2080" stopIfTrue="1" operator="between">
      <formula>0.00001</formula>
      <formula>0.6999</formula>
    </cfRule>
  </conditionalFormatting>
  <conditionalFormatting sqref="AR56">
    <cfRule type="cellIs" dxfId="1144" priority="2071" stopIfTrue="1" operator="equal">
      <formula>0</formula>
    </cfRule>
    <cfRule type="cellIs" dxfId="1143" priority="2072" stopIfTrue="1" operator="greaterThan">
      <formula>1</formula>
    </cfRule>
    <cfRule type="cellIs" dxfId="1142" priority="2073" stopIfTrue="1" operator="between">
      <formula>0.9</formula>
      <formula>1</formula>
    </cfRule>
    <cfRule type="cellIs" dxfId="1141" priority="2074" stopIfTrue="1" operator="between">
      <formula>0.7</formula>
      <formula>0.8999</formula>
    </cfRule>
    <cfRule type="cellIs" dxfId="1140" priority="2075" stopIfTrue="1" operator="between">
      <formula>0.00001</formula>
      <formula>0.6999</formula>
    </cfRule>
  </conditionalFormatting>
  <conditionalFormatting sqref="AU56">
    <cfRule type="cellIs" dxfId="1139" priority="2066" stopIfTrue="1" operator="equal">
      <formula>0</formula>
    </cfRule>
    <cfRule type="cellIs" dxfId="1138" priority="2067" stopIfTrue="1" operator="greaterThan">
      <formula>1</formula>
    </cfRule>
    <cfRule type="cellIs" dxfId="1137" priority="2068" stopIfTrue="1" operator="between">
      <formula>0.9</formula>
      <formula>1</formula>
    </cfRule>
    <cfRule type="cellIs" dxfId="1136" priority="2069" stopIfTrue="1" operator="between">
      <formula>0.7</formula>
      <formula>0.8999</formula>
    </cfRule>
    <cfRule type="cellIs" dxfId="1135" priority="2070" stopIfTrue="1" operator="between">
      <formula>0.00001</formula>
      <formula>0.6999</formula>
    </cfRule>
  </conditionalFormatting>
  <conditionalFormatting sqref="AX57">
    <cfRule type="cellIs" dxfId="1134" priority="2056" stopIfTrue="1" operator="equal">
      <formula>0</formula>
    </cfRule>
    <cfRule type="cellIs" dxfId="1133" priority="2057" stopIfTrue="1" operator="greaterThan">
      <formula>1</formula>
    </cfRule>
    <cfRule type="cellIs" dxfId="1132" priority="2058" stopIfTrue="1" operator="between">
      <formula>0.9</formula>
      <formula>1</formula>
    </cfRule>
    <cfRule type="cellIs" dxfId="1131" priority="2059" stopIfTrue="1" operator="between">
      <formula>0.7</formula>
      <formula>0.8999</formula>
    </cfRule>
    <cfRule type="cellIs" dxfId="1130" priority="2060" stopIfTrue="1" operator="between">
      <formula>0.00001</formula>
      <formula>0.6999</formula>
    </cfRule>
  </conditionalFormatting>
  <conditionalFormatting sqref="AC57">
    <cfRule type="cellIs" dxfId="1129" priority="2036" stopIfTrue="1" operator="equal">
      <formula>0</formula>
    </cfRule>
    <cfRule type="cellIs" dxfId="1128" priority="2037" stopIfTrue="1" operator="greaterThan">
      <formula>1</formula>
    </cfRule>
    <cfRule type="cellIs" dxfId="1127" priority="2038" stopIfTrue="1" operator="between">
      <formula>0.9</formula>
      <formula>1</formula>
    </cfRule>
    <cfRule type="cellIs" dxfId="1126" priority="2039" stopIfTrue="1" operator="between">
      <formula>0.7</formula>
      <formula>0.8999</formula>
    </cfRule>
    <cfRule type="cellIs" dxfId="1125" priority="2040" stopIfTrue="1" operator="between">
      <formula>0.00001</formula>
      <formula>0.6999</formula>
    </cfRule>
  </conditionalFormatting>
  <conditionalFormatting sqref="AF57">
    <cfRule type="cellIs" dxfId="1124" priority="2031" stopIfTrue="1" operator="equal">
      <formula>0</formula>
    </cfRule>
    <cfRule type="cellIs" dxfId="1123" priority="2032" stopIfTrue="1" operator="greaterThan">
      <formula>1</formula>
    </cfRule>
    <cfRule type="cellIs" dxfId="1122" priority="2033" stopIfTrue="1" operator="between">
      <formula>0.9</formula>
      <formula>1</formula>
    </cfRule>
    <cfRule type="cellIs" dxfId="1121" priority="2034" stopIfTrue="1" operator="between">
      <formula>0.7</formula>
      <formula>0.8999</formula>
    </cfRule>
    <cfRule type="cellIs" dxfId="1120" priority="2035" stopIfTrue="1" operator="between">
      <formula>0.00001</formula>
      <formula>0.6999</formula>
    </cfRule>
  </conditionalFormatting>
  <conditionalFormatting sqref="AI57">
    <cfRule type="cellIs" dxfId="1119" priority="2026" stopIfTrue="1" operator="equal">
      <formula>0</formula>
    </cfRule>
    <cfRule type="cellIs" dxfId="1118" priority="2027" stopIfTrue="1" operator="greaterThan">
      <formula>1</formula>
    </cfRule>
    <cfRule type="cellIs" dxfId="1117" priority="2028" stopIfTrue="1" operator="between">
      <formula>0.9</formula>
      <formula>1</formula>
    </cfRule>
    <cfRule type="cellIs" dxfId="1116" priority="2029" stopIfTrue="1" operator="between">
      <formula>0.7</formula>
      <formula>0.8999</formula>
    </cfRule>
    <cfRule type="cellIs" dxfId="1115" priority="2030" stopIfTrue="1" operator="between">
      <formula>0.00001</formula>
      <formula>0.6999</formula>
    </cfRule>
  </conditionalFormatting>
  <conditionalFormatting sqref="AL57">
    <cfRule type="cellIs" dxfId="1114" priority="2021" stopIfTrue="1" operator="equal">
      <formula>0</formula>
    </cfRule>
    <cfRule type="cellIs" dxfId="1113" priority="2022" stopIfTrue="1" operator="greaterThan">
      <formula>1</formula>
    </cfRule>
    <cfRule type="cellIs" dxfId="1112" priority="2023" stopIfTrue="1" operator="between">
      <formula>0.9</formula>
      <formula>1</formula>
    </cfRule>
    <cfRule type="cellIs" dxfId="1111" priority="2024" stopIfTrue="1" operator="between">
      <formula>0.7</formula>
      <formula>0.8999</formula>
    </cfRule>
    <cfRule type="cellIs" dxfId="1110" priority="2025" stopIfTrue="1" operator="between">
      <formula>0.00001</formula>
      <formula>0.6999</formula>
    </cfRule>
  </conditionalFormatting>
  <conditionalFormatting sqref="AO57">
    <cfRule type="cellIs" dxfId="1109" priority="2016" stopIfTrue="1" operator="equal">
      <formula>0</formula>
    </cfRule>
    <cfRule type="cellIs" dxfId="1108" priority="2017" stopIfTrue="1" operator="greaterThan">
      <formula>1</formula>
    </cfRule>
    <cfRule type="cellIs" dxfId="1107" priority="2018" stopIfTrue="1" operator="between">
      <formula>0.9</formula>
      <formula>1</formula>
    </cfRule>
    <cfRule type="cellIs" dxfId="1106" priority="2019" stopIfTrue="1" operator="between">
      <formula>0.7</formula>
      <formula>0.8999</formula>
    </cfRule>
    <cfRule type="cellIs" dxfId="1105" priority="2020" stopIfTrue="1" operator="between">
      <formula>0.00001</formula>
      <formula>0.6999</formula>
    </cfRule>
  </conditionalFormatting>
  <conditionalFormatting sqref="AR57">
    <cfRule type="cellIs" dxfId="1104" priority="2011" stopIfTrue="1" operator="equal">
      <formula>0</formula>
    </cfRule>
    <cfRule type="cellIs" dxfId="1103" priority="2012" stopIfTrue="1" operator="greaterThan">
      <formula>1</formula>
    </cfRule>
    <cfRule type="cellIs" dxfId="1102" priority="2013" stopIfTrue="1" operator="between">
      <formula>0.9</formula>
      <formula>1</formula>
    </cfRule>
    <cfRule type="cellIs" dxfId="1101" priority="2014" stopIfTrue="1" operator="between">
      <formula>0.7</formula>
      <formula>0.8999</formula>
    </cfRule>
    <cfRule type="cellIs" dxfId="1100" priority="2015" stopIfTrue="1" operator="between">
      <formula>0.00001</formula>
      <formula>0.6999</formula>
    </cfRule>
  </conditionalFormatting>
  <conditionalFormatting sqref="AU57">
    <cfRule type="cellIs" dxfId="1099" priority="2006" stopIfTrue="1" operator="equal">
      <formula>0</formula>
    </cfRule>
    <cfRule type="cellIs" dxfId="1098" priority="2007" stopIfTrue="1" operator="greaterThan">
      <formula>1</formula>
    </cfRule>
    <cfRule type="cellIs" dxfId="1097" priority="2008" stopIfTrue="1" operator="between">
      <formula>0.9</formula>
      <formula>1</formula>
    </cfRule>
    <cfRule type="cellIs" dxfId="1096" priority="2009" stopIfTrue="1" operator="between">
      <formula>0.7</formula>
      <formula>0.8999</formula>
    </cfRule>
    <cfRule type="cellIs" dxfId="1095" priority="2010" stopIfTrue="1" operator="between">
      <formula>0.00001</formula>
      <formula>0.6999</formula>
    </cfRule>
  </conditionalFormatting>
  <conditionalFormatting sqref="AX59">
    <cfRule type="cellIs" dxfId="1094" priority="1991" stopIfTrue="1" operator="equal">
      <formula>0</formula>
    </cfRule>
    <cfRule type="cellIs" dxfId="1093" priority="1992" stopIfTrue="1" operator="greaterThan">
      <formula>1</formula>
    </cfRule>
    <cfRule type="cellIs" dxfId="1092" priority="1993" stopIfTrue="1" operator="between">
      <formula>0.9</formula>
      <formula>1</formula>
    </cfRule>
    <cfRule type="cellIs" dxfId="1091" priority="1994" stopIfTrue="1" operator="between">
      <formula>0.7</formula>
      <formula>0.8999</formula>
    </cfRule>
    <cfRule type="cellIs" dxfId="1090" priority="1995" stopIfTrue="1" operator="between">
      <formula>0.00001</formula>
      <formula>0.6999</formula>
    </cfRule>
  </conditionalFormatting>
  <conditionalFormatting sqref="AC59">
    <cfRule type="cellIs" dxfId="1089" priority="1971" stopIfTrue="1" operator="equal">
      <formula>0</formula>
    </cfRule>
    <cfRule type="cellIs" dxfId="1088" priority="1972" stopIfTrue="1" operator="greaterThan">
      <formula>1</formula>
    </cfRule>
    <cfRule type="cellIs" dxfId="1087" priority="1973" stopIfTrue="1" operator="between">
      <formula>0.9</formula>
      <formula>1</formula>
    </cfRule>
    <cfRule type="cellIs" dxfId="1086" priority="1974" stopIfTrue="1" operator="between">
      <formula>0.7</formula>
      <formula>0.8999</formula>
    </cfRule>
    <cfRule type="cellIs" dxfId="1085" priority="1975" stopIfTrue="1" operator="between">
      <formula>0.00001</formula>
      <formula>0.6999</formula>
    </cfRule>
  </conditionalFormatting>
  <conditionalFormatting sqref="AF59">
    <cfRule type="cellIs" dxfId="1084" priority="1966" stopIfTrue="1" operator="equal">
      <formula>0</formula>
    </cfRule>
    <cfRule type="cellIs" dxfId="1083" priority="1967" stopIfTrue="1" operator="greaterThan">
      <formula>1</formula>
    </cfRule>
    <cfRule type="cellIs" dxfId="1082" priority="1968" stopIfTrue="1" operator="between">
      <formula>0.9</formula>
      <formula>1</formula>
    </cfRule>
    <cfRule type="cellIs" dxfId="1081" priority="1969" stopIfTrue="1" operator="between">
      <formula>0.7</formula>
      <formula>0.8999</formula>
    </cfRule>
    <cfRule type="cellIs" dxfId="1080" priority="1970" stopIfTrue="1" operator="between">
      <formula>0.00001</formula>
      <formula>0.6999</formula>
    </cfRule>
  </conditionalFormatting>
  <conditionalFormatting sqref="AI59">
    <cfRule type="cellIs" dxfId="1079" priority="1961" stopIfTrue="1" operator="equal">
      <formula>0</formula>
    </cfRule>
    <cfRule type="cellIs" dxfId="1078" priority="1962" stopIfTrue="1" operator="greaterThan">
      <formula>1</formula>
    </cfRule>
    <cfRule type="cellIs" dxfId="1077" priority="1963" stopIfTrue="1" operator="between">
      <formula>0.9</formula>
      <formula>1</formula>
    </cfRule>
    <cfRule type="cellIs" dxfId="1076" priority="1964" stopIfTrue="1" operator="between">
      <formula>0.7</formula>
      <formula>0.8999</formula>
    </cfRule>
    <cfRule type="cellIs" dxfId="1075" priority="1965" stopIfTrue="1" operator="between">
      <formula>0.00001</formula>
      <formula>0.6999</formula>
    </cfRule>
  </conditionalFormatting>
  <conditionalFormatting sqref="AL59">
    <cfRule type="cellIs" dxfId="1074" priority="1956" stopIfTrue="1" operator="equal">
      <formula>0</formula>
    </cfRule>
    <cfRule type="cellIs" dxfId="1073" priority="1957" stopIfTrue="1" operator="greaterThan">
      <formula>1</formula>
    </cfRule>
    <cfRule type="cellIs" dxfId="1072" priority="1958" stopIfTrue="1" operator="between">
      <formula>0.9</formula>
      <formula>1</formula>
    </cfRule>
    <cfRule type="cellIs" dxfId="1071" priority="1959" stopIfTrue="1" operator="between">
      <formula>0.7</formula>
      <formula>0.8999</formula>
    </cfRule>
    <cfRule type="cellIs" dxfId="1070" priority="1960" stopIfTrue="1" operator="between">
      <formula>0.00001</formula>
      <formula>0.6999</formula>
    </cfRule>
  </conditionalFormatting>
  <conditionalFormatting sqref="AO59">
    <cfRule type="cellIs" dxfId="1069" priority="1951" stopIfTrue="1" operator="equal">
      <formula>0</formula>
    </cfRule>
    <cfRule type="cellIs" dxfId="1068" priority="1952" stopIfTrue="1" operator="greaterThan">
      <formula>1</formula>
    </cfRule>
    <cfRule type="cellIs" dxfId="1067" priority="1953" stopIfTrue="1" operator="between">
      <formula>0.9</formula>
      <formula>1</formula>
    </cfRule>
    <cfRule type="cellIs" dxfId="1066" priority="1954" stopIfTrue="1" operator="between">
      <formula>0.7</formula>
      <formula>0.8999</formula>
    </cfRule>
    <cfRule type="cellIs" dxfId="1065" priority="1955" stopIfTrue="1" operator="between">
      <formula>0.00001</formula>
      <formula>0.6999</formula>
    </cfRule>
  </conditionalFormatting>
  <conditionalFormatting sqref="AR59">
    <cfRule type="cellIs" dxfId="1064" priority="1946" stopIfTrue="1" operator="equal">
      <formula>0</formula>
    </cfRule>
    <cfRule type="cellIs" dxfId="1063" priority="1947" stopIfTrue="1" operator="greaterThan">
      <formula>1</formula>
    </cfRule>
    <cfRule type="cellIs" dxfId="1062" priority="1948" stopIfTrue="1" operator="between">
      <formula>0.9</formula>
      <formula>1</formula>
    </cfRule>
    <cfRule type="cellIs" dxfId="1061" priority="1949" stopIfTrue="1" operator="between">
      <formula>0.7</formula>
      <formula>0.8999</formula>
    </cfRule>
    <cfRule type="cellIs" dxfId="1060" priority="1950" stopIfTrue="1" operator="between">
      <formula>0.00001</formula>
      <formula>0.6999</formula>
    </cfRule>
  </conditionalFormatting>
  <conditionalFormatting sqref="AU59">
    <cfRule type="cellIs" dxfId="1059" priority="1941" stopIfTrue="1" operator="equal">
      <formula>0</formula>
    </cfRule>
    <cfRule type="cellIs" dxfId="1058" priority="1942" stopIfTrue="1" operator="greaterThan">
      <formula>1</formula>
    </cfRule>
    <cfRule type="cellIs" dxfId="1057" priority="1943" stopIfTrue="1" operator="between">
      <formula>0.9</formula>
      <formula>1</formula>
    </cfRule>
    <cfRule type="cellIs" dxfId="1056" priority="1944" stopIfTrue="1" operator="between">
      <formula>0.7</formula>
      <formula>0.8999</formula>
    </cfRule>
    <cfRule type="cellIs" dxfId="1055" priority="1945" stopIfTrue="1" operator="between">
      <formula>0.00001</formula>
      <formula>0.6999</formula>
    </cfRule>
  </conditionalFormatting>
  <conditionalFormatting sqref="AX58">
    <cfRule type="cellIs" dxfId="1054" priority="1931" stopIfTrue="1" operator="equal">
      <formula>0</formula>
    </cfRule>
    <cfRule type="cellIs" dxfId="1053" priority="1932" stopIfTrue="1" operator="greaterThan">
      <formula>1</formula>
    </cfRule>
    <cfRule type="cellIs" dxfId="1052" priority="1933" stopIfTrue="1" operator="between">
      <formula>0.9</formula>
      <formula>1</formula>
    </cfRule>
    <cfRule type="cellIs" dxfId="1051" priority="1934" stopIfTrue="1" operator="between">
      <formula>0.7</formula>
      <formula>0.8999</formula>
    </cfRule>
    <cfRule type="cellIs" dxfId="1050" priority="1935" stopIfTrue="1" operator="between">
      <formula>0.00001</formula>
      <formula>0.6999</formula>
    </cfRule>
  </conditionalFormatting>
  <conditionalFormatting sqref="AC58">
    <cfRule type="cellIs" dxfId="1049" priority="1911" stopIfTrue="1" operator="equal">
      <formula>0</formula>
    </cfRule>
    <cfRule type="cellIs" dxfId="1048" priority="1912" stopIfTrue="1" operator="greaterThan">
      <formula>1</formula>
    </cfRule>
    <cfRule type="cellIs" dxfId="1047" priority="1913" stopIfTrue="1" operator="between">
      <formula>0.9</formula>
      <formula>1</formula>
    </cfRule>
    <cfRule type="cellIs" dxfId="1046" priority="1914" stopIfTrue="1" operator="between">
      <formula>0.7</formula>
      <formula>0.8999</formula>
    </cfRule>
    <cfRule type="cellIs" dxfId="1045" priority="1915" stopIfTrue="1" operator="between">
      <formula>0.00001</formula>
      <formula>0.6999</formula>
    </cfRule>
  </conditionalFormatting>
  <conditionalFormatting sqref="AF58">
    <cfRule type="cellIs" dxfId="1044" priority="1906" stopIfTrue="1" operator="equal">
      <formula>0</formula>
    </cfRule>
    <cfRule type="cellIs" dxfId="1043" priority="1907" stopIfTrue="1" operator="greaterThan">
      <formula>1</formula>
    </cfRule>
    <cfRule type="cellIs" dxfId="1042" priority="1908" stopIfTrue="1" operator="between">
      <formula>0.9</formula>
      <formula>1</formula>
    </cfRule>
    <cfRule type="cellIs" dxfId="1041" priority="1909" stopIfTrue="1" operator="between">
      <formula>0.7</formula>
      <formula>0.8999</formula>
    </cfRule>
    <cfRule type="cellIs" dxfId="1040" priority="1910" stopIfTrue="1" operator="between">
      <formula>0.00001</formula>
      <formula>0.6999</formula>
    </cfRule>
  </conditionalFormatting>
  <conditionalFormatting sqref="AI58">
    <cfRule type="cellIs" dxfId="1039" priority="1901" stopIfTrue="1" operator="equal">
      <formula>0</formula>
    </cfRule>
    <cfRule type="cellIs" dxfId="1038" priority="1902" stopIfTrue="1" operator="greaterThan">
      <formula>1</formula>
    </cfRule>
    <cfRule type="cellIs" dxfId="1037" priority="1903" stopIfTrue="1" operator="between">
      <formula>0.9</formula>
      <formula>1</formula>
    </cfRule>
    <cfRule type="cellIs" dxfId="1036" priority="1904" stopIfTrue="1" operator="between">
      <formula>0.7</formula>
      <formula>0.8999</formula>
    </cfRule>
    <cfRule type="cellIs" dxfId="1035" priority="1905" stopIfTrue="1" operator="between">
      <formula>0.00001</formula>
      <formula>0.6999</formula>
    </cfRule>
  </conditionalFormatting>
  <conditionalFormatting sqref="AL58">
    <cfRule type="cellIs" dxfId="1034" priority="1896" stopIfTrue="1" operator="equal">
      <formula>0</formula>
    </cfRule>
    <cfRule type="cellIs" dxfId="1033" priority="1897" stopIfTrue="1" operator="greaterThan">
      <formula>1</formula>
    </cfRule>
    <cfRule type="cellIs" dxfId="1032" priority="1898" stopIfTrue="1" operator="between">
      <formula>0.9</formula>
      <formula>1</formula>
    </cfRule>
    <cfRule type="cellIs" dxfId="1031" priority="1899" stopIfTrue="1" operator="between">
      <formula>0.7</formula>
      <formula>0.8999</formula>
    </cfRule>
    <cfRule type="cellIs" dxfId="1030" priority="1900" stopIfTrue="1" operator="between">
      <formula>0.00001</formula>
      <formula>0.6999</formula>
    </cfRule>
  </conditionalFormatting>
  <conditionalFormatting sqref="AO58">
    <cfRule type="cellIs" dxfId="1029" priority="1891" stopIfTrue="1" operator="equal">
      <formula>0</formula>
    </cfRule>
    <cfRule type="cellIs" dxfId="1028" priority="1892" stopIfTrue="1" operator="greaterThan">
      <formula>1</formula>
    </cfRule>
    <cfRule type="cellIs" dxfId="1027" priority="1893" stopIfTrue="1" operator="between">
      <formula>0.9</formula>
      <formula>1</formula>
    </cfRule>
    <cfRule type="cellIs" dxfId="1026" priority="1894" stopIfTrue="1" operator="between">
      <formula>0.7</formula>
      <formula>0.8999</formula>
    </cfRule>
    <cfRule type="cellIs" dxfId="1025" priority="1895" stopIfTrue="1" operator="between">
      <formula>0.00001</formula>
      <formula>0.6999</formula>
    </cfRule>
  </conditionalFormatting>
  <conditionalFormatting sqref="AR58">
    <cfRule type="cellIs" dxfId="1024" priority="1886" stopIfTrue="1" operator="equal">
      <formula>0</formula>
    </cfRule>
    <cfRule type="cellIs" dxfId="1023" priority="1887" stopIfTrue="1" operator="greaterThan">
      <formula>1</formula>
    </cfRule>
    <cfRule type="cellIs" dxfId="1022" priority="1888" stopIfTrue="1" operator="between">
      <formula>0.9</formula>
      <formula>1</formula>
    </cfRule>
    <cfRule type="cellIs" dxfId="1021" priority="1889" stopIfTrue="1" operator="between">
      <formula>0.7</formula>
      <formula>0.8999</formula>
    </cfRule>
    <cfRule type="cellIs" dxfId="1020" priority="1890" stopIfTrue="1" operator="between">
      <formula>0.00001</formula>
      <formula>0.6999</formula>
    </cfRule>
  </conditionalFormatting>
  <conditionalFormatting sqref="AU58">
    <cfRule type="cellIs" dxfId="1019" priority="1881" stopIfTrue="1" operator="equal">
      <formula>0</formula>
    </cfRule>
    <cfRule type="cellIs" dxfId="1018" priority="1882" stopIfTrue="1" operator="greaterThan">
      <formula>1</formula>
    </cfRule>
    <cfRule type="cellIs" dxfId="1017" priority="1883" stopIfTrue="1" operator="between">
      <formula>0.9</formula>
      <formula>1</formula>
    </cfRule>
    <cfRule type="cellIs" dxfId="1016" priority="1884" stopIfTrue="1" operator="between">
      <formula>0.7</formula>
      <formula>0.8999</formula>
    </cfRule>
    <cfRule type="cellIs" dxfId="1015" priority="1885" stopIfTrue="1" operator="between">
      <formula>0.00001</formula>
      <formula>0.6999</formula>
    </cfRule>
  </conditionalFormatting>
  <conditionalFormatting sqref="AX63">
    <cfRule type="cellIs" dxfId="1014" priority="1876" stopIfTrue="1" operator="equal">
      <formula>0</formula>
    </cfRule>
    <cfRule type="cellIs" dxfId="1013" priority="1877" stopIfTrue="1" operator="greaterThan">
      <formula>1</formula>
    </cfRule>
    <cfRule type="cellIs" dxfId="1012" priority="1878" stopIfTrue="1" operator="between">
      <formula>0.9</formula>
      <formula>1</formula>
    </cfRule>
    <cfRule type="cellIs" dxfId="1011" priority="1879" stopIfTrue="1" operator="between">
      <formula>0.7</formula>
      <formula>0.8999</formula>
    </cfRule>
    <cfRule type="cellIs" dxfId="1010" priority="1880" stopIfTrue="1" operator="between">
      <formula>0.00001</formula>
      <formula>0.6999</formula>
    </cfRule>
  </conditionalFormatting>
  <conditionalFormatting sqref="AX64">
    <cfRule type="cellIs" dxfId="1009" priority="1866" stopIfTrue="1" operator="equal">
      <formula>0</formula>
    </cfRule>
    <cfRule type="cellIs" dxfId="1008" priority="1867" stopIfTrue="1" operator="greaterThan">
      <formula>1</formula>
    </cfRule>
    <cfRule type="cellIs" dxfId="1007" priority="1868" stopIfTrue="1" operator="between">
      <formula>0.9</formula>
      <formula>1</formula>
    </cfRule>
    <cfRule type="cellIs" dxfId="1006" priority="1869" stopIfTrue="1" operator="between">
      <formula>0.7</formula>
      <formula>0.8999</formula>
    </cfRule>
    <cfRule type="cellIs" dxfId="1005" priority="1870" stopIfTrue="1" operator="between">
      <formula>0.00001</formula>
      <formula>0.6999</formula>
    </cfRule>
  </conditionalFormatting>
  <conditionalFormatting sqref="AX65">
    <cfRule type="cellIs" dxfId="1004" priority="1861" stopIfTrue="1" operator="equal">
      <formula>0</formula>
    </cfRule>
    <cfRule type="cellIs" dxfId="1003" priority="1862" stopIfTrue="1" operator="greaterThan">
      <formula>1</formula>
    </cfRule>
    <cfRule type="cellIs" dxfId="1002" priority="1863" stopIfTrue="1" operator="between">
      <formula>0.9</formula>
      <formula>1</formula>
    </cfRule>
    <cfRule type="cellIs" dxfId="1001" priority="1864" stopIfTrue="1" operator="between">
      <formula>0.7</formula>
      <formula>0.8999</formula>
    </cfRule>
    <cfRule type="cellIs" dxfId="1000" priority="1865" stopIfTrue="1" operator="between">
      <formula>0.00001</formula>
      <formula>0.6999</formula>
    </cfRule>
  </conditionalFormatting>
  <conditionalFormatting sqref="AC65">
    <cfRule type="cellIs" dxfId="999" priority="1851" stopIfTrue="1" operator="equal">
      <formula>0</formula>
    </cfRule>
    <cfRule type="cellIs" dxfId="998" priority="1852" stopIfTrue="1" operator="greaterThan">
      <formula>1</formula>
    </cfRule>
    <cfRule type="cellIs" dxfId="997" priority="1853" stopIfTrue="1" operator="between">
      <formula>0.9</formula>
      <formula>1</formula>
    </cfRule>
    <cfRule type="cellIs" dxfId="996" priority="1854" stopIfTrue="1" operator="between">
      <formula>0.7</formula>
      <formula>0.8999</formula>
    </cfRule>
    <cfRule type="cellIs" dxfId="995" priority="1855" stopIfTrue="1" operator="between">
      <formula>0.00001</formula>
      <formula>0.6999</formula>
    </cfRule>
  </conditionalFormatting>
  <conditionalFormatting sqref="AF65">
    <cfRule type="cellIs" dxfId="994" priority="1846" stopIfTrue="1" operator="equal">
      <formula>0</formula>
    </cfRule>
    <cfRule type="cellIs" dxfId="993" priority="1847" stopIfTrue="1" operator="greaterThan">
      <formula>1</formula>
    </cfRule>
    <cfRule type="cellIs" dxfId="992" priority="1848" stopIfTrue="1" operator="between">
      <formula>0.9</formula>
      <formula>1</formula>
    </cfRule>
    <cfRule type="cellIs" dxfId="991" priority="1849" stopIfTrue="1" operator="between">
      <formula>0.7</formula>
      <formula>0.8999</formula>
    </cfRule>
    <cfRule type="cellIs" dxfId="990" priority="1850" stopIfTrue="1" operator="between">
      <formula>0.00001</formula>
      <formula>0.6999</formula>
    </cfRule>
  </conditionalFormatting>
  <conditionalFormatting sqref="AI65">
    <cfRule type="cellIs" dxfId="989" priority="1841" stopIfTrue="1" operator="equal">
      <formula>0</formula>
    </cfRule>
    <cfRule type="cellIs" dxfId="988" priority="1842" stopIfTrue="1" operator="greaterThan">
      <formula>1</formula>
    </cfRule>
    <cfRule type="cellIs" dxfId="987" priority="1843" stopIfTrue="1" operator="between">
      <formula>0.9</formula>
      <formula>1</formula>
    </cfRule>
    <cfRule type="cellIs" dxfId="986" priority="1844" stopIfTrue="1" operator="between">
      <formula>0.7</formula>
      <formula>0.8999</formula>
    </cfRule>
    <cfRule type="cellIs" dxfId="985" priority="1845" stopIfTrue="1" operator="between">
      <formula>0.00001</formula>
      <formula>0.6999</formula>
    </cfRule>
  </conditionalFormatting>
  <conditionalFormatting sqref="AL65">
    <cfRule type="cellIs" dxfId="984" priority="1836" stopIfTrue="1" operator="equal">
      <formula>0</formula>
    </cfRule>
    <cfRule type="cellIs" dxfId="983" priority="1837" stopIfTrue="1" operator="greaterThan">
      <formula>1</formula>
    </cfRule>
    <cfRule type="cellIs" dxfId="982" priority="1838" stopIfTrue="1" operator="between">
      <formula>0.9</formula>
      <formula>1</formula>
    </cfRule>
    <cfRule type="cellIs" dxfId="981" priority="1839" stopIfTrue="1" operator="between">
      <formula>0.7</formula>
      <formula>0.8999</formula>
    </cfRule>
    <cfRule type="cellIs" dxfId="980" priority="1840" stopIfTrue="1" operator="between">
      <formula>0.00001</formula>
      <formula>0.6999</formula>
    </cfRule>
  </conditionalFormatting>
  <conditionalFormatting sqref="AO65">
    <cfRule type="cellIs" dxfId="979" priority="1831" stopIfTrue="1" operator="equal">
      <formula>0</formula>
    </cfRule>
    <cfRule type="cellIs" dxfId="978" priority="1832" stopIfTrue="1" operator="greaterThan">
      <formula>1</formula>
    </cfRule>
    <cfRule type="cellIs" dxfId="977" priority="1833" stopIfTrue="1" operator="between">
      <formula>0.9</formula>
      <formula>1</formula>
    </cfRule>
    <cfRule type="cellIs" dxfId="976" priority="1834" stopIfTrue="1" operator="between">
      <formula>0.7</formula>
      <formula>0.8999</formula>
    </cfRule>
    <cfRule type="cellIs" dxfId="975" priority="1835" stopIfTrue="1" operator="between">
      <formula>0.00001</formula>
      <formula>0.6999</formula>
    </cfRule>
  </conditionalFormatting>
  <conditionalFormatting sqref="AR65">
    <cfRule type="cellIs" dxfId="974" priority="1826" stopIfTrue="1" operator="equal">
      <formula>0</formula>
    </cfRule>
    <cfRule type="cellIs" dxfId="973" priority="1827" stopIfTrue="1" operator="greaterThan">
      <formula>1</formula>
    </cfRule>
    <cfRule type="cellIs" dxfId="972" priority="1828" stopIfTrue="1" operator="between">
      <formula>0.9</formula>
      <formula>1</formula>
    </cfRule>
    <cfRule type="cellIs" dxfId="971" priority="1829" stopIfTrue="1" operator="between">
      <formula>0.7</formula>
      <formula>0.8999</formula>
    </cfRule>
    <cfRule type="cellIs" dxfId="970" priority="1830" stopIfTrue="1" operator="between">
      <formula>0.00001</formula>
      <formula>0.6999</formula>
    </cfRule>
  </conditionalFormatting>
  <conditionalFormatting sqref="AU65">
    <cfRule type="cellIs" dxfId="969" priority="1821" stopIfTrue="1" operator="equal">
      <formula>0</formula>
    </cfRule>
    <cfRule type="cellIs" dxfId="968" priority="1822" stopIfTrue="1" operator="greaterThan">
      <formula>1</formula>
    </cfRule>
    <cfRule type="cellIs" dxfId="967" priority="1823" stopIfTrue="1" operator="between">
      <formula>0.9</formula>
      <formula>1</formula>
    </cfRule>
    <cfRule type="cellIs" dxfId="966" priority="1824" stopIfTrue="1" operator="between">
      <formula>0.7</formula>
      <formula>0.8999</formula>
    </cfRule>
    <cfRule type="cellIs" dxfId="965" priority="1825" stopIfTrue="1" operator="between">
      <formula>0.00001</formula>
      <formula>0.6999</formula>
    </cfRule>
  </conditionalFormatting>
  <conditionalFormatting sqref="AC43:AC44 AF43:AF44 AI43:AI44 AL43:AL44 AO43:AO44 AR43:AR44 AU43:AU44">
    <cfRule type="cellIs" dxfId="964" priority="1606" stopIfTrue="1" operator="equal">
      <formula>0</formula>
    </cfRule>
    <cfRule type="cellIs" dxfId="963" priority="1607" stopIfTrue="1" operator="greaterThan">
      <formula>1</formula>
    </cfRule>
    <cfRule type="cellIs" dxfId="962" priority="1608" stopIfTrue="1" operator="between">
      <formula>0.9</formula>
      <formula>1</formula>
    </cfRule>
    <cfRule type="cellIs" dxfId="961" priority="1609" stopIfTrue="1" operator="between">
      <formula>0.7</formula>
      <formula>0.8999</formula>
    </cfRule>
    <cfRule type="cellIs" dxfId="960" priority="1610" stopIfTrue="1" operator="between">
      <formula>0.00001</formula>
      <formula>0.6999</formula>
    </cfRule>
  </conditionalFormatting>
  <conditionalFormatting sqref="AX37">
    <cfRule type="cellIs" dxfId="949" priority="1571" stopIfTrue="1" operator="equal">
      <formula>0</formula>
    </cfRule>
    <cfRule type="cellIs" dxfId="948" priority="1572" stopIfTrue="1" operator="greaterThan">
      <formula>1</formula>
    </cfRule>
    <cfRule type="cellIs" dxfId="947" priority="1573" stopIfTrue="1" operator="between">
      <formula>0.9</formula>
      <formula>1</formula>
    </cfRule>
    <cfRule type="cellIs" dxfId="946" priority="1574" stopIfTrue="1" operator="between">
      <formula>0.7</formula>
      <formula>0.8999</formula>
    </cfRule>
    <cfRule type="cellIs" dxfId="945" priority="1575" stopIfTrue="1" operator="between">
      <formula>0.00001</formula>
      <formula>0.6999</formula>
    </cfRule>
  </conditionalFormatting>
  <conditionalFormatting sqref="N19:N24 Q20:Q25 T20:T25 W32:W34 T28:T34 Q28:Q34 N28:N34 Q38:Q40 T37:T39 W38:W39 W48:W49 T48:T49 N60 Z42 Q42 W21 W24 Z48:Z49 Z19:Z34 Z37:Z40 N37:N42">
    <cfRule type="cellIs" dxfId="944" priority="951" stopIfTrue="1" operator="equal">
      <formula>0</formula>
    </cfRule>
    <cfRule type="cellIs" dxfId="943" priority="952" stopIfTrue="1" operator="greaterThan">
      <formula>1</formula>
    </cfRule>
    <cfRule type="cellIs" dxfId="942" priority="953" stopIfTrue="1" operator="between">
      <formula>0.9</formula>
      <formula>1</formula>
    </cfRule>
    <cfRule type="cellIs" dxfId="941" priority="954" stopIfTrue="1" operator="between">
      <formula>0.7</formula>
      <formula>0.8999</formula>
    </cfRule>
    <cfRule type="cellIs" dxfId="940" priority="955" stopIfTrue="1" operator="between">
      <formula>0.00001</formula>
      <formula>0.6999</formula>
    </cfRule>
  </conditionalFormatting>
  <conditionalFormatting sqref="Z10:Z13">
    <cfRule type="cellIs" dxfId="939" priority="911" stopIfTrue="1" operator="equal">
      <formula>0</formula>
    </cfRule>
    <cfRule type="cellIs" dxfId="938" priority="912" stopIfTrue="1" operator="greaterThan">
      <formula>1</formula>
    </cfRule>
    <cfRule type="cellIs" dxfId="937" priority="913" stopIfTrue="1" operator="between">
      <formula>0.9</formula>
      <formula>1</formula>
    </cfRule>
    <cfRule type="cellIs" dxfId="936" priority="914" stopIfTrue="1" operator="between">
      <formula>0.7</formula>
      <formula>0.8999</formula>
    </cfRule>
    <cfRule type="cellIs" dxfId="935" priority="915" stopIfTrue="1" operator="between">
      <formula>0.00001</formula>
      <formula>0.6999</formula>
    </cfRule>
  </conditionalFormatting>
  <conditionalFormatting sqref="T10">
    <cfRule type="cellIs" dxfId="934" priority="921" stopIfTrue="1" operator="equal">
      <formula>0</formula>
    </cfRule>
    <cfRule type="cellIs" dxfId="933" priority="922" stopIfTrue="1" operator="greaterThan">
      <formula>1</formula>
    </cfRule>
    <cfRule type="cellIs" dxfId="932" priority="923" stopIfTrue="1" operator="between">
      <formula>0.9</formula>
      <formula>1</formula>
    </cfRule>
    <cfRule type="cellIs" dxfId="931" priority="924" stopIfTrue="1" operator="between">
      <formula>0.7</formula>
      <formula>0.8999</formula>
    </cfRule>
    <cfRule type="cellIs" dxfId="930" priority="925" stopIfTrue="1" operator="between">
      <formula>0.00001</formula>
      <formula>0.6999</formula>
    </cfRule>
  </conditionalFormatting>
  <conditionalFormatting sqref="N9">
    <cfRule type="cellIs" dxfId="929" priority="946" stopIfTrue="1" operator="equal">
      <formula>0</formula>
    </cfRule>
    <cfRule type="cellIs" dxfId="928" priority="947" stopIfTrue="1" operator="greaterThan">
      <formula>1</formula>
    </cfRule>
    <cfRule type="cellIs" dxfId="927" priority="948" stopIfTrue="1" operator="between">
      <formula>0.9</formula>
      <formula>1</formula>
    </cfRule>
    <cfRule type="cellIs" dxfId="926" priority="949" stopIfTrue="1" operator="between">
      <formula>0.7</formula>
      <formula>0.8999</formula>
    </cfRule>
    <cfRule type="cellIs" dxfId="925" priority="950" stopIfTrue="1" operator="between">
      <formula>0.00001</formula>
      <formula>0.6999</formula>
    </cfRule>
  </conditionalFormatting>
  <conditionalFormatting sqref="N10:N14 N17">
    <cfRule type="cellIs" dxfId="924" priority="941" stopIfTrue="1" operator="equal">
      <formula>0</formula>
    </cfRule>
    <cfRule type="cellIs" dxfId="923" priority="942" stopIfTrue="1" operator="greaterThan">
      <formula>1</formula>
    </cfRule>
    <cfRule type="cellIs" dxfId="922" priority="943" stopIfTrue="1" operator="between">
      <formula>0.9</formula>
      <formula>1</formula>
    </cfRule>
    <cfRule type="cellIs" dxfId="921" priority="944" stopIfTrue="1" operator="between">
      <formula>0.7</formula>
      <formula>0.8999</formula>
    </cfRule>
    <cfRule type="cellIs" dxfId="920" priority="945" stopIfTrue="1" operator="between">
      <formula>0.00001</formula>
      <formula>0.6999</formula>
    </cfRule>
  </conditionalFormatting>
  <conditionalFormatting sqref="Q9">
    <cfRule type="cellIs" dxfId="919" priority="936" stopIfTrue="1" operator="equal">
      <formula>0</formula>
    </cfRule>
    <cfRule type="cellIs" dxfId="918" priority="937" stopIfTrue="1" operator="greaterThan">
      <formula>1</formula>
    </cfRule>
    <cfRule type="cellIs" dxfId="917" priority="938" stopIfTrue="1" operator="between">
      <formula>0.9</formula>
      <formula>1</formula>
    </cfRule>
    <cfRule type="cellIs" dxfId="916" priority="939" stopIfTrue="1" operator="between">
      <formula>0.7</formula>
      <formula>0.8999</formula>
    </cfRule>
    <cfRule type="cellIs" dxfId="915" priority="940" stopIfTrue="1" operator="between">
      <formula>0.00001</formula>
      <formula>0.6999</formula>
    </cfRule>
  </conditionalFormatting>
  <conditionalFormatting sqref="Q10:Q11">
    <cfRule type="cellIs" dxfId="914" priority="931" stopIfTrue="1" operator="equal">
      <formula>0</formula>
    </cfRule>
    <cfRule type="cellIs" dxfId="913" priority="932" stopIfTrue="1" operator="greaterThan">
      <formula>1</formula>
    </cfRule>
    <cfRule type="cellIs" dxfId="912" priority="933" stopIfTrue="1" operator="between">
      <formula>0.9</formula>
      <formula>1</formula>
    </cfRule>
    <cfRule type="cellIs" dxfId="911" priority="934" stopIfTrue="1" operator="between">
      <formula>0.7</formula>
      <formula>0.8999</formula>
    </cfRule>
    <cfRule type="cellIs" dxfId="910" priority="935" stopIfTrue="1" operator="between">
      <formula>0.00001</formula>
      <formula>0.6999</formula>
    </cfRule>
  </conditionalFormatting>
  <conditionalFormatting sqref="T9">
    <cfRule type="cellIs" dxfId="909" priority="926" stopIfTrue="1" operator="equal">
      <formula>0</formula>
    </cfRule>
    <cfRule type="cellIs" dxfId="908" priority="927" stopIfTrue="1" operator="greaterThan">
      <formula>1</formula>
    </cfRule>
    <cfRule type="cellIs" dxfId="907" priority="928" stopIfTrue="1" operator="between">
      <formula>0.9</formula>
      <formula>1</formula>
    </cfRule>
    <cfRule type="cellIs" dxfId="906" priority="929" stopIfTrue="1" operator="between">
      <formula>0.7</formula>
      <formula>0.8999</formula>
    </cfRule>
    <cfRule type="cellIs" dxfId="905" priority="930" stopIfTrue="1" operator="between">
      <formula>0.00001</formula>
      <formula>0.6999</formula>
    </cfRule>
  </conditionalFormatting>
  <conditionalFormatting sqref="N15">
    <cfRule type="cellIs" dxfId="904" priority="901" stopIfTrue="1" operator="equal">
      <formula>0</formula>
    </cfRule>
    <cfRule type="cellIs" dxfId="903" priority="902" stopIfTrue="1" operator="greaterThan">
      <formula>1</formula>
    </cfRule>
    <cfRule type="cellIs" dxfId="902" priority="903" stopIfTrue="1" operator="between">
      <formula>0.9</formula>
      <formula>1</formula>
    </cfRule>
    <cfRule type="cellIs" dxfId="901" priority="904" stopIfTrue="1" operator="between">
      <formula>0.7</formula>
      <formula>0.8999</formula>
    </cfRule>
    <cfRule type="cellIs" dxfId="900" priority="905" stopIfTrue="1" operator="between">
      <formula>0.00001</formula>
      <formula>0.6999</formula>
    </cfRule>
  </conditionalFormatting>
  <conditionalFormatting sqref="Z9">
    <cfRule type="cellIs" dxfId="899" priority="916" stopIfTrue="1" operator="equal">
      <formula>0</formula>
    </cfRule>
    <cfRule type="cellIs" dxfId="898" priority="917" stopIfTrue="1" operator="greaterThan">
      <formula>1</formula>
    </cfRule>
    <cfRule type="cellIs" dxfId="897" priority="918" stopIfTrue="1" operator="between">
      <formula>0.9</formula>
      <formula>1</formula>
    </cfRule>
    <cfRule type="cellIs" dxfId="896" priority="919" stopIfTrue="1" operator="between">
      <formula>0.7</formula>
      <formula>0.8999</formula>
    </cfRule>
    <cfRule type="cellIs" dxfId="895" priority="920" stopIfTrue="1" operator="between">
      <formula>0.00001</formula>
      <formula>0.6999</formula>
    </cfRule>
  </conditionalFormatting>
  <conditionalFormatting sqref="Z14:Z17">
    <cfRule type="cellIs" dxfId="894" priority="906" stopIfTrue="1" operator="equal">
      <formula>0</formula>
    </cfRule>
    <cfRule type="cellIs" dxfId="893" priority="907" stopIfTrue="1" operator="greaterThan">
      <formula>1</formula>
    </cfRule>
    <cfRule type="cellIs" dxfId="892" priority="908" stopIfTrue="1" operator="between">
      <formula>0.9</formula>
      <formula>1</formula>
    </cfRule>
    <cfRule type="cellIs" dxfId="891" priority="909" stopIfTrue="1" operator="between">
      <formula>0.7</formula>
      <formula>0.8999</formula>
    </cfRule>
    <cfRule type="cellIs" dxfId="890" priority="910" stopIfTrue="1" operator="between">
      <formula>0.00001</formula>
      <formula>0.6999</formula>
    </cfRule>
  </conditionalFormatting>
  <conditionalFormatting sqref="N16">
    <cfRule type="cellIs" dxfId="889" priority="896" stopIfTrue="1" operator="equal">
      <formula>0</formula>
    </cfRule>
    <cfRule type="cellIs" dxfId="888" priority="897" stopIfTrue="1" operator="greaterThan">
      <formula>1</formula>
    </cfRule>
    <cfRule type="cellIs" dxfId="887" priority="898" stopIfTrue="1" operator="between">
      <formula>0.9</formula>
      <formula>1</formula>
    </cfRule>
    <cfRule type="cellIs" dxfId="886" priority="899" stopIfTrue="1" operator="between">
      <formula>0.7</formula>
      <formula>0.8999</formula>
    </cfRule>
    <cfRule type="cellIs" dxfId="885" priority="900" stopIfTrue="1" operator="between">
      <formula>0.00001</formula>
      <formula>0.6999</formula>
    </cfRule>
  </conditionalFormatting>
  <conditionalFormatting sqref="N18">
    <cfRule type="cellIs" dxfId="884" priority="891" stopIfTrue="1" operator="equal">
      <formula>0</formula>
    </cfRule>
    <cfRule type="cellIs" dxfId="883" priority="892" stopIfTrue="1" operator="greaterThan">
      <formula>1</formula>
    </cfRule>
    <cfRule type="cellIs" dxfId="882" priority="893" stopIfTrue="1" operator="between">
      <formula>0.9</formula>
      <formula>1</formula>
    </cfRule>
    <cfRule type="cellIs" dxfId="881" priority="894" stopIfTrue="1" operator="between">
      <formula>0.7</formula>
      <formula>0.8999</formula>
    </cfRule>
    <cfRule type="cellIs" dxfId="880" priority="895" stopIfTrue="1" operator="between">
      <formula>0.00001</formula>
      <formula>0.6999</formula>
    </cfRule>
  </conditionalFormatting>
  <conditionalFormatting sqref="Z18">
    <cfRule type="cellIs" dxfId="879" priority="886" stopIfTrue="1" operator="equal">
      <formula>0</formula>
    </cfRule>
    <cfRule type="cellIs" dxfId="878" priority="887" stopIfTrue="1" operator="greaterThan">
      <formula>1</formula>
    </cfRule>
    <cfRule type="cellIs" dxfId="877" priority="888" stopIfTrue="1" operator="between">
      <formula>0.9</formula>
      <formula>1</formula>
    </cfRule>
    <cfRule type="cellIs" dxfId="876" priority="889" stopIfTrue="1" operator="between">
      <formula>0.7</formula>
      <formula>0.8999</formula>
    </cfRule>
    <cfRule type="cellIs" dxfId="875" priority="890" stopIfTrue="1" operator="between">
      <formula>0.00001</formula>
      <formula>0.6999</formula>
    </cfRule>
  </conditionalFormatting>
  <conditionalFormatting sqref="Q26 T26">
    <cfRule type="cellIs" dxfId="874" priority="881" stopIfTrue="1" operator="equal">
      <formula>0</formula>
    </cfRule>
    <cfRule type="cellIs" dxfId="873" priority="882" stopIfTrue="1" operator="greaterThan">
      <formula>1</formula>
    </cfRule>
    <cfRule type="cellIs" dxfId="872" priority="883" stopIfTrue="1" operator="between">
      <formula>0.9</formula>
      <formula>1</formula>
    </cfRule>
    <cfRule type="cellIs" dxfId="871" priority="884" stopIfTrue="1" operator="between">
      <formula>0.7</formula>
      <formula>0.8999</formula>
    </cfRule>
    <cfRule type="cellIs" dxfId="870" priority="885" stopIfTrue="1" operator="between">
      <formula>0.00001</formula>
      <formula>0.6999</formula>
    </cfRule>
  </conditionalFormatting>
  <conditionalFormatting sqref="Q27 T27">
    <cfRule type="cellIs" dxfId="869" priority="876" stopIfTrue="1" operator="equal">
      <formula>0</formula>
    </cfRule>
    <cfRule type="cellIs" dxfId="868" priority="877" stopIfTrue="1" operator="greaterThan">
      <formula>1</formula>
    </cfRule>
    <cfRule type="cellIs" dxfId="867" priority="878" stopIfTrue="1" operator="between">
      <formula>0.9</formula>
      <formula>1</formula>
    </cfRule>
    <cfRule type="cellIs" dxfId="866" priority="879" stopIfTrue="1" operator="between">
      <formula>0.7</formula>
      <formula>0.8999</formula>
    </cfRule>
    <cfRule type="cellIs" dxfId="865" priority="880" stopIfTrue="1" operator="between">
      <formula>0.00001</formula>
      <formula>0.6999</formula>
    </cfRule>
  </conditionalFormatting>
  <conditionalFormatting sqref="N35">
    <cfRule type="cellIs" dxfId="864" priority="871" stopIfTrue="1" operator="equal">
      <formula>0</formula>
    </cfRule>
    <cfRule type="cellIs" dxfId="863" priority="872" stopIfTrue="1" operator="greaterThan">
      <formula>1</formula>
    </cfRule>
    <cfRule type="cellIs" dxfId="862" priority="873" stopIfTrue="1" operator="between">
      <formula>0.9</formula>
      <formula>1</formula>
    </cfRule>
    <cfRule type="cellIs" dxfId="861" priority="874" stopIfTrue="1" operator="between">
      <formula>0.7</formula>
      <formula>0.8999</formula>
    </cfRule>
    <cfRule type="cellIs" dxfId="860" priority="875" stopIfTrue="1" operator="between">
      <formula>0.00001</formula>
      <formula>0.6999</formula>
    </cfRule>
  </conditionalFormatting>
  <conditionalFormatting sqref="N36 T36 Z36">
    <cfRule type="cellIs" dxfId="859" priority="866" stopIfTrue="1" operator="equal">
      <formula>0</formula>
    </cfRule>
    <cfRule type="cellIs" dxfId="858" priority="867" stopIfTrue="1" operator="greaterThan">
      <formula>1</formula>
    </cfRule>
    <cfRule type="cellIs" dxfId="857" priority="868" stopIfTrue="1" operator="between">
      <formula>0.9</formula>
      <formula>1</formula>
    </cfRule>
    <cfRule type="cellIs" dxfId="856" priority="869" stopIfTrue="1" operator="between">
      <formula>0.7</formula>
      <formula>0.8999</formula>
    </cfRule>
    <cfRule type="cellIs" dxfId="855" priority="870" stopIfTrue="1" operator="between">
      <formula>0.00001</formula>
      <formula>0.6999</formula>
    </cfRule>
  </conditionalFormatting>
  <conditionalFormatting sqref="T50">
    <cfRule type="cellIs" dxfId="854" priority="861" stopIfTrue="1" operator="equal">
      <formula>0</formula>
    </cfRule>
    <cfRule type="cellIs" dxfId="853" priority="862" stopIfTrue="1" operator="greaterThan">
      <formula>1</formula>
    </cfRule>
    <cfRule type="cellIs" dxfId="852" priority="863" stopIfTrue="1" operator="between">
      <formula>0.9</formula>
      <formula>1</formula>
    </cfRule>
    <cfRule type="cellIs" dxfId="851" priority="864" stopIfTrue="1" operator="between">
      <formula>0.7</formula>
      <formula>0.8999</formula>
    </cfRule>
    <cfRule type="cellIs" dxfId="850" priority="865" stopIfTrue="1" operator="between">
      <formula>0.00001</formula>
      <formula>0.6999</formula>
    </cfRule>
  </conditionalFormatting>
  <conditionalFormatting sqref="W50">
    <cfRule type="cellIs" dxfId="849" priority="856" stopIfTrue="1" operator="equal">
      <formula>0</formula>
    </cfRule>
    <cfRule type="cellIs" dxfId="848" priority="857" stopIfTrue="1" operator="greaterThan">
      <formula>1</formula>
    </cfRule>
    <cfRule type="cellIs" dxfId="847" priority="858" stopIfTrue="1" operator="between">
      <formula>0.9</formula>
      <formula>1</formula>
    </cfRule>
    <cfRule type="cellIs" dxfId="846" priority="859" stopIfTrue="1" operator="between">
      <formula>0.7</formula>
      <formula>0.8999</formula>
    </cfRule>
    <cfRule type="cellIs" dxfId="845" priority="860" stopIfTrue="1" operator="between">
      <formula>0.00001</formula>
      <formula>0.6999</formula>
    </cfRule>
  </conditionalFormatting>
  <conditionalFormatting sqref="Z50">
    <cfRule type="cellIs" dxfId="844" priority="851" stopIfTrue="1" operator="equal">
      <formula>0</formula>
    </cfRule>
    <cfRule type="cellIs" dxfId="843" priority="852" stopIfTrue="1" operator="greaterThan">
      <formula>1</formula>
    </cfRule>
    <cfRule type="cellIs" dxfId="842" priority="853" stopIfTrue="1" operator="between">
      <formula>0.9</formula>
      <formula>1</formula>
    </cfRule>
    <cfRule type="cellIs" dxfId="841" priority="854" stopIfTrue="1" operator="between">
      <formula>0.7</formula>
      <formula>0.8999</formula>
    </cfRule>
    <cfRule type="cellIs" dxfId="840" priority="855" stopIfTrue="1" operator="between">
      <formula>0.00001</formula>
      <formula>0.6999</formula>
    </cfRule>
  </conditionalFormatting>
  <conditionalFormatting sqref="W51:W52">
    <cfRule type="cellIs" dxfId="839" priority="846" stopIfTrue="1" operator="equal">
      <formula>0</formula>
    </cfRule>
    <cfRule type="cellIs" dxfId="838" priority="847" stopIfTrue="1" operator="greaterThan">
      <formula>1</formula>
    </cfRule>
    <cfRule type="cellIs" dxfId="837" priority="848" stopIfTrue="1" operator="between">
      <formula>0.9</formula>
      <formula>1</formula>
    </cfRule>
    <cfRule type="cellIs" dxfId="836" priority="849" stopIfTrue="1" operator="between">
      <formula>0.7</formula>
      <formula>0.8999</formula>
    </cfRule>
    <cfRule type="cellIs" dxfId="835" priority="850" stopIfTrue="1" operator="between">
      <formula>0.00001</formula>
      <formula>0.6999</formula>
    </cfRule>
  </conditionalFormatting>
  <conditionalFormatting sqref="Z51:Z52">
    <cfRule type="cellIs" dxfId="834" priority="841" stopIfTrue="1" operator="equal">
      <formula>0</formula>
    </cfRule>
    <cfRule type="cellIs" dxfId="833" priority="842" stopIfTrue="1" operator="greaterThan">
      <formula>1</formula>
    </cfRule>
    <cfRule type="cellIs" dxfId="832" priority="843" stopIfTrue="1" operator="between">
      <formula>0.9</formula>
      <formula>1</formula>
    </cfRule>
    <cfRule type="cellIs" dxfId="831" priority="844" stopIfTrue="1" operator="between">
      <formula>0.7</formula>
      <formula>0.8999</formula>
    </cfRule>
    <cfRule type="cellIs" dxfId="830" priority="845" stopIfTrue="1" operator="between">
      <formula>0.00001</formula>
      <formula>0.6999</formula>
    </cfRule>
  </conditionalFormatting>
  <conditionalFormatting sqref="Q60">
    <cfRule type="cellIs" dxfId="829" priority="836" stopIfTrue="1" operator="equal">
      <formula>0</formula>
    </cfRule>
    <cfRule type="cellIs" dxfId="828" priority="837" stopIfTrue="1" operator="greaterThan">
      <formula>1</formula>
    </cfRule>
    <cfRule type="cellIs" dxfId="827" priority="838" stopIfTrue="1" operator="between">
      <formula>0.9</formula>
      <formula>1</formula>
    </cfRule>
    <cfRule type="cellIs" dxfId="826" priority="839" stopIfTrue="1" operator="between">
      <formula>0.7</formula>
      <formula>0.8999</formula>
    </cfRule>
    <cfRule type="cellIs" dxfId="825" priority="840" stopIfTrue="1" operator="between">
      <formula>0.00001</formula>
      <formula>0.6999</formula>
    </cfRule>
  </conditionalFormatting>
  <conditionalFormatting sqref="Z60:Z62">
    <cfRule type="cellIs" dxfId="824" priority="831" stopIfTrue="1" operator="equal">
      <formula>0</formula>
    </cfRule>
    <cfRule type="cellIs" dxfId="823" priority="832" stopIfTrue="1" operator="greaterThan">
      <formula>1</formula>
    </cfRule>
    <cfRule type="cellIs" dxfId="822" priority="833" stopIfTrue="1" operator="between">
      <formula>0.9</formula>
      <formula>1</formula>
    </cfRule>
    <cfRule type="cellIs" dxfId="821" priority="834" stopIfTrue="1" operator="between">
      <formula>0.7</formula>
      <formula>0.8999</formula>
    </cfRule>
    <cfRule type="cellIs" dxfId="820" priority="835" stopIfTrue="1" operator="between">
      <formula>0.00001</formula>
      <formula>0.6999</formula>
    </cfRule>
  </conditionalFormatting>
  <conditionalFormatting sqref="Q19">
    <cfRule type="cellIs" dxfId="819" priority="826" stopIfTrue="1" operator="equal">
      <formula>0</formula>
    </cfRule>
    <cfRule type="cellIs" dxfId="818" priority="827" stopIfTrue="1" operator="greaterThan">
      <formula>1</formula>
    </cfRule>
    <cfRule type="cellIs" dxfId="817" priority="828" stopIfTrue="1" operator="between">
      <formula>0.9</formula>
      <formula>1</formula>
    </cfRule>
    <cfRule type="cellIs" dxfId="816" priority="829" stopIfTrue="1" operator="between">
      <formula>0.7</formula>
      <formula>0.8999</formula>
    </cfRule>
    <cfRule type="cellIs" dxfId="815" priority="830" stopIfTrue="1" operator="between">
      <formula>0.00001</formula>
      <formula>0.6999</formula>
    </cfRule>
  </conditionalFormatting>
  <conditionalFormatting sqref="Q12:Q14 Q17">
    <cfRule type="cellIs" dxfId="814" priority="821" stopIfTrue="1" operator="equal">
      <formula>0</formula>
    </cfRule>
    <cfRule type="cellIs" dxfId="813" priority="822" stopIfTrue="1" operator="greaterThan">
      <formula>1</formula>
    </cfRule>
    <cfRule type="cellIs" dxfId="812" priority="823" stopIfTrue="1" operator="between">
      <formula>0.9</formula>
      <formula>1</formula>
    </cfRule>
    <cfRule type="cellIs" dxfId="811" priority="824" stopIfTrue="1" operator="between">
      <formula>0.7</formula>
      <formula>0.8999</formula>
    </cfRule>
    <cfRule type="cellIs" dxfId="810" priority="825" stopIfTrue="1" operator="between">
      <formula>0.00001</formula>
      <formula>0.6999</formula>
    </cfRule>
  </conditionalFormatting>
  <conditionalFormatting sqref="Q15">
    <cfRule type="cellIs" dxfId="809" priority="816" stopIfTrue="1" operator="equal">
      <formula>0</formula>
    </cfRule>
    <cfRule type="cellIs" dxfId="808" priority="817" stopIfTrue="1" operator="greaterThan">
      <formula>1</formula>
    </cfRule>
    <cfRule type="cellIs" dxfId="807" priority="818" stopIfTrue="1" operator="between">
      <formula>0.9</formula>
      <formula>1</formula>
    </cfRule>
    <cfRule type="cellIs" dxfId="806" priority="819" stopIfTrue="1" operator="between">
      <formula>0.7</formula>
      <formula>0.8999</formula>
    </cfRule>
    <cfRule type="cellIs" dxfId="805" priority="820" stopIfTrue="1" operator="between">
      <formula>0.00001</formula>
      <formula>0.6999</formula>
    </cfRule>
  </conditionalFormatting>
  <conditionalFormatting sqref="Q16">
    <cfRule type="cellIs" dxfId="804" priority="811" stopIfTrue="1" operator="equal">
      <formula>0</formula>
    </cfRule>
    <cfRule type="cellIs" dxfId="803" priority="812" stopIfTrue="1" operator="greaterThan">
      <formula>1</formula>
    </cfRule>
    <cfRule type="cellIs" dxfId="802" priority="813" stopIfTrue="1" operator="between">
      <formula>0.9</formula>
      <formula>1</formula>
    </cfRule>
    <cfRule type="cellIs" dxfId="801" priority="814" stopIfTrue="1" operator="between">
      <formula>0.7</formula>
      <formula>0.8999</formula>
    </cfRule>
    <cfRule type="cellIs" dxfId="800" priority="815" stopIfTrue="1" operator="between">
      <formula>0.00001</formula>
      <formula>0.6999</formula>
    </cfRule>
  </conditionalFormatting>
  <conditionalFormatting sqref="Q18">
    <cfRule type="cellIs" dxfId="799" priority="806" stopIfTrue="1" operator="equal">
      <formula>0</formula>
    </cfRule>
    <cfRule type="cellIs" dxfId="798" priority="807" stopIfTrue="1" operator="greaterThan">
      <formula>1</formula>
    </cfRule>
    <cfRule type="cellIs" dxfId="797" priority="808" stopIfTrue="1" operator="between">
      <formula>0.9</formula>
      <formula>1</formula>
    </cfRule>
    <cfRule type="cellIs" dxfId="796" priority="809" stopIfTrue="1" operator="between">
      <formula>0.7</formula>
      <formula>0.8999</formula>
    </cfRule>
    <cfRule type="cellIs" dxfId="795" priority="810" stopIfTrue="1" operator="between">
      <formula>0.00001</formula>
      <formula>0.6999</formula>
    </cfRule>
  </conditionalFormatting>
  <conditionalFormatting sqref="Q35">
    <cfRule type="cellIs" dxfId="794" priority="801" stopIfTrue="1" operator="equal">
      <formula>0</formula>
    </cfRule>
    <cfRule type="cellIs" dxfId="793" priority="802" stopIfTrue="1" operator="greaterThan">
      <formula>1</formula>
    </cfRule>
    <cfRule type="cellIs" dxfId="792" priority="803" stopIfTrue="1" operator="between">
      <formula>0.9</formula>
      <formula>1</formula>
    </cfRule>
    <cfRule type="cellIs" dxfId="791" priority="804" stopIfTrue="1" operator="between">
      <formula>0.7</formula>
      <formula>0.8999</formula>
    </cfRule>
    <cfRule type="cellIs" dxfId="790" priority="805" stopIfTrue="1" operator="between">
      <formula>0.00001</formula>
      <formula>0.6999</formula>
    </cfRule>
  </conditionalFormatting>
  <conditionalFormatting sqref="Q36">
    <cfRule type="cellIs" dxfId="789" priority="796" stopIfTrue="1" operator="equal">
      <formula>0</formula>
    </cfRule>
    <cfRule type="cellIs" dxfId="788" priority="797" stopIfTrue="1" operator="greaterThan">
      <formula>1</formula>
    </cfRule>
    <cfRule type="cellIs" dxfId="787" priority="798" stopIfTrue="1" operator="between">
      <formula>0.9</formula>
      <formula>1</formula>
    </cfRule>
    <cfRule type="cellIs" dxfId="786" priority="799" stopIfTrue="1" operator="between">
      <formula>0.7</formula>
      <formula>0.8999</formula>
    </cfRule>
    <cfRule type="cellIs" dxfId="785" priority="800" stopIfTrue="1" operator="between">
      <formula>0.00001</formula>
      <formula>0.6999</formula>
    </cfRule>
  </conditionalFormatting>
  <conditionalFormatting sqref="Q37">
    <cfRule type="cellIs" dxfId="784" priority="791" stopIfTrue="1" operator="equal">
      <formula>0</formula>
    </cfRule>
    <cfRule type="cellIs" dxfId="783" priority="792" stopIfTrue="1" operator="greaterThan">
      <formula>1</formula>
    </cfRule>
    <cfRule type="cellIs" dxfId="782" priority="793" stopIfTrue="1" operator="between">
      <formula>0.9</formula>
      <formula>1</formula>
    </cfRule>
    <cfRule type="cellIs" dxfId="781" priority="794" stopIfTrue="1" operator="between">
      <formula>0.7</formula>
      <formula>0.8999</formula>
    </cfRule>
    <cfRule type="cellIs" dxfId="780" priority="795" stopIfTrue="1" operator="between">
      <formula>0.00001</formula>
      <formula>0.6999</formula>
    </cfRule>
  </conditionalFormatting>
  <conditionalFormatting sqref="N48:N51 Q48:Q51">
    <cfRule type="cellIs" dxfId="779" priority="786" stopIfTrue="1" operator="equal">
      <formula>0</formula>
    </cfRule>
    <cfRule type="cellIs" dxfId="778" priority="787" stopIfTrue="1" operator="greaterThan">
      <formula>1</formula>
    </cfRule>
    <cfRule type="cellIs" dxfId="777" priority="788" stopIfTrue="1" operator="between">
      <formula>0.9</formula>
      <formula>1</formula>
    </cfRule>
    <cfRule type="cellIs" dxfId="776" priority="789" stopIfTrue="1" operator="between">
      <formula>0.7</formula>
      <formula>0.8999</formula>
    </cfRule>
    <cfRule type="cellIs" dxfId="775" priority="790" stopIfTrue="1" operator="between">
      <formula>0.00001</formula>
      <formula>0.6999</formula>
    </cfRule>
  </conditionalFormatting>
  <conditionalFormatting sqref="N61:N62">
    <cfRule type="cellIs" dxfId="774" priority="781" stopIfTrue="1" operator="equal">
      <formula>0</formula>
    </cfRule>
    <cfRule type="cellIs" dxfId="773" priority="782" stopIfTrue="1" operator="greaterThan">
      <formula>1</formula>
    </cfRule>
    <cfRule type="cellIs" dxfId="772" priority="783" stopIfTrue="1" operator="between">
      <formula>0.9</formula>
      <formula>1</formula>
    </cfRule>
    <cfRule type="cellIs" dxfId="771" priority="784" stopIfTrue="1" operator="between">
      <formula>0.7</formula>
      <formula>0.8999</formula>
    </cfRule>
    <cfRule type="cellIs" dxfId="770" priority="785" stopIfTrue="1" operator="between">
      <formula>0.00001</formula>
      <formula>0.6999</formula>
    </cfRule>
  </conditionalFormatting>
  <conditionalFormatting sqref="Q61:Q62">
    <cfRule type="cellIs" dxfId="769" priority="776" stopIfTrue="1" operator="equal">
      <formula>0</formula>
    </cfRule>
    <cfRule type="cellIs" dxfId="768" priority="777" stopIfTrue="1" operator="greaterThan">
      <formula>1</formula>
    </cfRule>
    <cfRule type="cellIs" dxfId="767" priority="778" stopIfTrue="1" operator="between">
      <formula>0.9</formula>
      <formula>1</formula>
    </cfRule>
    <cfRule type="cellIs" dxfId="766" priority="779" stopIfTrue="1" operator="between">
      <formula>0.7</formula>
      <formula>0.8999</formula>
    </cfRule>
    <cfRule type="cellIs" dxfId="765" priority="780" stopIfTrue="1" operator="between">
      <formula>0.00001</formula>
      <formula>0.6999</formula>
    </cfRule>
  </conditionalFormatting>
  <conditionalFormatting sqref="Q41 Z41">
    <cfRule type="cellIs" dxfId="764" priority="771" stopIfTrue="1" operator="equal">
      <formula>0</formula>
    </cfRule>
    <cfRule type="cellIs" dxfId="763" priority="772" stopIfTrue="1" operator="greaterThan">
      <formula>1</formula>
    </cfRule>
    <cfRule type="cellIs" dxfId="762" priority="773" stopIfTrue="1" operator="between">
      <formula>0.9</formula>
      <formula>1</formula>
    </cfRule>
    <cfRule type="cellIs" dxfId="761" priority="774" stopIfTrue="1" operator="between">
      <formula>0.7</formula>
      <formula>0.8999</formula>
    </cfRule>
    <cfRule type="cellIs" dxfId="760" priority="775" stopIfTrue="1" operator="between">
      <formula>0.00001</formula>
      <formula>0.6999</formula>
    </cfRule>
  </conditionalFormatting>
  <conditionalFormatting sqref="Z35 T35">
    <cfRule type="cellIs" dxfId="759" priority="766" stopIfTrue="1" operator="equal">
      <formula>0</formula>
    </cfRule>
    <cfRule type="cellIs" dxfId="758" priority="767" stopIfTrue="1" operator="greaterThan">
      <formula>1</formula>
    </cfRule>
    <cfRule type="cellIs" dxfId="757" priority="768" stopIfTrue="1" operator="between">
      <formula>0.9</formula>
      <formula>1</formula>
    </cfRule>
    <cfRule type="cellIs" dxfId="756" priority="769" stopIfTrue="1" operator="between">
      <formula>0.7</formula>
      <formula>0.8999</formula>
    </cfRule>
    <cfRule type="cellIs" dxfId="755" priority="770" stopIfTrue="1" operator="between">
      <formula>0.00001</formula>
      <formula>0.6999</formula>
    </cfRule>
  </conditionalFormatting>
  <conditionalFormatting sqref="N43 Q43 Z43">
    <cfRule type="cellIs" dxfId="754" priority="761" stopIfTrue="1" operator="equal">
      <formula>0</formula>
    </cfRule>
    <cfRule type="cellIs" dxfId="753" priority="762" stopIfTrue="1" operator="greaterThan">
      <formula>1</formula>
    </cfRule>
    <cfRule type="cellIs" dxfId="752" priority="763" stopIfTrue="1" operator="between">
      <formula>0.9</formula>
      <formula>1</formula>
    </cfRule>
    <cfRule type="cellIs" dxfId="751" priority="764" stopIfTrue="1" operator="between">
      <formula>0.7</formula>
      <formula>0.8999</formula>
    </cfRule>
    <cfRule type="cellIs" dxfId="750" priority="765" stopIfTrue="1" operator="between">
      <formula>0.00001</formula>
      <formula>0.6999</formula>
    </cfRule>
  </conditionalFormatting>
  <conditionalFormatting sqref="N44 Q44 Z44">
    <cfRule type="cellIs" dxfId="749" priority="756" stopIfTrue="1" operator="equal">
      <formula>0</formula>
    </cfRule>
    <cfRule type="cellIs" dxfId="748" priority="757" stopIfTrue="1" operator="greaterThan">
      <formula>1</formula>
    </cfRule>
    <cfRule type="cellIs" dxfId="747" priority="758" stopIfTrue="1" operator="between">
      <formula>0.9</formula>
      <formula>1</formula>
    </cfRule>
    <cfRule type="cellIs" dxfId="746" priority="759" stopIfTrue="1" operator="between">
      <formula>0.7</formula>
      <formula>0.8999</formula>
    </cfRule>
    <cfRule type="cellIs" dxfId="745" priority="760" stopIfTrue="1" operator="between">
      <formula>0.00001</formula>
      <formula>0.6999</formula>
    </cfRule>
  </conditionalFormatting>
  <conditionalFormatting sqref="N45 Q45 Z45">
    <cfRule type="cellIs" dxfId="744" priority="751" stopIfTrue="1" operator="equal">
      <formula>0</formula>
    </cfRule>
    <cfRule type="cellIs" dxfId="743" priority="752" stopIfTrue="1" operator="greaterThan">
      <formula>1</formula>
    </cfRule>
    <cfRule type="cellIs" dxfId="742" priority="753" stopIfTrue="1" operator="between">
      <formula>0.9</formula>
      <formula>1</formula>
    </cfRule>
    <cfRule type="cellIs" dxfId="741" priority="754" stopIfTrue="1" operator="between">
      <formula>0.7</formula>
      <formula>0.8999</formula>
    </cfRule>
    <cfRule type="cellIs" dxfId="740" priority="755" stopIfTrue="1" operator="between">
      <formula>0.00001</formula>
      <formula>0.6999</formula>
    </cfRule>
  </conditionalFormatting>
  <conditionalFormatting sqref="N46 Q46 Z46">
    <cfRule type="cellIs" dxfId="739" priority="746" stopIfTrue="1" operator="equal">
      <formula>0</formula>
    </cfRule>
    <cfRule type="cellIs" dxfId="738" priority="747" stopIfTrue="1" operator="greaterThan">
      <formula>1</formula>
    </cfRule>
    <cfRule type="cellIs" dxfId="737" priority="748" stopIfTrue="1" operator="between">
      <formula>0.9</formula>
      <formula>1</formula>
    </cfRule>
    <cfRule type="cellIs" dxfId="736" priority="749" stopIfTrue="1" operator="between">
      <formula>0.7</formula>
      <formula>0.8999</formula>
    </cfRule>
    <cfRule type="cellIs" dxfId="735" priority="750" stopIfTrue="1" operator="between">
      <formula>0.00001</formula>
      <formula>0.6999</formula>
    </cfRule>
  </conditionalFormatting>
  <conditionalFormatting sqref="N47 Q47 Z47">
    <cfRule type="cellIs" dxfId="734" priority="741" stopIfTrue="1" operator="equal">
      <formula>0</formula>
    </cfRule>
    <cfRule type="cellIs" dxfId="733" priority="742" stopIfTrue="1" operator="greaterThan">
      <formula>1</formula>
    </cfRule>
    <cfRule type="cellIs" dxfId="732" priority="743" stopIfTrue="1" operator="between">
      <formula>0.9</formula>
      <formula>1</formula>
    </cfRule>
    <cfRule type="cellIs" dxfId="731" priority="744" stopIfTrue="1" operator="between">
      <formula>0.7</formula>
      <formula>0.8999</formula>
    </cfRule>
    <cfRule type="cellIs" dxfId="730" priority="745" stopIfTrue="1" operator="between">
      <formula>0.00001</formula>
      <formula>0.6999</formula>
    </cfRule>
  </conditionalFormatting>
  <conditionalFormatting sqref="N52 Q52">
    <cfRule type="cellIs" dxfId="729" priority="736" stopIfTrue="1" operator="equal">
      <formula>0</formula>
    </cfRule>
    <cfRule type="cellIs" dxfId="728" priority="737" stopIfTrue="1" operator="greaterThan">
      <formula>1</formula>
    </cfRule>
    <cfRule type="cellIs" dxfId="727" priority="738" stopIfTrue="1" operator="between">
      <formula>0.9</formula>
      <formula>1</formula>
    </cfRule>
    <cfRule type="cellIs" dxfId="726" priority="739" stopIfTrue="1" operator="between">
      <formula>0.7</formula>
      <formula>0.8999</formula>
    </cfRule>
    <cfRule type="cellIs" dxfId="725" priority="740" stopIfTrue="1" operator="between">
      <formula>0.00001</formula>
      <formula>0.6999</formula>
    </cfRule>
  </conditionalFormatting>
  <conditionalFormatting sqref="W53">
    <cfRule type="cellIs" dxfId="724" priority="731" stopIfTrue="1" operator="equal">
      <formula>0</formula>
    </cfRule>
    <cfRule type="cellIs" dxfId="723" priority="732" stopIfTrue="1" operator="greaterThan">
      <formula>1</formula>
    </cfRule>
    <cfRule type="cellIs" dxfId="722" priority="733" stopIfTrue="1" operator="between">
      <formula>0.9</formula>
      <formula>1</formula>
    </cfRule>
    <cfRule type="cellIs" dxfId="721" priority="734" stopIfTrue="1" operator="between">
      <formula>0.7</formula>
      <formula>0.8999</formula>
    </cfRule>
    <cfRule type="cellIs" dxfId="720" priority="735" stopIfTrue="1" operator="between">
      <formula>0.00001</formula>
      <formula>0.6999</formula>
    </cfRule>
  </conditionalFormatting>
  <conditionalFormatting sqref="Z53">
    <cfRule type="cellIs" dxfId="719" priority="726" stopIfTrue="1" operator="equal">
      <formula>0</formula>
    </cfRule>
    <cfRule type="cellIs" dxfId="718" priority="727" stopIfTrue="1" operator="greaterThan">
      <formula>1</formula>
    </cfRule>
    <cfRule type="cellIs" dxfId="717" priority="728" stopIfTrue="1" operator="between">
      <formula>0.9</formula>
      <formula>1</formula>
    </cfRule>
    <cfRule type="cellIs" dxfId="716" priority="729" stopIfTrue="1" operator="between">
      <formula>0.7</formula>
      <formula>0.8999</formula>
    </cfRule>
    <cfRule type="cellIs" dxfId="715" priority="730" stopIfTrue="1" operator="between">
      <formula>0.00001</formula>
      <formula>0.6999</formula>
    </cfRule>
  </conditionalFormatting>
  <conditionalFormatting sqref="N53 Q53">
    <cfRule type="cellIs" dxfId="714" priority="721" stopIfTrue="1" operator="equal">
      <formula>0</formula>
    </cfRule>
    <cfRule type="cellIs" dxfId="713" priority="722" stopIfTrue="1" operator="greaterThan">
      <formula>1</formula>
    </cfRule>
    <cfRule type="cellIs" dxfId="712" priority="723" stopIfTrue="1" operator="between">
      <formula>0.9</formula>
      <formula>1</formula>
    </cfRule>
    <cfRule type="cellIs" dxfId="711" priority="724" stopIfTrue="1" operator="between">
      <formula>0.7</formula>
      <formula>0.8999</formula>
    </cfRule>
    <cfRule type="cellIs" dxfId="710" priority="725" stopIfTrue="1" operator="between">
      <formula>0.00001</formula>
      <formula>0.6999</formula>
    </cfRule>
  </conditionalFormatting>
  <conditionalFormatting sqref="T51:T54">
    <cfRule type="cellIs" dxfId="709" priority="716" stopIfTrue="1" operator="equal">
      <formula>0</formula>
    </cfRule>
    <cfRule type="cellIs" dxfId="708" priority="717" stopIfTrue="1" operator="greaterThan">
      <formula>1</formula>
    </cfRule>
    <cfRule type="cellIs" dxfId="707" priority="718" stopIfTrue="1" operator="between">
      <formula>0.9</formula>
      <formula>1</formula>
    </cfRule>
    <cfRule type="cellIs" dxfId="706" priority="719" stopIfTrue="1" operator="between">
      <formula>0.7</formula>
      <formula>0.8999</formula>
    </cfRule>
    <cfRule type="cellIs" dxfId="705" priority="720" stopIfTrue="1" operator="between">
      <formula>0.00001</formula>
      <formula>0.6999</formula>
    </cfRule>
  </conditionalFormatting>
  <conditionalFormatting sqref="W54">
    <cfRule type="cellIs" dxfId="704" priority="711" stopIfTrue="1" operator="equal">
      <formula>0</formula>
    </cfRule>
    <cfRule type="cellIs" dxfId="703" priority="712" stopIfTrue="1" operator="greaterThan">
      <formula>1</formula>
    </cfRule>
    <cfRule type="cellIs" dxfId="702" priority="713" stopIfTrue="1" operator="between">
      <formula>0.9</formula>
      <formula>1</formula>
    </cfRule>
    <cfRule type="cellIs" dxfId="701" priority="714" stopIfTrue="1" operator="between">
      <formula>0.7</formula>
      <formula>0.8999</formula>
    </cfRule>
    <cfRule type="cellIs" dxfId="700" priority="715" stopIfTrue="1" operator="between">
      <formula>0.00001</formula>
      <formula>0.6999</formula>
    </cfRule>
  </conditionalFormatting>
  <conditionalFormatting sqref="Z54">
    <cfRule type="cellIs" dxfId="699" priority="706" stopIfTrue="1" operator="equal">
      <formula>0</formula>
    </cfRule>
    <cfRule type="cellIs" dxfId="698" priority="707" stopIfTrue="1" operator="greaterThan">
      <formula>1</formula>
    </cfRule>
    <cfRule type="cellIs" dxfId="697" priority="708" stopIfTrue="1" operator="between">
      <formula>0.9</formula>
      <formula>1</formula>
    </cfRule>
    <cfRule type="cellIs" dxfId="696" priority="709" stopIfTrue="1" operator="between">
      <formula>0.7</formula>
      <formula>0.8999</formula>
    </cfRule>
    <cfRule type="cellIs" dxfId="695" priority="710" stopIfTrue="1" operator="between">
      <formula>0.00001</formula>
      <formula>0.6999</formula>
    </cfRule>
  </conditionalFormatting>
  <conditionalFormatting sqref="N54 Q54">
    <cfRule type="cellIs" dxfId="694" priority="701" stopIfTrue="1" operator="equal">
      <formula>0</formula>
    </cfRule>
    <cfRule type="cellIs" dxfId="693" priority="702" stopIfTrue="1" operator="greaterThan">
      <formula>1</formula>
    </cfRule>
    <cfRule type="cellIs" dxfId="692" priority="703" stopIfTrue="1" operator="between">
      <formula>0.9</formula>
      <formula>1</formula>
    </cfRule>
    <cfRule type="cellIs" dxfId="691" priority="704" stopIfTrue="1" operator="between">
      <formula>0.7</formula>
      <formula>0.8999</formula>
    </cfRule>
    <cfRule type="cellIs" dxfId="690" priority="705" stopIfTrue="1" operator="between">
      <formula>0.00001</formula>
      <formula>0.6999</formula>
    </cfRule>
  </conditionalFormatting>
  <conditionalFormatting sqref="T55">
    <cfRule type="cellIs" dxfId="689" priority="696" stopIfTrue="1" operator="equal">
      <formula>0</formula>
    </cfRule>
    <cfRule type="cellIs" dxfId="688" priority="697" stopIfTrue="1" operator="greaterThan">
      <formula>1</formula>
    </cfRule>
    <cfRule type="cellIs" dxfId="687" priority="698" stopIfTrue="1" operator="between">
      <formula>0.9</formula>
      <formula>1</formula>
    </cfRule>
    <cfRule type="cellIs" dxfId="686" priority="699" stopIfTrue="1" operator="between">
      <formula>0.7</formula>
      <formula>0.8999</formula>
    </cfRule>
    <cfRule type="cellIs" dxfId="685" priority="700" stopIfTrue="1" operator="between">
      <formula>0.00001</formula>
      <formula>0.6999</formula>
    </cfRule>
  </conditionalFormatting>
  <conditionalFormatting sqref="W55">
    <cfRule type="cellIs" dxfId="684" priority="691" stopIfTrue="1" operator="equal">
      <formula>0</formula>
    </cfRule>
    <cfRule type="cellIs" dxfId="683" priority="692" stopIfTrue="1" operator="greaterThan">
      <formula>1</formula>
    </cfRule>
    <cfRule type="cellIs" dxfId="682" priority="693" stopIfTrue="1" operator="between">
      <formula>0.9</formula>
      <formula>1</formula>
    </cfRule>
    <cfRule type="cellIs" dxfId="681" priority="694" stopIfTrue="1" operator="between">
      <formula>0.7</formula>
      <formula>0.8999</formula>
    </cfRule>
    <cfRule type="cellIs" dxfId="680" priority="695" stopIfTrue="1" operator="between">
      <formula>0.00001</formula>
      <formula>0.6999</formula>
    </cfRule>
  </conditionalFormatting>
  <conditionalFormatting sqref="Z55">
    <cfRule type="cellIs" dxfId="679" priority="686" stopIfTrue="1" operator="equal">
      <formula>0</formula>
    </cfRule>
    <cfRule type="cellIs" dxfId="678" priority="687" stopIfTrue="1" operator="greaterThan">
      <formula>1</formula>
    </cfRule>
    <cfRule type="cellIs" dxfId="677" priority="688" stopIfTrue="1" operator="between">
      <formula>0.9</formula>
      <formula>1</formula>
    </cfRule>
    <cfRule type="cellIs" dxfId="676" priority="689" stopIfTrue="1" operator="between">
      <formula>0.7</formula>
      <formula>0.8999</formula>
    </cfRule>
    <cfRule type="cellIs" dxfId="675" priority="690" stopIfTrue="1" operator="between">
      <formula>0.00001</formula>
      <formula>0.6999</formula>
    </cfRule>
  </conditionalFormatting>
  <conditionalFormatting sqref="N55 Q55">
    <cfRule type="cellIs" dxfId="674" priority="681" stopIfTrue="1" operator="equal">
      <formula>0</formula>
    </cfRule>
    <cfRule type="cellIs" dxfId="673" priority="682" stopIfTrue="1" operator="greaterThan">
      <formula>1</formula>
    </cfRule>
    <cfRule type="cellIs" dxfId="672" priority="683" stopIfTrue="1" operator="between">
      <formula>0.9</formula>
      <formula>1</formula>
    </cfRule>
    <cfRule type="cellIs" dxfId="671" priority="684" stopIfTrue="1" operator="between">
      <formula>0.7</formula>
      <formula>0.8999</formula>
    </cfRule>
    <cfRule type="cellIs" dxfId="670" priority="685" stopIfTrue="1" operator="between">
      <formula>0.00001</formula>
      <formula>0.6999</formula>
    </cfRule>
  </conditionalFormatting>
  <conditionalFormatting sqref="T56">
    <cfRule type="cellIs" dxfId="669" priority="676" stopIfTrue="1" operator="equal">
      <formula>0</formula>
    </cfRule>
    <cfRule type="cellIs" dxfId="668" priority="677" stopIfTrue="1" operator="greaterThan">
      <formula>1</formula>
    </cfRule>
    <cfRule type="cellIs" dxfId="667" priority="678" stopIfTrue="1" operator="between">
      <formula>0.9</formula>
      <formula>1</formula>
    </cfRule>
    <cfRule type="cellIs" dxfId="666" priority="679" stopIfTrue="1" operator="between">
      <formula>0.7</formula>
      <formula>0.8999</formula>
    </cfRule>
    <cfRule type="cellIs" dxfId="665" priority="680" stopIfTrue="1" operator="between">
      <formula>0.00001</formula>
      <formula>0.6999</formula>
    </cfRule>
  </conditionalFormatting>
  <conditionalFormatting sqref="W56">
    <cfRule type="cellIs" dxfId="664" priority="671" stopIfTrue="1" operator="equal">
      <formula>0</formula>
    </cfRule>
    <cfRule type="cellIs" dxfId="663" priority="672" stopIfTrue="1" operator="greaterThan">
      <formula>1</formula>
    </cfRule>
    <cfRule type="cellIs" dxfId="662" priority="673" stopIfTrue="1" operator="between">
      <formula>0.9</formula>
      <formula>1</formula>
    </cfRule>
    <cfRule type="cellIs" dxfId="661" priority="674" stopIfTrue="1" operator="between">
      <formula>0.7</formula>
      <formula>0.8999</formula>
    </cfRule>
    <cfRule type="cellIs" dxfId="660" priority="675" stopIfTrue="1" operator="between">
      <formula>0.00001</formula>
      <formula>0.6999</formula>
    </cfRule>
  </conditionalFormatting>
  <conditionalFormatting sqref="Z56">
    <cfRule type="cellIs" dxfId="659" priority="666" stopIfTrue="1" operator="equal">
      <formula>0</formula>
    </cfRule>
    <cfRule type="cellIs" dxfId="658" priority="667" stopIfTrue="1" operator="greaterThan">
      <formula>1</formula>
    </cfRule>
    <cfRule type="cellIs" dxfId="657" priority="668" stopIfTrue="1" operator="between">
      <formula>0.9</formula>
      <formula>1</formula>
    </cfRule>
    <cfRule type="cellIs" dxfId="656" priority="669" stopIfTrue="1" operator="between">
      <formula>0.7</formula>
      <formula>0.8999</formula>
    </cfRule>
    <cfRule type="cellIs" dxfId="655" priority="670" stopIfTrue="1" operator="between">
      <formula>0.00001</formula>
      <formula>0.6999</formula>
    </cfRule>
  </conditionalFormatting>
  <conditionalFormatting sqref="N56 Q56">
    <cfRule type="cellIs" dxfId="654" priority="661" stopIfTrue="1" operator="equal">
      <formula>0</formula>
    </cfRule>
    <cfRule type="cellIs" dxfId="653" priority="662" stopIfTrue="1" operator="greaterThan">
      <formula>1</formula>
    </cfRule>
    <cfRule type="cellIs" dxfId="652" priority="663" stopIfTrue="1" operator="between">
      <formula>0.9</formula>
      <formula>1</formula>
    </cfRule>
    <cfRule type="cellIs" dxfId="651" priority="664" stopIfTrue="1" operator="between">
      <formula>0.7</formula>
      <formula>0.8999</formula>
    </cfRule>
    <cfRule type="cellIs" dxfId="650" priority="665" stopIfTrue="1" operator="between">
      <formula>0.00001</formula>
      <formula>0.6999</formula>
    </cfRule>
  </conditionalFormatting>
  <conditionalFormatting sqref="T57">
    <cfRule type="cellIs" dxfId="649" priority="656" stopIfTrue="1" operator="equal">
      <formula>0</formula>
    </cfRule>
    <cfRule type="cellIs" dxfId="648" priority="657" stopIfTrue="1" operator="greaterThan">
      <formula>1</formula>
    </cfRule>
    <cfRule type="cellIs" dxfId="647" priority="658" stopIfTrue="1" operator="between">
      <formula>0.9</formula>
      <formula>1</formula>
    </cfRule>
    <cfRule type="cellIs" dxfId="646" priority="659" stopIfTrue="1" operator="between">
      <formula>0.7</formula>
      <formula>0.8999</formula>
    </cfRule>
    <cfRule type="cellIs" dxfId="645" priority="660" stopIfTrue="1" operator="between">
      <formula>0.00001</formula>
      <formula>0.6999</formula>
    </cfRule>
  </conditionalFormatting>
  <conditionalFormatting sqref="W57">
    <cfRule type="cellIs" dxfId="644" priority="651" stopIfTrue="1" operator="equal">
      <formula>0</formula>
    </cfRule>
    <cfRule type="cellIs" dxfId="643" priority="652" stopIfTrue="1" operator="greaterThan">
      <formula>1</formula>
    </cfRule>
    <cfRule type="cellIs" dxfId="642" priority="653" stopIfTrue="1" operator="between">
      <formula>0.9</formula>
      <formula>1</formula>
    </cfRule>
    <cfRule type="cellIs" dxfId="641" priority="654" stopIfTrue="1" operator="between">
      <formula>0.7</formula>
      <formula>0.8999</formula>
    </cfRule>
    <cfRule type="cellIs" dxfId="640" priority="655" stopIfTrue="1" operator="between">
      <formula>0.00001</formula>
      <formula>0.6999</formula>
    </cfRule>
  </conditionalFormatting>
  <conditionalFormatting sqref="Z57">
    <cfRule type="cellIs" dxfId="639" priority="646" stopIfTrue="1" operator="equal">
      <formula>0</formula>
    </cfRule>
    <cfRule type="cellIs" dxfId="638" priority="647" stopIfTrue="1" operator="greaterThan">
      <formula>1</formula>
    </cfRule>
    <cfRule type="cellIs" dxfId="637" priority="648" stopIfTrue="1" operator="between">
      <formula>0.9</formula>
      <formula>1</formula>
    </cfRule>
    <cfRule type="cellIs" dxfId="636" priority="649" stopIfTrue="1" operator="between">
      <formula>0.7</formula>
      <formula>0.8999</formula>
    </cfRule>
    <cfRule type="cellIs" dxfId="635" priority="650" stopIfTrue="1" operator="between">
      <formula>0.00001</formula>
      <formula>0.6999</formula>
    </cfRule>
  </conditionalFormatting>
  <conditionalFormatting sqref="N57 Q57">
    <cfRule type="cellIs" dxfId="634" priority="641" stopIfTrue="1" operator="equal">
      <formula>0</formula>
    </cfRule>
    <cfRule type="cellIs" dxfId="633" priority="642" stopIfTrue="1" operator="greaterThan">
      <formula>1</formula>
    </cfRule>
    <cfRule type="cellIs" dxfId="632" priority="643" stopIfTrue="1" operator="between">
      <formula>0.9</formula>
      <formula>1</formula>
    </cfRule>
    <cfRule type="cellIs" dxfId="631" priority="644" stopIfTrue="1" operator="between">
      <formula>0.7</formula>
      <formula>0.8999</formula>
    </cfRule>
    <cfRule type="cellIs" dxfId="630" priority="645" stopIfTrue="1" operator="between">
      <formula>0.00001</formula>
      <formula>0.6999</formula>
    </cfRule>
  </conditionalFormatting>
  <conditionalFormatting sqref="N58 Q58">
    <cfRule type="cellIs" dxfId="629" priority="636" stopIfTrue="1" operator="equal">
      <formula>0</formula>
    </cfRule>
    <cfRule type="cellIs" dxfId="628" priority="637" stopIfTrue="1" operator="greaterThan">
      <formula>1</formula>
    </cfRule>
    <cfRule type="cellIs" dxfId="627" priority="638" stopIfTrue="1" operator="between">
      <formula>0.9</formula>
      <formula>1</formula>
    </cfRule>
    <cfRule type="cellIs" dxfId="626" priority="639" stopIfTrue="1" operator="between">
      <formula>0.7</formula>
      <formula>0.8999</formula>
    </cfRule>
    <cfRule type="cellIs" dxfId="625" priority="640" stopIfTrue="1" operator="between">
      <formula>0.00001</formula>
      <formula>0.6999</formula>
    </cfRule>
  </conditionalFormatting>
  <conditionalFormatting sqref="T59">
    <cfRule type="cellIs" dxfId="624" priority="631" stopIfTrue="1" operator="equal">
      <formula>0</formula>
    </cfRule>
    <cfRule type="cellIs" dxfId="623" priority="632" stopIfTrue="1" operator="greaterThan">
      <formula>1</formula>
    </cfRule>
    <cfRule type="cellIs" dxfId="622" priority="633" stopIfTrue="1" operator="between">
      <formula>0.9</formula>
      <formula>1</formula>
    </cfRule>
    <cfRule type="cellIs" dxfId="621" priority="634" stopIfTrue="1" operator="between">
      <formula>0.7</formula>
      <formula>0.8999</formula>
    </cfRule>
    <cfRule type="cellIs" dxfId="620" priority="635" stopIfTrue="1" operator="between">
      <formula>0.00001</formula>
      <formula>0.6999</formula>
    </cfRule>
  </conditionalFormatting>
  <conditionalFormatting sqref="W59">
    <cfRule type="cellIs" dxfId="619" priority="626" stopIfTrue="1" operator="equal">
      <formula>0</formula>
    </cfRule>
    <cfRule type="cellIs" dxfId="618" priority="627" stopIfTrue="1" operator="greaterThan">
      <formula>1</formula>
    </cfRule>
    <cfRule type="cellIs" dxfId="617" priority="628" stopIfTrue="1" operator="between">
      <formula>0.9</formula>
      <formula>1</formula>
    </cfRule>
    <cfRule type="cellIs" dxfId="616" priority="629" stopIfTrue="1" operator="between">
      <formula>0.7</formula>
      <formula>0.8999</formula>
    </cfRule>
    <cfRule type="cellIs" dxfId="615" priority="630" stopIfTrue="1" operator="between">
      <formula>0.00001</formula>
      <formula>0.6999</formula>
    </cfRule>
  </conditionalFormatting>
  <conditionalFormatting sqref="Z59">
    <cfRule type="cellIs" dxfId="614" priority="621" stopIfTrue="1" operator="equal">
      <formula>0</formula>
    </cfRule>
    <cfRule type="cellIs" dxfId="613" priority="622" stopIfTrue="1" operator="greaterThan">
      <formula>1</formula>
    </cfRule>
    <cfRule type="cellIs" dxfId="612" priority="623" stopIfTrue="1" operator="between">
      <formula>0.9</formula>
      <formula>1</formula>
    </cfRule>
    <cfRule type="cellIs" dxfId="611" priority="624" stopIfTrue="1" operator="between">
      <formula>0.7</formula>
      <formula>0.8999</formula>
    </cfRule>
    <cfRule type="cellIs" dxfId="610" priority="625" stopIfTrue="1" operator="between">
      <formula>0.00001</formula>
      <formula>0.6999</formula>
    </cfRule>
  </conditionalFormatting>
  <conditionalFormatting sqref="N59 Q59">
    <cfRule type="cellIs" dxfId="609" priority="616" stopIfTrue="1" operator="equal">
      <formula>0</formula>
    </cfRule>
    <cfRule type="cellIs" dxfId="608" priority="617" stopIfTrue="1" operator="greaterThan">
      <formula>1</formula>
    </cfRule>
    <cfRule type="cellIs" dxfId="607" priority="618" stopIfTrue="1" operator="between">
      <formula>0.9</formula>
      <formula>1</formula>
    </cfRule>
    <cfRule type="cellIs" dxfId="606" priority="619" stopIfTrue="1" operator="between">
      <formula>0.7</formula>
      <formula>0.8999</formula>
    </cfRule>
    <cfRule type="cellIs" dxfId="605" priority="620" stopIfTrue="1" operator="between">
      <formula>0.00001</formula>
      <formula>0.6999</formula>
    </cfRule>
  </conditionalFormatting>
  <conditionalFormatting sqref="T58">
    <cfRule type="cellIs" dxfId="604" priority="611" stopIfTrue="1" operator="equal">
      <formula>0</formula>
    </cfRule>
    <cfRule type="cellIs" dxfId="603" priority="612" stopIfTrue="1" operator="greaterThan">
      <formula>1</formula>
    </cfRule>
    <cfRule type="cellIs" dxfId="602" priority="613" stopIfTrue="1" operator="between">
      <formula>0.9</formula>
      <formula>1</formula>
    </cfRule>
    <cfRule type="cellIs" dxfId="601" priority="614" stopIfTrue="1" operator="between">
      <formula>0.7</formula>
      <formula>0.8999</formula>
    </cfRule>
    <cfRule type="cellIs" dxfId="600" priority="615" stopIfTrue="1" operator="between">
      <formula>0.00001</formula>
      <formula>0.6999</formula>
    </cfRule>
  </conditionalFormatting>
  <conditionalFormatting sqref="W58">
    <cfRule type="cellIs" dxfId="599" priority="606" stopIfTrue="1" operator="equal">
      <formula>0</formula>
    </cfRule>
    <cfRule type="cellIs" dxfId="598" priority="607" stopIfTrue="1" operator="greaterThan">
      <formula>1</formula>
    </cfRule>
    <cfRule type="cellIs" dxfId="597" priority="608" stopIfTrue="1" operator="between">
      <formula>0.9</formula>
      <formula>1</formula>
    </cfRule>
    <cfRule type="cellIs" dxfId="596" priority="609" stopIfTrue="1" operator="between">
      <formula>0.7</formula>
      <formula>0.8999</formula>
    </cfRule>
    <cfRule type="cellIs" dxfId="595" priority="610" stopIfTrue="1" operator="between">
      <formula>0.00001</formula>
      <formula>0.6999</formula>
    </cfRule>
  </conditionalFormatting>
  <conditionalFormatting sqref="Z58">
    <cfRule type="cellIs" dxfId="594" priority="601" stopIfTrue="1" operator="equal">
      <formula>0</formula>
    </cfRule>
    <cfRule type="cellIs" dxfId="593" priority="602" stopIfTrue="1" operator="greaterThan">
      <formula>1</formula>
    </cfRule>
    <cfRule type="cellIs" dxfId="592" priority="603" stopIfTrue="1" operator="between">
      <formula>0.9</formula>
      <formula>1</formula>
    </cfRule>
    <cfRule type="cellIs" dxfId="591" priority="604" stopIfTrue="1" operator="between">
      <formula>0.7</formula>
      <formula>0.8999</formula>
    </cfRule>
    <cfRule type="cellIs" dxfId="590" priority="605" stopIfTrue="1" operator="between">
      <formula>0.00001</formula>
      <formula>0.6999</formula>
    </cfRule>
  </conditionalFormatting>
  <conditionalFormatting sqref="Z63">
    <cfRule type="cellIs" dxfId="589" priority="596" stopIfTrue="1" operator="equal">
      <formula>0</formula>
    </cfRule>
    <cfRule type="cellIs" dxfId="588" priority="597" stopIfTrue="1" operator="greaterThan">
      <formula>1</formula>
    </cfRule>
    <cfRule type="cellIs" dxfId="587" priority="598" stopIfTrue="1" operator="between">
      <formula>0.9</formula>
      <formula>1</formula>
    </cfRule>
    <cfRule type="cellIs" dxfId="586" priority="599" stopIfTrue="1" operator="between">
      <formula>0.7</formula>
      <formula>0.8999</formula>
    </cfRule>
    <cfRule type="cellIs" dxfId="585" priority="600" stopIfTrue="1" operator="between">
      <formula>0.00001</formula>
      <formula>0.6999</formula>
    </cfRule>
  </conditionalFormatting>
  <conditionalFormatting sqref="N63 Q63">
    <cfRule type="cellIs" dxfId="584" priority="591" stopIfTrue="1" operator="equal">
      <formula>0</formula>
    </cfRule>
    <cfRule type="cellIs" dxfId="583" priority="592" stopIfTrue="1" operator="greaterThan">
      <formula>1</formula>
    </cfRule>
    <cfRule type="cellIs" dxfId="582" priority="593" stopIfTrue="1" operator="between">
      <formula>0.9</formula>
      <formula>1</formula>
    </cfRule>
    <cfRule type="cellIs" dxfId="581" priority="594" stopIfTrue="1" operator="between">
      <formula>0.7</formula>
      <formula>0.8999</formula>
    </cfRule>
    <cfRule type="cellIs" dxfId="580" priority="595" stopIfTrue="1" operator="between">
      <formula>0.00001</formula>
      <formula>0.6999</formula>
    </cfRule>
  </conditionalFormatting>
  <conditionalFormatting sqref="Z64">
    <cfRule type="cellIs" dxfId="579" priority="586" stopIfTrue="1" operator="equal">
      <formula>0</formula>
    </cfRule>
    <cfRule type="cellIs" dxfId="578" priority="587" stopIfTrue="1" operator="greaterThan">
      <formula>1</formula>
    </cfRule>
    <cfRule type="cellIs" dxfId="577" priority="588" stopIfTrue="1" operator="between">
      <formula>0.9</formula>
      <formula>1</formula>
    </cfRule>
    <cfRule type="cellIs" dxfId="576" priority="589" stopIfTrue="1" operator="between">
      <formula>0.7</formula>
      <formula>0.8999</formula>
    </cfRule>
    <cfRule type="cellIs" dxfId="575" priority="590" stopIfTrue="1" operator="between">
      <formula>0.00001</formula>
      <formula>0.6999</formula>
    </cfRule>
  </conditionalFormatting>
  <conditionalFormatting sqref="N64 Q64">
    <cfRule type="cellIs" dxfId="574" priority="581" stopIfTrue="1" operator="equal">
      <formula>0</formula>
    </cfRule>
    <cfRule type="cellIs" dxfId="573" priority="582" stopIfTrue="1" operator="greaterThan">
      <formula>1</formula>
    </cfRule>
    <cfRule type="cellIs" dxfId="572" priority="583" stopIfTrue="1" operator="between">
      <formula>0.9</formula>
      <formula>1</formula>
    </cfRule>
    <cfRule type="cellIs" dxfId="571" priority="584" stopIfTrue="1" operator="between">
      <formula>0.7</formula>
      <formula>0.8999</formula>
    </cfRule>
    <cfRule type="cellIs" dxfId="570" priority="585" stopIfTrue="1" operator="between">
      <formula>0.00001</formula>
      <formula>0.6999</formula>
    </cfRule>
  </conditionalFormatting>
  <conditionalFormatting sqref="Z65">
    <cfRule type="cellIs" dxfId="569" priority="576" stopIfTrue="1" operator="equal">
      <formula>0</formula>
    </cfRule>
    <cfRule type="cellIs" dxfId="568" priority="577" stopIfTrue="1" operator="greaterThan">
      <formula>1</formula>
    </cfRule>
    <cfRule type="cellIs" dxfId="567" priority="578" stopIfTrue="1" operator="between">
      <formula>0.9</formula>
      <formula>1</formula>
    </cfRule>
    <cfRule type="cellIs" dxfId="566" priority="579" stopIfTrue="1" operator="between">
      <formula>0.7</formula>
      <formula>0.8999</formula>
    </cfRule>
    <cfRule type="cellIs" dxfId="565" priority="580" stopIfTrue="1" operator="between">
      <formula>0.00001</formula>
      <formula>0.6999</formula>
    </cfRule>
  </conditionalFormatting>
  <conditionalFormatting sqref="N65 Q65">
    <cfRule type="cellIs" dxfId="564" priority="571" stopIfTrue="1" operator="equal">
      <formula>0</formula>
    </cfRule>
    <cfRule type="cellIs" dxfId="563" priority="572" stopIfTrue="1" operator="greaterThan">
      <formula>1</formula>
    </cfRule>
    <cfRule type="cellIs" dxfId="562" priority="573" stopIfTrue="1" operator="between">
      <formula>0.9</formula>
      <formula>1</formula>
    </cfRule>
    <cfRule type="cellIs" dxfId="561" priority="574" stopIfTrue="1" operator="between">
      <formula>0.7</formula>
      <formula>0.8999</formula>
    </cfRule>
    <cfRule type="cellIs" dxfId="560" priority="575" stopIfTrue="1" operator="between">
      <formula>0.00001</formula>
      <formula>0.6999</formula>
    </cfRule>
  </conditionalFormatting>
  <conditionalFormatting sqref="T19">
    <cfRule type="cellIs" dxfId="559" priority="566" stopIfTrue="1" operator="equal">
      <formula>0</formula>
    </cfRule>
    <cfRule type="cellIs" dxfId="558" priority="567" stopIfTrue="1" operator="greaterThan">
      <formula>1</formula>
    </cfRule>
    <cfRule type="cellIs" dxfId="557" priority="568" stopIfTrue="1" operator="between">
      <formula>0.9</formula>
      <formula>1</formula>
    </cfRule>
    <cfRule type="cellIs" dxfId="556" priority="569" stopIfTrue="1" operator="between">
      <formula>0.7</formula>
      <formula>0.8999</formula>
    </cfRule>
    <cfRule type="cellIs" dxfId="555" priority="570" stopIfTrue="1" operator="between">
      <formula>0.00001</formula>
      <formula>0.6999</formula>
    </cfRule>
  </conditionalFormatting>
  <conditionalFormatting sqref="T11:T13">
    <cfRule type="cellIs" dxfId="554" priority="561" stopIfTrue="1" operator="equal">
      <formula>0</formula>
    </cfRule>
    <cfRule type="cellIs" dxfId="553" priority="562" stopIfTrue="1" operator="greaterThan">
      <formula>1</formula>
    </cfRule>
    <cfRule type="cellIs" dxfId="552" priority="563" stopIfTrue="1" operator="between">
      <formula>0.9</formula>
      <formula>1</formula>
    </cfRule>
    <cfRule type="cellIs" dxfId="551" priority="564" stopIfTrue="1" operator="between">
      <formula>0.7</formula>
      <formula>0.8999</formula>
    </cfRule>
    <cfRule type="cellIs" dxfId="550" priority="565" stopIfTrue="1" operator="between">
      <formula>0.00001</formula>
      <formula>0.6999</formula>
    </cfRule>
  </conditionalFormatting>
  <conditionalFormatting sqref="T14">
    <cfRule type="cellIs" dxfId="549" priority="556" stopIfTrue="1" operator="equal">
      <formula>0</formula>
    </cfRule>
    <cfRule type="cellIs" dxfId="548" priority="557" stopIfTrue="1" operator="greaterThan">
      <formula>1</formula>
    </cfRule>
    <cfRule type="cellIs" dxfId="547" priority="558" stopIfTrue="1" operator="between">
      <formula>0.9</formula>
      <formula>1</formula>
    </cfRule>
    <cfRule type="cellIs" dxfId="546" priority="559" stopIfTrue="1" operator="between">
      <formula>0.7</formula>
      <formula>0.8999</formula>
    </cfRule>
    <cfRule type="cellIs" dxfId="545" priority="560" stopIfTrue="1" operator="between">
      <formula>0.00001</formula>
      <formula>0.6999</formula>
    </cfRule>
  </conditionalFormatting>
  <conditionalFormatting sqref="T15">
    <cfRule type="cellIs" dxfId="544" priority="551" stopIfTrue="1" operator="equal">
      <formula>0</formula>
    </cfRule>
    <cfRule type="cellIs" dxfId="543" priority="552" stopIfTrue="1" operator="greaterThan">
      <formula>1</formula>
    </cfRule>
    <cfRule type="cellIs" dxfId="542" priority="553" stopIfTrue="1" operator="between">
      <formula>0.9</formula>
      <formula>1</formula>
    </cfRule>
    <cfRule type="cellIs" dxfId="541" priority="554" stopIfTrue="1" operator="between">
      <formula>0.7</formula>
      <formula>0.8999</formula>
    </cfRule>
    <cfRule type="cellIs" dxfId="540" priority="555" stopIfTrue="1" operator="between">
      <formula>0.00001</formula>
      <formula>0.6999</formula>
    </cfRule>
  </conditionalFormatting>
  <conditionalFormatting sqref="T16">
    <cfRule type="cellIs" dxfId="539" priority="546" stopIfTrue="1" operator="equal">
      <formula>0</formula>
    </cfRule>
    <cfRule type="cellIs" dxfId="538" priority="547" stopIfTrue="1" operator="greaterThan">
      <formula>1</formula>
    </cfRule>
    <cfRule type="cellIs" dxfId="537" priority="548" stopIfTrue="1" operator="between">
      <formula>0.9</formula>
      <formula>1</formula>
    </cfRule>
    <cfRule type="cellIs" dxfId="536" priority="549" stopIfTrue="1" operator="between">
      <formula>0.7</formula>
      <formula>0.8999</formula>
    </cfRule>
    <cfRule type="cellIs" dxfId="535" priority="550" stopIfTrue="1" operator="between">
      <formula>0.00001</formula>
      <formula>0.6999</formula>
    </cfRule>
  </conditionalFormatting>
  <conditionalFormatting sqref="T17">
    <cfRule type="cellIs" dxfId="534" priority="541" stopIfTrue="1" operator="equal">
      <formula>0</formula>
    </cfRule>
    <cfRule type="cellIs" dxfId="533" priority="542" stopIfTrue="1" operator="greaterThan">
      <formula>1</formula>
    </cfRule>
    <cfRule type="cellIs" dxfId="532" priority="543" stopIfTrue="1" operator="between">
      <formula>0.9</formula>
      <formula>1</formula>
    </cfRule>
    <cfRule type="cellIs" dxfId="531" priority="544" stopIfTrue="1" operator="between">
      <formula>0.7</formula>
      <formula>0.8999</formula>
    </cfRule>
    <cfRule type="cellIs" dxfId="530" priority="545" stopIfTrue="1" operator="between">
      <formula>0.00001</formula>
      <formula>0.6999</formula>
    </cfRule>
  </conditionalFormatting>
  <conditionalFormatting sqref="T18">
    <cfRule type="cellIs" dxfId="529" priority="536" stopIfTrue="1" operator="equal">
      <formula>0</formula>
    </cfRule>
    <cfRule type="cellIs" dxfId="528" priority="537" stopIfTrue="1" operator="greaterThan">
      <formula>1</formula>
    </cfRule>
    <cfRule type="cellIs" dxfId="527" priority="538" stopIfTrue="1" operator="between">
      <formula>0.9</formula>
      <formula>1</formula>
    </cfRule>
    <cfRule type="cellIs" dxfId="526" priority="539" stopIfTrue="1" operator="between">
      <formula>0.7</formula>
      <formula>0.8999</formula>
    </cfRule>
    <cfRule type="cellIs" dxfId="525" priority="540" stopIfTrue="1" operator="between">
      <formula>0.00001</formula>
      <formula>0.6999</formula>
    </cfRule>
  </conditionalFormatting>
  <conditionalFormatting sqref="T60">
    <cfRule type="cellIs" dxfId="524" priority="531" stopIfTrue="1" operator="equal">
      <formula>0</formula>
    </cfRule>
    <cfRule type="cellIs" dxfId="523" priority="532" stopIfTrue="1" operator="greaterThan">
      <formula>1</formula>
    </cfRule>
    <cfRule type="cellIs" dxfId="522" priority="533" stopIfTrue="1" operator="between">
      <formula>0.9</formula>
      <formula>1</formula>
    </cfRule>
    <cfRule type="cellIs" dxfId="521" priority="534" stopIfTrue="1" operator="between">
      <formula>0.7</formula>
      <formula>0.8999</formula>
    </cfRule>
    <cfRule type="cellIs" dxfId="520" priority="535" stopIfTrue="1" operator="between">
      <formula>0.00001</formula>
      <formula>0.6999</formula>
    </cfRule>
  </conditionalFormatting>
  <conditionalFormatting sqref="T62">
    <cfRule type="cellIs" dxfId="519" priority="526" stopIfTrue="1" operator="equal">
      <formula>0</formula>
    </cfRule>
    <cfRule type="cellIs" dxfId="518" priority="527" stopIfTrue="1" operator="greaterThan">
      <formula>1</formula>
    </cfRule>
    <cfRule type="cellIs" dxfId="517" priority="528" stopIfTrue="1" operator="between">
      <formula>0.9</formula>
      <formula>1</formula>
    </cfRule>
    <cfRule type="cellIs" dxfId="516" priority="529" stopIfTrue="1" operator="between">
      <formula>0.7</formula>
      <formula>0.8999</formula>
    </cfRule>
    <cfRule type="cellIs" dxfId="515" priority="530" stopIfTrue="1" operator="between">
      <formula>0.00001</formula>
      <formula>0.6999</formula>
    </cfRule>
  </conditionalFormatting>
  <conditionalFormatting sqref="N25">
    <cfRule type="cellIs" dxfId="514" priority="521" stopIfTrue="1" operator="equal">
      <formula>0</formula>
    </cfRule>
    <cfRule type="cellIs" dxfId="513" priority="522" stopIfTrue="1" operator="greaterThan">
      <formula>1</formula>
    </cfRule>
    <cfRule type="cellIs" dxfId="512" priority="523" stopIfTrue="1" operator="between">
      <formula>0.9</formula>
      <formula>1</formula>
    </cfRule>
    <cfRule type="cellIs" dxfId="511" priority="524" stopIfTrue="1" operator="between">
      <formula>0.7</formula>
      <formula>0.8999</formula>
    </cfRule>
    <cfRule type="cellIs" dxfId="510" priority="525" stopIfTrue="1" operator="between">
      <formula>0.00001</formula>
      <formula>0.6999</formula>
    </cfRule>
  </conditionalFormatting>
  <conditionalFormatting sqref="N26">
    <cfRule type="cellIs" dxfId="509" priority="516" stopIfTrue="1" operator="equal">
      <formula>0</formula>
    </cfRule>
    <cfRule type="cellIs" dxfId="508" priority="517" stopIfTrue="1" operator="greaterThan">
      <formula>1</formula>
    </cfRule>
    <cfRule type="cellIs" dxfId="507" priority="518" stopIfTrue="1" operator="between">
      <formula>0.9</formula>
      <formula>1</formula>
    </cfRule>
    <cfRule type="cellIs" dxfId="506" priority="519" stopIfTrue="1" operator="between">
      <formula>0.7</formula>
      <formula>0.8999</formula>
    </cfRule>
    <cfRule type="cellIs" dxfId="505" priority="520" stopIfTrue="1" operator="between">
      <formula>0.00001</formula>
      <formula>0.6999</formula>
    </cfRule>
  </conditionalFormatting>
  <conditionalFormatting sqref="N27">
    <cfRule type="cellIs" dxfId="504" priority="511" stopIfTrue="1" operator="equal">
      <formula>0</formula>
    </cfRule>
    <cfRule type="cellIs" dxfId="503" priority="512" stopIfTrue="1" operator="greaterThan">
      <formula>1</formula>
    </cfRule>
    <cfRule type="cellIs" dxfId="502" priority="513" stopIfTrue="1" operator="between">
      <formula>0.9</formula>
      <formula>1</formula>
    </cfRule>
    <cfRule type="cellIs" dxfId="501" priority="514" stopIfTrue="1" operator="between">
      <formula>0.7</formula>
      <formula>0.8999</formula>
    </cfRule>
    <cfRule type="cellIs" dxfId="500" priority="515" stopIfTrue="1" operator="between">
      <formula>0.00001</formula>
      <formula>0.6999</formula>
    </cfRule>
  </conditionalFormatting>
  <conditionalFormatting sqref="W25">
    <cfRule type="cellIs" dxfId="499" priority="501" stopIfTrue="1" operator="equal">
      <formula>0</formula>
    </cfRule>
    <cfRule type="cellIs" dxfId="498" priority="502" stopIfTrue="1" operator="greaterThan">
      <formula>1</formula>
    </cfRule>
    <cfRule type="cellIs" dxfId="497" priority="503" stopIfTrue="1" operator="between">
      <formula>0.9</formula>
      <formula>1</formula>
    </cfRule>
    <cfRule type="cellIs" dxfId="496" priority="504" stopIfTrue="1" operator="between">
      <formula>0.7</formula>
      <formula>0.8999</formula>
    </cfRule>
    <cfRule type="cellIs" dxfId="495" priority="505" stopIfTrue="1" operator="between">
      <formula>0.00001</formula>
      <formula>0.6999</formula>
    </cfRule>
  </conditionalFormatting>
  <conditionalFormatting sqref="W26">
    <cfRule type="cellIs" dxfId="494" priority="496" stopIfTrue="1" operator="equal">
      <formula>0</formula>
    </cfRule>
    <cfRule type="cellIs" dxfId="493" priority="497" stopIfTrue="1" operator="greaterThan">
      <formula>1</formula>
    </cfRule>
    <cfRule type="cellIs" dxfId="492" priority="498" stopIfTrue="1" operator="between">
      <formula>0.9</formula>
      <formula>1</formula>
    </cfRule>
    <cfRule type="cellIs" dxfId="491" priority="499" stopIfTrue="1" operator="between">
      <formula>0.7</formula>
      <formula>0.8999</formula>
    </cfRule>
    <cfRule type="cellIs" dxfId="490" priority="500" stopIfTrue="1" operator="between">
      <formula>0.00001</formula>
      <formula>0.6999</formula>
    </cfRule>
  </conditionalFormatting>
  <conditionalFormatting sqref="W27">
    <cfRule type="cellIs" dxfId="489" priority="491" stopIfTrue="1" operator="equal">
      <formula>0</formula>
    </cfRule>
    <cfRule type="cellIs" dxfId="488" priority="492" stopIfTrue="1" operator="greaterThan">
      <formula>1</formula>
    </cfRule>
    <cfRule type="cellIs" dxfId="487" priority="493" stopIfTrue="1" operator="between">
      <formula>0.9</formula>
      <formula>1</formula>
    </cfRule>
    <cfRule type="cellIs" dxfId="486" priority="494" stopIfTrue="1" operator="between">
      <formula>0.7</formula>
      <formula>0.8999</formula>
    </cfRule>
    <cfRule type="cellIs" dxfId="485" priority="495" stopIfTrue="1" operator="between">
      <formula>0.00001</formula>
      <formula>0.6999</formula>
    </cfRule>
  </conditionalFormatting>
  <conditionalFormatting sqref="W20">
    <cfRule type="cellIs" dxfId="484" priority="481" stopIfTrue="1" operator="equal">
      <formula>0</formula>
    </cfRule>
    <cfRule type="cellIs" dxfId="483" priority="482" stopIfTrue="1" operator="greaterThan">
      <formula>1</formula>
    </cfRule>
    <cfRule type="cellIs" dxfId="482" priority="483" stopIfTrue="1" operator="between">
      <formula>0.9</formula>
      <formula>1</formula>
    </cfRule>
    <cfRule type="cellIs" dxfId="481" priority="484" stopIfTrue="1" operator="between">
      <formula>0.7</formula>
      <formula>0.8999</formula>
    </cfRule>
    <cfRule type="cellIs" dxfId="480" priority="485" stopIfTrue="1" operator="between">
      <formula>0.00001</formula>
      <formula>0.6999</formula>
    </cfRule>
  </conditionalFormatting>
  <conditionalFormatting sqref="W22:W23">
    <cfRule type="cellIs" dxfId="479" priority="476" stopIfTrue="1" operator="equal">
      <formula>0</formula>
    </cfRule>
    <cfRule type="cellIs" dxfId="478" priority="477" stopIfTrue="1" operator="greaterThan">
      <formula>1</formula>
    </cfRule>
    <cfRule type="cellIs" dxfId="477" priority="478" stopIfTrue="1" operator="between">
      <formula>0.9</formula>
      <formula>1</formula>
    </cfRule>
    <cfRule type="cellIs" dxfId="476" priority="479" stopIfTrue="1" operator="between">
      <formula>0.7</formula>
      <formula>0.8999</formula>
    </cfRule>
    <cfRule type="cellIs" dxfId="475" priority="480" stopIfTrue="1" operator="between">
      <formula>0.00001</formula>
      <formula>0.6999</formula>
    </cfRule>
  </conditionalFormatting>
  <conditionalFormatting sqref="T40 T42">
    <cfRule type="cellIs" dxfId="474" priority="471" stopIfTrue="1" operator="equal">
      <formula>0</formula>
    </cfRule>
    <cfRule type="cellIs" dxfId="473" priority="472" stopIfTrue="1" operator="greaterThan">
      <formula>1</formula>
    </cfRule>
    <cfRule type="cellIs" dxfId="472" priority="473" stopIfTrue="1" operator="between">
      <formula>0.9</formula>
      <formula>1</formula>
    </cfRule>
    <cfRule type="cellIs" dxfId="471" priority="474" stopIfTrue="1" operator="between">
      <formula>0.7</formula>
      <formula>0.8999</formula>
    </cfRule>
    <cfRule type="cellIs" dxfId="470" priority="475" stopIfTrue="1" operator="between">
      <formula>0.00001</formula>
      <formula>0.6999</formula>
    </cfRule>
  </conditionalFormatting>
  <conditionalFormatting sqref="T41">
    <cfRule type="cellIs" dxfId="469" priority="466" stopIfTrue="1" operator="equal">
      <formula>0</formula>
    </cfRule>
    <cfRule type="cellIs" dxfId="468" priority="467" stopIfTrue="1" operator="greaterThan">
      <formula>1</formula>
    </cfRule>
    <cfRule type="cellIs" dxfId="467" priority="468" stopIfTrue="1" operator="between">
      <formula>0.9</formula>
      <formula>1</formula>
    </cfRule>
    <cfRule type="cellIs" dxfId="466" priority="469" stopIfTrue="1" operator="between">
      <formula>0.7</formula>
      <formula>0.8999</formula>
    </cfRule>
    <cfRule type="cellIs" dxfId="465" priority="470" stopIfTrue="1" operator="between">
      <formula>0.00001</formula>
      <formula>0.6999</formula>
    </cfRule>
  </conditionalFormatting>
  <conditionalFormatting sqref="T43">
    <cfRule type="cellIs" dxfId="464" priority="461" stopIfTrue="1" operator="equal">
      <formula>0</formula>
    </cfRule>
    <cfRule type="cellIs" dxfId="463" priority="462" stopIfTrue="1" operator="greaterThan">
      <formula>1</formula>
    </cfRule>
    <cfRule type="cellIs" dxfId="462" priority="463" stopIfTrue="1" operator="between">
      <formula>0.9</formula>
      <formula>1</formula>
    </cfRule>
    <cfRule type="cellIs" dxfId="461" priority="464" stopIfTrue="1" operator="between">
      <formula>0.7</formula>
      <formula>0.8999</formula>
    </cfRule>
    <cfRule type="cellIs" dxfId="460" priority="465" stopIfTrue="1" operator="between">
      <formula>0.00001</formula>
      <formula>0.6999</formula>
    </cfRule>
  </conditionalFormatting>
  <conditionalFormatting sqref="T44">
    <cfRule type="cellIs" dxfId="459" priority="456" stopIfTrue="1" operator="equal">
      <formula>0</formula>
    </cfRule>
    <cfRule type="cellIs" dxfId="458" priority="457" stopIfTrue="1" operator="greaterThan">
      <formula>1</formula>
    </cfRule>
    <cfRule type="cellIs" dxfId="457" priority="458" stopIfTrue="1" operator="between">
      <formula>0.9</formula>
      <formula>1</formula>
    </cfRule>
    <cfRule type="cellIs" dxfId="456" priority="459" stopIfTrue="1" operator="between">
      <formula>0.7</formula>
      <formula>0.8999</formula>
    </cfRule>
    <cfRule type="cellIs" dxfId="455" priority="460" stopIfTrue="1" operator="between">
      <formula>0.00001</formula>
      <formula>0.6999</formula>
    </cfRule>
  </conditionalFormatting>
  <conditionalFormatting sqref="W40 W42:W43">
    <cfRule type="cellIs" dxfId="454" priority="451" stopIfTrue="1" operator="equal">
      <formula>0</formula>
    </cfRule>
    <cfRule type="cellIs" dxfId="453" priority="452" stopIfTrue="1" operator="greaterThan">
      <formula>1</formula>
    </cfRule>
    <cfRule type="cellIs" dxfId="452" priority="453" stopIfTrue="1" operator="between">
      <formula>0.9</formula>
      <formula>1</formula>
    </cfRule>
    <cfRule type="cellIs" dxfId="451" priority="454" stopIfTrue="1" operator="between">
      <formula>0.7</formula>
      <formula>0.8999</formula>
    </cfRule>
    <cfRule type="cellIs" dxfId="450" priority="455" stopIfTrue="1" operator="between">
      <formula>0.00001</formula>
      <formula>0.6999</formula>
    </cfRule>
  </conditionalFormatting>
  <conditionalFormatting sqref="W41">
    <cfRule type="cellIs" dxfId="449" priority="446" stopIfTrue="1" operator="equal">
      <formula>0</formula>
    </cfRule>
    <cfRule type="cellIs" dxfId="448" priority="447" stopIfTrue="1" operator="greaterThan">
      <formula>1</formula>
    </cfRule>
    <cfRule type="cellIs" dxfId="447" priority="448" stopIfTrue="1" operator="between">
      <formula>0.9</formula>
      <formula>1</formula>
    </cfRule>
    <cfRule type="cellIs" dxfId="446" priority="449" stopIfTrue="1" operator="between">
      <formula>0.7</formula>
      <formula>0.8999</formula>
    </cfRule>
    <cfRule type="cellIs" dxfId="445" priority="450" stopIfTrue="1" operator="between">
      <formula>0.00001</formula>
      <formula>0.6999</formula>
    </cfRule>
  </conditionalFormatting>
  <conditionalFormatting sqref="W44">
    <cfRule type="cellIs" dxfId="444" priority="441" stopIfTrue="1" operator="equal">
      <formula>0</formula>
    </cfRule>
    <cfRule type="cellIs" dxfId="443" priority="442" stopIfTrue="1" operator="greaterThan">
      <formula>1</formula>
    </cfRule>
    <cfRule type="cellIs" dxfId="442" priority="443" stopIfTrue="1" operator="between">
      <formula>0.9</formula>
      <formula>1</formula>
    </cfRule>
    <cfRule type="cellIs" dxfId="441" priority="444" stopIfTrue="1" operator="between">
      <formula>0.7</formula>
      <formula>0.8999</formula>
    </cfRule>
    <cfRule type="cellIs" dxfId="440" priority="445" stopIfTrue="1" operator="between">
      <formula>0.00001</formula>
      <formula>0.6999</formula>
    </cfRule>
  </conditionalFormatting>
  <conditionalFormatting sqref="W19">
    <cfRule type="cellIs" dxfId="439" priority="436" stopIfTrue="1" operator="equal">
      <formula>0</formula>
    </cfRule>
    <cfRule type="cellIs" dxfId="438" priority="437" stopIfTrue="1" operator="greaterThan">
      <formula>1</formula>
    </cfRule>
    <cfRule type="cellIs" dxfId="437" priority="438" stopIfTrue="1" operator="between">
      <formula>0.9</formula>
      <formula>1</formula>
    </cfRule>
    <cfRule type="cellIs" dxfId="436" priority="439" stopIfTrue="1" operator="between">
      <formula>0.7</formula>
      <formula>0.8999</formula>
    </cfRule>
    <cfRule type="cellIs" dxfId="435" priority="440" stopIfTrue="1" operator="between">
      <formula>0.00001</formula>
      <formula>0.6999</formula>
    </cfRule>
  </conditionalFormatting>
  <conditionalFormatting sqref="W12:W13">
    <cfRule type="cellIs" dxfId="434" priority="431" stopIfTrue="1" operator="equal">
      <formula>0</formula>
    </cfRule>
    <cfRule type="cellIs" dxfId="433" priority="432" stopIfTrue="1" operator="greaterThan">
      <formula>1</formula>
    </cfRule>
    <cfRule type="cellIs" dxfId="432" priority="433" stopIfTrue="1" operator="between">
      <formula>0.9</formula>
      <formula>1</formula>
    </cfRule>
    <cfRule type="cellIs" dxfId="431" priority="434" stopIfTrue="1" operator="between">
      <formula>0.7</formula>
      <formula>0.8999</formula>
    </cfRule>
    <cfRule type="cellIs" dxfId="430" priority="435" stopIfTrue="1" operator="between">
      <formula>0.00001</formula>
      <formula>0.6999</formula>
    </cfRule>
  </conditionalFormatting>
  <conditionalFormatting sqref="W14">
    <cfRule type="cellIs" dxfId="429" priority="426" stopIfTrue="1" operator="equal">
      <formula>0</formula>
    </cfRule>
    <cfRule type="cellIs" dxfId="428" priority="427" stopIfTrue="1" operator="greaterThan">
      <formula>1</formula>
    </cfRule>
    <cfRule type="cellIs" dxfId="427" priority="428" stopIfTrue="1" operator="between">
      <formula>0.9</formula>
      <formula>1</formula>
    </cfRule>
    <cfRule type="cellIs" dxfId="426" priority="429" stopIfTrue="1" operator="between">
      <formula>0.7</formula>
      <formula>0.8999</formula>
    </cfRule>
    <cfRule type="cellIs" dxfId="425" priority="430" stopIfTrue="1" operator="between">
      <formula>0.00001</formula>
      <formula>0.6999</formula>
    </cfRule>
  </conditionalFormatting>
  <conditionalFormatting sqref="W15">
    <cfRule type="cellIs" dxfId="424" priority="421" stopIfTrue="1" operator="equal">
      <formula>0</formula>
    </cfRule>
    <cfRule type="cellIs" dxfId="423" priority="422" stopIfTrue="1" operator="greaterThan">
      <formula>1</formula>
    </cfRule>
    <cfRule type="cellIs" dxfId="422" priority="423" stopIfTrue="1" operator="between">
      <formula>0.9</formula>
      <formula>1</formula>
    </cfRule>
    <cfRule type="cellIs" dxfId="421" priority="424" stopIfTrue="1" operator="between">
      <formula>0.7</formula>
      <formula>0.8999</formula>
    </cfRule>
    <cfRule type="cellIs" dxfId="420" priority="425" stopIfTrue="1" operator="between">
      <formula>0.00001</formula>
      <formula>0.6999</formula>
    </cfRule>
  </conditionalFormatting>
  <conditionalFormatting sqref="W16">
    <cfRule type="cellIs" dxfId="419" priority="416" stopIfTrue="1" operator="equal">
      <formula>0</formula>
    </cfRule>
    <cfRule type="cellIs" dxfId="418" priority="417" stopIfTrue="1" operator="greaterThan">
      <formula>1</formula>
    </cfRule>
    <cfRule type="cellIs" dxfId="417" priority="418" stopIfTrue="1" operator="between">
      <formula>0.9</formula>
      <formula>1</formula>
    </cfRule>
    <cfRule type="cellIs" dxfId="416" priority="419" stopIfTrue="1" operator="between">
      <formula>0.7</formula>
      <formula>0.8999</formula>
    </cfRule>
    <cfRule type="cellIs" dxfId="415" priority="420" stopIfTrue="1" operator="between">
      <formula>0.00001</formula>
      <formula>0.6999</formula>
    </cfRule>
  </conditionalFormatting>
  <conditionalFormatting sqref="W17">
    <cfRule type="cellIs" dxfId="414" priority="411" stopIfTrue="1" operator="equal">
      <formula>0</formula>
    </cfRule>
    <cfRule type="cellIs" dxfId="413" priority="412" stopIfTrue="1" operator="greaterThan">
      <formula>1</formula>
    </cfRule>
    <cfRule type="cellIs" dxfId="412" priority="413" stopIfTrue="1" operator="between">
      <formula>0.9</formula>
      <formula>1</formula>
    </cfRule>
    <cfRule type="cellIs" dxfId="411" priority="414" stopIfTrue="1" operator="between">
      <formula>0.7</formula>
      <formula>0.8999</formula>
    </cfRule>
    <cfRule type="cellIs" dxfId="410" priority="415" stopIfTrue="1" operator="between">
      <formula>0.00001</formula>
      <formula>0.6999</formula>
    </cfRule>
  </conditionalFormatting>
  <conditionalFormatting sqref="W18">
    <cfRule type="cellIs" dxfId="409" priority="406" stopIfTrue="1" operator="equal">
      <formula>0</formula>
    </cfRule>
    <cfRule type="cellIs" dxfId="408" priority="407" stopIfTrue="1" operator="greaterThan">
      <formula>1</formula>
    </cfRule>
    <cfRule type="cellIs" dxfId="407" priority="408" stopIfTrue="1" operator="between">
      <formula>0.9</formula>
      <formula>1</formula>
    </cfRule>
    <cfRule type="cellIs" dxfId="406" priority="409" stopIfTrue="1" operator="between">
      <formula>0.7</formula>
      <formula>0.8999</formula>
    </cfRule>
    <cfRule type="cellIs" dxfId="405" priority="410" stopIfTrue="1" operator="between">
      <formula>0.00001</formula>
      <formula>0.6999</formula>
    </cfRule>
  </conditionalFormatting>
  <conditionalFormatting sqref="W11">
    <cfRule type="cellIs" dxfId="404" priority="401" stopIfTrue="1" operator="equal">
      <formula>0</formula>
    </cfRule>
    <cfRule type="cellIs" dxfId="403" priority="402" stopIfTrue="1" operator="greaterThan">
      <formula>1</formula>
    </cfRule>
    <cfRule type="cellIs" dxfId="402" priority="403" stopIfTrue="1" operator="between">
      <formula>0.9</formula>
      <formula>1</formula>
    </cfRule>
    <cfRule type="cellIs" dxfId="401" priority="404" stopIfTrue="1" operator="between">
      <formula>0.7</formula>
      <formula>0.8999</formula>
    </cfRule>
    <cfRule type="cellIs" dxfId="400" priority="405" stopIfTrue="1" operator="between">
      <formula>0.00001</formula>
      <formula>0.6999</formula>
    </cfRule>
  </conditionalFormatting>
  <conditionalFormatting sqref="W10">
    <cfRule type="cellIs" dxfId="399" priority="396" stopIfTrue="1" operator="equal">
      <formula>0</formula>
    </cfRule>
    <cfRule type="cellIs" dxfId="398" priority="397" stopIfTrue="1" operator="greaterThan">
      <formula>1</formula>
    </cfRule>
    <cfRule type="cellIs" dxfId="397" priority="398" stopIfTrue="1" operator="between">
      <formula>0.9</formula>
      <formula>1</formula>
    </cfRule>
    <cfRule type="cellIs" dxfId="396" priority="399" stopIfTrue="1" operator="between">
      <formula>0.7</formula>
      <formula>0.8999</formula>
    </cfRule>
    <cfRule type="cellIs" dxfId="395" priority="400" stopIfTrue="1" operator="between">
      <formula>0.00001</formula>
      <formula>0.6999</formula>
    </cfRule>
  </conditionalFormatting>
  <conditionalFormatting sqref="W9">
    <cfRule type="cellIs" dxfId="394" priority="391" stopIfTrue="1" operator="equal">
      <formula>0</formula>
    </cfRule>
    <cfRule type="cellIs" dxfId="393" priority="392" stopIfTrue="1" operator="greaterThan">
      <formula>1</formula>
    </cfRule>
    <cfRule type="cellIs" dxfId="392" priority="393" stopIfTrue="1" operator="between">
      <formula>0.9</formula>
      <formula>1</formula>
    </cfRule>
    <cfRule type="cellIs" dxfId="391" priority="394" stopIfTrue="1" operator="between">
      <formula>0.7</formula>
      <formula>0.8999</formula>
    </cfRule>
    <cfRule type="cellIs" dxfId="390" priority="395" stopIfTrue="1" operator="between">
      <formula>0.00001</formula>
      <formula>0.6999</formula>
    </cfRule>
  </conditionalFormatting>
  <conditionalFormatting sqref="W37">
    <cfRule type="cellIs" dxfId="389" priority="386" stopIfTrue="1" operator="equal">
      <formula>0</formula>
    </cfRule>
    <cfRule type="cellIs" dxfId="388" priority="387" stopIfTrue="1" operator="greaterThan">
      <formula>1</formula>
    </cfRule>
    <cfRule type="cellIs" dxfId="387" priority="388" stopIfTrue="1" operator="between">
      <formula>0.9</formula>
      <formula>1</formula>
    </cfRule>
    <cfRule type="cellIs" dxfId="386" priority="389" stopIfTrue="1" operator="between">
      <formula>0.7</formula>
      <formula>0.8999</formula>
    </cfRule>
    <cfRule type="cellIs" dxfId="385" priority="390" stopIfTrue="1" operator="between">
      <formula>0.00001</formula>
      <formula>0.6999</formula>
    </cfRule>
  </conditionalFormatting>
  <conditionalFormatting sqref="W36">
    <cfRule type="cellIs" dxfId="384" priority="381" stopIfTrue="1" operator="equal">
      <formula>0</formula>
    </cfRule>
    <cfRule type="cellIs" dxfId="383" priority="382" stopIfTrue="1" operator="greaterThan">
      <formula>1</formula>
    </cfRule>
    <cfRule type="cellIs" dxfId="382" priority="383" stopIfTrue="1" operator="between">
      <formula>0.9</formula>
      <formula>1</formula>
    </cfRule>
    <cfRule type="cellIs" dxfId="381" priority="384" stopIfTrue="1" operator="between">
      <formula>0.7</formula>
      <formula>0.8999</formula>
    </cfRule>
    <cfRule type="cellIs" dxfId="380" priority="385" stopIfTrue="1" operator="between">
      <formula>0.00001</formula>
      <formula>0.6999</formula>
    </cfRule>
  </conditionalFormatting>
  <conditionalFormatting sqref="W35">
    <cfRule type="cellIs" dxfId="379" priority="376" stopIfTrue="1" operator="equal">
      <formula>0</formula>
    </cfRule>
    <cfRule type="cellIs" dxfId="378" priority="377" stopIfTrue="1" operator="greaterThan">
      <formula>1</formula>
    </cfRule>
    <cfRule type="cellIs" dxfId="377" priority="378" stopIfTrue="1" operator="between">
      <formula>0.9</formula>
      <formula>1</formula>
    </cfRule>
    <cfRule type="cellIs" dxfId="376" priority="379" stopIfTrue="1" operator="between">
      <formula>0.7</formula>
      <formula>0.8999</formula>
    </cfRule>
    <cfRule type="cellIs" dxfId="375" priority="380" stopIfTrue="1" operator="between">
      <formula>0.00001</formula>
      <formula>0.6999</formula>
    </cfRule>
  </conditionalFormatting>
  <conditionalFormatting sqref="W64">
    <cfRule type="cellIs" dxfId="374" priority="371" stopIfTrue="1" operator="equal">
      <formula>0</formula>
    </cfRule>
    <cfRule type="cellIs" dxfId="373" priority="372" stopIfTrue="1" operator="greaterThan">
      <formula>1</formula>
    </cfRule>
    <cfRule type="cellIs" dxfId="372" priority="373" stopIfTrue="1" operator="between">
      <formula>0.9</formula>
      <formula>1</formula>
    </cfRule>
    <cfRule type="cellIs" dxfId="371" priority="374" stopIfTrue="1" operator="between">
      <formula>0.7</formula>
      <formula>0.8999</formula>
    </cfRule>
    <cfRule type="cellIs" dxfId="370" priority="375" stopIfTrue="1" operator="between">
      <formula>0.00001</formula>
      <formula>0.6999</formula>
    </cfRule>
  </conditionalFormatting>
  <conditionalFormatting sqref="W65">
    <cfRule type="cellIs" dxfId="369" priority="366" stopIfTrue="1" operator="equal">
      <formula>0</formula>
    </cfRule>
    <cfRule type="cellIs" dxfId="368" priority="367" stopIfTrue="1" operator="greaterThan">
      <formula>1</formula>
    </cfRule>
    <cfRule type="cellIs" dxfId="367" priority="368" stopIfTrue="1" operator="between">
      <formula>0.9</formula>
      <formula>1</formula>
    </cfRule>
    <cfRule type="cellIs" dxfId="366" priority="369" stopIfTrue="1" operator="between">
      <formula>0.7</formula>
      <formula>0.8999</formula>
    </cfRule>
    <cfRule type="cellIs" dxfId="365" priority="370" stopIfTrue="1" operator="between">
      <formula>0.00001</formula>
      <formula>0.6999</formula>
    </cfRule>
  </conditionalFormatting>
  <conditionalFormatting sqref="W28:W31">
    <cfRule type="cellIs" dxfId="364" priority="361" stopIfTrue="1" operator="equal">
      <formula>0</formula>
    </cfRule>
    <cfRule type="cellIs" dxfId="363" priority="362" stopIfTrue="1" operator="greaterThan">
      <formula>1</formula>
    </cfRule>
    <cfRule type="cellIs" dxfId="362" priority="363" stopIfTrue="1" operator="between">
      <formula>0.9</formula>
      <formula>1</formula>
    </cfRule>
    <cfRule type="cellIs" dxfId="361" priority="364" stopIfTrue="1" operator="between">
      <formula>0.7</formula>
      <formula>0.8999</formula>
    </cfRule>
    <cfRule type="cellIs" dxfId="360" priority="365" stopIfTrue="1" operator="between">
      <formula>0.00001</formula>
      <formula>0.6999</formula>
    </cfRule>
  </conditionalFormatting>
  <conditionalFormatting sqref="W60:W63">
    <cfRule type="cellIs" dxfId="359" priority="356" stopIfTrue="1" operator="equal">
      <formula>0</formula>
    </cfRule>
    <cfRule type="cellIs" dxfId="358" priority="357" stopIfTrue="1" operator="greaterThan">
      <formula>1</formula>
    </cfRule>
    <cfRule type="cellIs" dxfId="357" priority="358" stopIfTrue="1" operator="between">
      <formula>0.9</formula>
      <formula>1</formula>
    </cfRule>
    <cfRule type="cellIs" dxfId="356" priority="359" stopIfTrue="1" operator="between">
      <formula>0.7</formula>
      <formula>0.8999</formula>
    </cfRule>
    <cfRule type="cellIs" dxfId="355" priority="360" stopIfTrue="1" operator="between">
      <formula>0.00001</formula>
      <formula>0.6999</formula>
    </cfRule>
  </conditionalFormatting>
  <conditionalFormatting sqref="W45">
    <cfRule type="cellIs" dxfId="354" priority="351" stopIfTrue="1" operator="equal">
      <formula>0</formula>
    </cfRule>
    <cfRule type="cellIs" dxfId="353" priority="352" stopIfTrue="1" operator="greaterThan">
      <formula>1</formula>
    </cfRule>
    <cfRule type="cellIs" dxfId="352" priority="353" stopIfTrue="1" operator="between">
      <formula>0.9</formula>
      <formula>1</formula>
    </cfRule>
    <cfRule type="cellIs" dxfId="351" priority="354" stopIfTrue="1" operator="between">
      <formula>0.7</formula>
      <formula>0.8999</formula>
    </cfRule>
    <cfRule type="cellIs" dxfId="350" priority="355" stopIfTrue="1" operator="between">
      <formula>0.00001</formula>
      <formula>0.6999</formula>
    </cfRule>
  </conditionalFormatting>
  <conditionalFormatting sqref="W46">
    <cfRule type="cellIs" dxfId="349" priority="346" stopIfTrue="1" operator="equal">
      <formula>0</formula>
    </cfRule>
    <cfRule type="cellIs" dxfId="348" priority="347" stopIfTrue="1" operator="greaterThan">
      <formula>1</formula>
    </cfRule>
    <cfRule type="cellIs" dxfId="347" priority="348" stopIfTrue="1" operator="between">
      <formula>0.9</formula>
      <formula>1</formula>
    </cfRule>
    <cfRule type="cellIs" dxfId="346" priority="349" stopIfTrue="1" operator="between">
      <formula>0.7</formula>
      <formula>0.8999</formula>
    </cfRule>
    <cfRule type="cellIs" dxfId="345" priority="350" stopIfTrue="1" operator="between">
      <formula>0.00001</formula>
      <formula>0.6999</formula>
    </cfRule>
  </conditionalFormatting>
  <conditionalFormatting sqref="W47">
    <cfRule type="cellIs" dxfId="344" priority="341" stopIfTrue="1" operator="equal">
      <formula>0</formula>
    </cfRule>
    <cfRule type="cellIs" dxfId="343" priority="342" stopIfTrue="1" operator="greaterThan">
      <formula>1</formula>
    </cfRule>
    <cfRule type="cellIs" dxfId="342" priority="343" stopIfTrue="1" operator="between">
      <formula>0.9</formula>
      <formula>1</formula>
    </cfRule>
    <cfRule type="cellIs" dxfId="341" priority="344" stopIfTrue="1" operator="between">
      <formula>0.7</formula>
      <formula>0.8999</formula>
    </cfRule>
    <cfRule type="cellIs" dxfId="340" priority="345" stopIfTrue="1" operator="between">
      <formula>0.00001</formula>
      <formula>0.6999</formula>
    </cfRule>
  </conditionalFormatting>
  <conditionalFormatting sqref="AX97">
    <cfRule type="cellIs" dxfId="334" priority="331" stopIfTrue="1" operator="equal">
      <formula>0</formula>
    </cfRule>
    <cfRule type="cellIs" dxfId="333" priority="332" stopIfTrue="1" operator="greaterThan">
      <formula>1</formula>
    </cfRule>
    <cfRule type="cellIs" dxfId="332" priority="333" stopIfTrue="1" operator="between">
      <formula>0.9</formula>
      <formula>1</formula>
    </cfRule>
    <cfRule type="cellIs" dxfId="331" priority="334" stopIfTrue="1" operator="between">
      <formula>0.7</formula>
      <formula>0.8999</formula>
    </cfRule>
    <cfRule type="cellIs" dxfId="330" priority="335" stopIfTrue="1" operator="between">
      <formula>0.00001</formula>
      <formula>0.6999</formula>
    </cfRule>
  </conditionalFormatting>
  <conditionalFormatting sqref="N94 AI94 AR94 AU94 AO94 AL94 AF94 AC94 Q94 T94 W94 Z94">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N95 Q95 T95">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Z96 W96 T96 Q96 AC96 AF96 AL96 AO96 AU96 AR96 AI96 N96">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W92 T92 Q92 AF92 AL92 AO92 AU92 AR92 AI92 N92 Z92">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N93 AI93 AR93 AU93 AO93 AL93 AF93 AC93 Q93 T93 W93 Z93">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Z91 W91 T91 Q91 N91">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AI95 AR95 AU95 AO95 AL95 AF95 AC95 W95 Z95">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Q97">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T97">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W97">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Z97">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AC97">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AF97">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AI97">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AL97">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O97">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R97">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Q98">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T98">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W98">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Z98">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AC98">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AF98">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AI98">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AL98">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AO98">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AR98">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Q99">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T99">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W99">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Z99">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AC99">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AF99">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AI99">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AL99">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AO99">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AR99">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Q100">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T100">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W100">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Z100">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AC100">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AF100">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AI100">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AL100">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AO100">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AR100">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N97:N100">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U97">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U98">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U99">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U100">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C92">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C91 AF91 AL91 AO91 AU91 AR91 AI91">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disablePrompts="1" xWindow="1275" yWindow="671" count="13">
    <dataValidation allowBlank="1" showInputMessage="1" showErrorMessage="1" error="Debe seleccionar uno de los campos del menu desplegable" prompt="Elija una opción del menu desplegable" sqref="I28:I33 I9:I19" xr:uid="{5E55EB37-59DE-4E00-B4D6-A4F415886711}"/>
    <dataValidation allowBlank="1" showInputMessage="1" showErrorMessage="1" prompt="Elija una opción del menú desplegable" sqref="E9 E20 E25 E28:E33 E35 E40 E48 E45 E60 E63 E66 E68 E75:E76 E78 E11 E51 E91:E97 E82:E88" xr:uid="{6A3FEC2E-B8E5-4840-A0BE-B44A2199380F}"/>
    <dataValidation type="list" allowBlank="1" showInputMessage="1" showErrorMessage="1" prompt="Elija una opción del menú desplegable" sqref="D9:D10 D91:D97 D48:D78 D82:D88 D25:D45" xr:uid="{BDDA9443-0E1C-43C4-8A29-C5677D59EA07}">
      <formula1>$C$138:$C$151</formula1>
    </dataValidation>
    <dataValidation type="list" allowBlank="1" showInputMessage="1" showErrorMessage="1" prompt="Elija una opción del menu desplegable" sqref="J91:J96" xr:uid="{E3ADBBC2-2D1C-477D-A97A-E2356B1B1B09}">
      <formula1>$C$95:$C$96</formula1>
    </dataValidation>
    <dataValidation allowBlank="1" showInputMessage="1" showErrorMessage="1" prompt="Seleccione el Objetivo Estratégico" sqref="A91" xr:uid="{C2168771-FF94-4106-901E-FF7251FEA522}"/>
    <dataValidation type="list" allowBlank="1" showInputMessage="1" showErrorMessage="1" prompt="Elija una opción del menú desplegable" sqref="D11:D24" xr:uid="{AAEF03DD-6CF8-4964-A094-307DB4E5992A}">
      <formula1>$C$138:$C$146</formula1>
    </dataValidation>
    <dataValidation type="list" allowBlank="1" showInputMessage="1" showErrorMessage="1" prompt="Elija una opción del menu desplegable" sqref="J97:J100 J78:J81 J88:J90" xr:uid="{AB434854-0065-40A3-A5EB-7831CAF3A945}">
      <formula1>$C$91:$C$91</formula1>
    </dataValidation>
    <dataValidation type="list" allowBlank="1" showInputMessage="1" showErrorMessage="1" error="Debe seleccionar uno de los campos del menu desplegable" prompt="Elija una opción del menu desplegable" sqref="K78 K97" xr:uid="{60C10D3E-9068-4817-90E3-AB9736160D0F}">
      <formula1>$C$94:$C$94</formula1>
    </dataValidation>
    <dataValidation type="list" allowBlank="1" showInputMessage="1" showErrorMessage="1" error="Debe seleccionar uno de los campos del menu desplegable" prompt="Elija una opción del menu desplegable" sqref="K91:K96 K26:K53 K60:K65" xr:uid="{7D3D975C-16E0-4B19-BF76-F8B69E24BF65}">
      <formula1>#REF!</formula1>
    </dataValidation>
    <dataValidation type="list" allowBlank="1" showInputMessage="1" showErrorMessage="1" prompt="Elija una opción del menu desplegable" sqref="J9:J65" xr:uid="{2DC1D64B-512A-440E-A8A5-A27DFCCE1050}">
      <formula1>#REF!</formula1>
    </dataValidation>
    <dataValidation type="list" allowBlank="1" showInputMessage="1" showErrorMessage="1" sqref="J67:K67 J75:K75" xr:uid="{63D0EB2E-BFF7-41CB-9FDB-81A0E6C43D4C}">
      <formula1>#REF!</formula1>
    </dataValidation>
    <dataValidation type="list" allowBlank="1" showInputMessage="1" showErrorMessage="1" prompt="Seleccione el Objetivo Estratégico" sqref="A20:A27" xr:uid="{F4D787D3-C7A9-4914-8204-89C5DE48ADFB}">
      <formula1>$C$95:$C$102</formula1>
    </dataValidation>
    <dataValidation type="list" allowBlank="1" showInputMessage="1" showErrorMessage="1" error="Debe seleccionar uno de los campos del menu desplegable" prompt="Elija una opción del menu desplegable" sqref="K79:K81 K9:K25 K54:K59 K88:K90 K98:K100" xr:uid="{7404DDD8-005F-4880-94A1-E70529D40C4C}">
      <formula1>"Constante,Suma,Creciente"</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2022-07-15T22:40:50Z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