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06"/>
  <workbookPr defaultThemeVersion="166925"/>
  <mc:AlternateContent xmlns:mc="http://schemas.openxmlformats.org/markup-compatibility/2006">
    <mc:Choice Requires="x15">
      <x15ac:absPath xmlns:x15ac="http://schemas.microsoft.com/office/spreadsheetml/2010/11/ac" url="D:\Documentos\idpyba\Teletrabajo\Reporte Teletrabajo\Mayo2021\"/>
    </mc:Choice>
  </mc:AlternateContent>
  <xr:revisionPtr revIDLastSave="0" documentId="8_{39C9B21D-511C-42AD-8337-3AA9A2CB79BE}" xr6:coauthVersionLast="47" xr6:coauthVersionMax="47" xr10:uidLastSave="{00000000-0000-0000-0000-000000000000}"/>
  <bookViews>
    <workbookView xWindow="-105" yWindow="-105" windowWidth="23250" windowHeight="12570" firstSheet="1" activeTab="1" xr2:uid="{00000000-000D-0000-FFFF-FFFF00000000}"/>
  </bookViews>
  <sheets>
    <sheet name="FORMULACIÓN" sheetId="2" state="hidden" r:id="rId1"/>
    <sheet name="RIESGOS DE GESTIÓN" sheetId="1" r:id="rId2"/>
  </sheets>
  <externalReferences>
    <externalReference r:id="rId3"/>
  </externalReferences>
  <definedNames>
    <definedName name="CONTROL_IMPACTO">FORMULACIÓN!$B$224:$B$232</definedName>
    <definedName name="CONTROL_PROBABILIDAD">FORMULACIÓN!$B$216:$B$221</definedName>
    <definedName name="DESPLAZAMIENTO_IMPACTO">FORMULACIÓN!$C$224:$C$232</definedName>
    <definedName name="DESPLAZAMIENTO_PROBABILIDAD">FORMULACIÓN!$C$216:$C$221</definedName>
    <definedName name="DISEÑO">FORMULACIÓN!$A$88:$A$96</definedName>
    <definedName name="EJECUCION">FORMULACIÓN!$B$88:$B$96</definedName>
    <definedName name="EVALUACION_DISEÑO">FORMULACIÓN!$B$258:$B$263</definedName>
    <definedName name="EVALUACION_EJECUCION">FORMULACIÓN!$C$258:$C$263</definedName>
    <definedName name="IMPACTO">FORMULACIÓN!$B$32:$B$56</definedName>
    <definedName name="PROBABILIDADES">FORMULACIÓN!$A$32:$A$56</definedName>
    <definedName name="RESPONSABLE">FORMULACIÓN!$A$258:$A$263</definedName>
    <definedName name="SOLIDEZ">FORMULACIÓN!$C$88:$C$96</definedName>
    <definedName name="SOLIDEZ_IMPACTO">FORMULACIÓN!$A$224:$A$232</definedName>
    <definedName name="SOLIDEZ_PROBABILIDAD">FORMULACIÓN!$A$216:$A$221</definedName>
    <definedName name="ZONARIESGOS">FORMULACIÓN!$C$32:$C$56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5" i="1" l="1" a="1"/>
  <c r="N15" i="1" s="1"/>
  <c r="N16" i="1" a="1"/>
  <c r="N16" i="1" s="1"/>
  <c r="N17" i="1" a="1"/>
  <c r="N17" i="1" s="1"/>
  <c r="N18" i="1" a="1"/>
  <c r="N18" i="1" s="1"/>
  <c r="N19" i="1" a="1"/>
  <c r="N19" i="1" s="1"/>
  <c r="X11" i="1"/>
  <c r="X12" i="1"/>
  <c r="X13" i="1"/>
  <c r="X14" i="1"/>
  <c r="X15" i="1"/>
  <c r="X16" i="1"/>
  <c r="X17" i="1"/>
  <c r="X18" i="1"/>
  <c r="X19" i="1"/>
  <c r="X10" i="1"/>
  <c r="AC10" i="1" l="1"/>
  <c r="AC15" i="1"/>
  <c r="N10" i="1" a="1"/>
  <c r="N10" i="1" s="1"/>
  <c r="AJ15" i="1" a="1"/>
  <c r="AJ15" i="1" s="1"/>
  <c r="AJ10" i="1" a="1"/>
  <c r="AJ10" i="1" s="1"/>
  <c r="Y19" i="1" l="1"/>
  <c r="Y18" i="1"/>
  <c r="Y17" i="1"/>
  <c r="Y16" i="1"/>
  <c r="Y11" i="1"/>
  <c r="Y12" i="1"/>
  <c r="Y13" i="1"/>
  <c r="Y14" i="1"/>
  <c r="Z14" i="1" s="1" a="1"/>
  <c r="Z14" i="1" s="1"/>
  <c r="Z19" i="1" l="1" a="1"/>
  <c r="Z19" i="1" s="1"/>
  <c r="AA19" i="1" s="1" a="1"/>
  <c r="AA19" i="1" s="1"/>
  <c r="AB19" i="1" s="1"/>
  <c r="Z13" i="1" a="1"/>
  <c r="Z13" i="1" s="1"/>
  <c r="AA13" i="1" s="1" a="1"/>
  <c r="AA13" i="1" s="1"/>
  <c r="AB13" i="1" s="1"/>
  <c r="Z18" i="1" a="1"/>
  <c r="Z18" i="1" s="1"/>
  <c r="AA18" i="1" s="1" a="1"/>
  <c r="AA18" i="1" s="1"/>
  <c r="AB18" i="1" s="1"/>
  <c r="Z17" i="1" a="1"/>
  <c r="Z17" i="1" s="1"/>
  <c r="AA17" i="1" s="1" a="1"/>
  <c r="AA17" i="1" s="1"/>
  <c r="AB17" i="1" s="1"/>
  <c r="Z16" i="1" a="1"/>
  <c r="Z16" i="1" s="1"/>
  <c r="AA16" i="1" s="1" a="1"/>
  <c r="AA16" i="1" s="1"/>
  <c r="AB16" i="1" s="1"/>
  <c r="Z12" i="1" a="1"/>
  <c r="Z12" i="1" s="1"/>
  <c r="AA12" i="1" s="1" a="1"/>
  <c r="AA12" i="1" s="1"/>
  <c r="AB12" i="1" s="1"/>
  <c r="Z11" i="1" a="1"/>
  <c r="Z11" i="1" s="1"/>
  <c r="AA11" i="1" s="1" a="1"/>
  <c r="AA11" i="1" s="1"/>
  <c r="AB11" i="1" s="1"/>
  <c r="Y15" i="1"/>
  <c r="Y10" i="1"/>
  <c r="Z10" i="1" s="1" a="1"/>
  <c r="Z10" i="1" s="1"/>
  <c r="AA14" i="1" a="1"/>
  <c r="AA14" i="1" s="1"/>
  <c r="AB14" i="1" s="1"/>
  <c r="Z15" i="1" l="1" a="1"/>
  <c r="Z15" i="1" s="1"/>
  <c r="AA15" i="1" s="1" a="1"/>
  <c r="AA15" i="1" s="1"/>
  <c r="AB15" i="1" s="1"/>
  <c r="AA10" i="1" a="1"/>
  <c r="AA10" i="1" s="1"/>
  <c r="AB10" i="1" s="1"/>
  <c r="AF15" i="1" a="1"/>
  <c r="AF15" i="1" s="1"/>
  <c r="AG15" i="1" a="1"/>
  <c r="AG15" i="1" s="1"/>
  <c r="AF10" i="1" a="1"/>
  <c r="AF10" i="1" s="1"/>
  <c r="AG10" i="1" a="1"/>
  <c r="AG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SEBASTIÁN</author>
  </authors>
  <commentList>
    <comment ref="E8" authorId="0" shapeId="0" xr:uid="{00000000-0006-0000-0100-000001000000}">
      <text>
        <r>
          <rPr>
            <sz val="9"/>
            <color indexed="81"/>
            <rFont val="Tahoma"/>
            <family val="2"/>
          </rPr>
          <t>Evitar iniciar con palabras negativas
como: “</t>
        </r>
        <r>
          <rPr>
            <b/>
            <sz val="9"/>
            <color indexed="81"/>
            <rFont val="Tahoma"/>
            <family val="2"/>
          </rPr>
          <t xml:space="preserve">No…”, “Que no…”, </t>
        </r>
        <r>
          <rPr>
            <sz val="9"/>
            <color indexed="81"/>
            <rFont val="Tahoma"/>
            <family val="2"/>
          </rPr>
          <t>o con
palabras que denoten un factor de riesgo (causa) tales como:</t>
        </r>
        <r>
          <rPr>
            <b/>
            <sz val="9"/>
            <color indexed="81"/>
            <rFont val="Tahoma"/>
            <family val="2"/>
          </rPr>
          <t xml:space="preserve"> “ausencia de”, “falta de”, “poco(a)”,“escaso(a)”, “insuficiente”, “deficiente", "debilidades en…”</t>
        </r>
      </text>
    </comment>
    <comment ref="F8" authorId="0" shapeId="0" xr:uid="{00000000-0006-0000-0100-000002000000}">
      <text>
        <r>
          <rPr>
            <b/>
            <sz val="9"/>
            <color indexed="81"/>
            <rFont val="Tahoma"/>
            <family val="2"/>
          </rPr>
          <t xml:space="preserve">Riesgos estratégicos: </t>
        </r>
        <r>
          <rPr>
            <sz val="9"/>
            <color indexed="81"/>
            <rFont val="Tahoma"/>
            <family val="2"/>
          </rPr>
          <t xml:space="preserve">posibilidad de ocurrencia de eventos que afecten los objetivos estratégicos de la organización pública y por tanto impactan toda la entidad.
</t>
        </r>
        <r>
          <rPr>
            <b/>
            <sz val="9"/>
            <color indexed="81"/>
            <rFont val="Tahoma"/>
            <family val="2"/>
          </rPr>
          <t>Riesgos gerenciales:</t>
        </r>
        <r>
          <rPr>
            <sz val="9"/>
            <color indexed="81"/>
            <rFont val="Tahoma"/>
            <family val="2"/>
          </rPr>
          <t xml:space="preserve"> posibilidad de ocurrencia de eventos que afecten los procesos gerenciales y/o la alta dirección.
</t>
        </r>
        <r>
          <rPr>
            <b/>
            <sz val="9"/>
            <color indexed="81"/>
            <rFont val="Tahoma"/>
            <family val="2"/>
          </rPr>
          <t>Riesgos operativos:</t>
        </r>
        <r>
          <rPr>
            <sz val="9"/>
            <color indexed="81"/>
            <rFont val="Tahoma"/>
            <family val="2"/>
          </rPr>
          <t xml:space="preserve"> posibilidad de ocurrencia de eventos que afecten los procesos misionales de la entidad.
</t>
        </r>
        <r>
          <rPr>
            <b/>
            <sz val="9"/>
            <color indexed="81"/>
            <rFont val="Tahoma"/>
            <family val="2"/>
          </rPr>
          <t>Riesgos financieros:</t>
        </r>
        <r>
          <rPr>
            <sz val="9"/>
            <color indexed="81"/>
            <rFont val="Tahoma"/>
            <family val="2"/>
          </rPr>
          <t xml:space="preserve"> posibilidad de ocurrencia de eventos que afecten
los estados financieros y todas aquellas áreas involucradas con el proceso financiero como presupuesto, tesorería, contabilidad, cartera, central de cuentas, costos, etc.
</t>
        </r>
        <r>
          <rPr>
            <b/>
            <sz val="9"/>
            <color indexed="81"/>
            <rFont val="Tahoma"/>
            <family val="2"/>
          </rPr>
          <t>Riesgos tecnológicos:</t>
        </r>
        <r>
          <rPr>
            <sz val="9"/>
            <color indexed="81"/>
            <rFont val="Tahoma"/>
            <family val="2"/>
          </rPr>
          <t xml:space="preserve"> posibilidad de ocurrencia de eventos que afecten la totalidad o parte de la infraestructura tecnológica (hardware, software, redes, etc.) de una entidad.
</t>
        </r>
        <r>
          <rPr>
            <b/>
            <sz val="9"/>
            <color indexed="81"/>
            <rFont val="Tahoma"/>
            <family val="2"/>
          </rPr>
          <t>Riesgos de cumplimiento:</t>
        </r>
        <r>
          <rPr>
            <sz val="9"/>
            <color indexed="81"/>
            <rFont val="Tahoma"/>
            <family val="2"/>
          </rPr>
          <t xml:space="preserve"> posibilidad de ocurrencia de eventos que afecten la situación jurídica o contractual de la organización debido a su incumplimiento o desacato a la normatividad legal y las obligaciones contractuales.
</t>
        </r>
        <r>
          <rPr>
            <b/>
            <sz val="9"/>
            <color indexed="81"/>
            <rFont val="Tahoma"/>
            <family val="2"/>
          </rPr>
          <t>Riesgo de imagen o reputacional:</t>
        </r>
        <r>
          <rPr>
            <sz val="9"/>
            <color indexed="81"/>
            <rFont val="Tahoma"/>
            <family val="2"/>
          </rPr>
          <t xml:space="preserve"> posibilidad de ocurrencia de un evento que afecte la imagen, buen nombre o reputación de una organización ante sus clientes y partes interesadas.
</t>
        </r>
        <r>
          <rPr>
            <b/>
            <sz val="9"/>
            <color indexed="81"/>
            <rFont val="Tahoma"/>
            <family val="2"/>
          </rPr>
          <t>Riesgos de corrupción:</t>
        </r>
        <r>
          <rPr>
            <sz val="9"/>
            <color indexed="81"/>
            <rFont val="Tahoma"/>
            <family val="2"/>
          </rPr>
          <t xml:space="preserve"> posibilidad de que, por acción u omisión, se use el poder para desviar la gestión de lo público hacia un beneficio privado.
</t>
        </r>
        <r>
          <rPr>
            <b/>
            <sz val="9"/>
            <color indexed="81"/>
            <rFont val="Tahoma"/>
            <family val="2"/>
          </rPr>
          <t>Riesgos de seguridad digital:</t>
        </r>
        <r>
          <rPr>
            <sz val="9"/>
            <color indexed="81"/>
            <rFont val="Tahoma"/>
            <family val="2"/>
          </rPr>
          <t xml:space="preserve"> posibilidad de combinación de amenazas y vulnerabilidades en el entorno digital. Puede debilitar el logro de objetivos económicos y sociales, afectar la soberanía nacional, la integridad territorial, el orden constitucional y los intereses nacionales. Incluye aspectos relacionados con el ambiente físico, digital y las personas.</t>
        </r>
      </text>
    </comment>
    <comment ref="J8" authorId="0" shapeId="0" xr:uid="{00000000-0006-0000-0100-000003000000}">
      <text>
        <r>
          <rPr>
            <b/>
            <sz val="9"/>
            <color indexed="81"/>
            <rFont val="Tahoma"/>
            <family val="2"/>
          </rPr>
          <t>ANALIZAR LAS POSIBLES AMENAZAS Y VULNERABILIDADES QUE PODRIAN CAUSAR LA MATERIALIZACIÓN DEL RIESGO.
COLOCAR LAS CAUSAS QUE SEAN NECESARIAS</t>
        </r>
      </text>
    </comment>
    <comment ref="K8" authorId="0" shapeId="0" xr:uid="{00000000-0006-0000-0100-000004000000}">
      <text>
        <r>
          <rPr>
            <b/>
            <sz val="9"/>
            <color indexed="81"/>
            <rFont val="Tahoma"/>
            <family val="2"/>
          </rPr>
          <t>ANALIZAR LAS POSIBLES CONSECUENCIAS QUE PUEDA ENFRENTAR LA ENTIDAD O EL PROCESO A CAUSA DE LA MATERIALIZACIÓN DEL RIESGO
COLOCAR LAS CONSECUENCIAS QUE SEAN NECESARIAS</t>
        </r>
      </text>
    </comment>
    <comment ref="L8" authorId="0" shapeId="0" xr:uid="{00000000-0006-0000-0100-000005000000}">
      <text>
        <r>
          <rPr>
            <b/>
            <sz val="9"/>
            <color indexed="81"/>
            <rFont val="Tahoma"/>
            <family val="2"/>
          </rPr>
          <t>RANGO PROBABILIDAD DE QUE SE MATERIALICE EL RIESGO</t>
        </r>
      </text>
    </comment>
    <comment ref="M8" authorId="0" shapeId="0" xr:uid="{00000000-0006-0000-0100-000006000000}">
      <text>
        <r>
          <rPr>
            <b/>
            <sz val="9"/>
            <color indexed="81"/>
            <rFont val="Tahoma"/>
            <family val="2"/>
          </rPr>
          <t xml:space="preserve">RANGO DE IMPACTO SI SE MATERIALIZA EL RIESGO
</t>
        </r>
      </text>
    </comment>
    <comment ref="O8" authorId="0" shapeId="0" xr:uid="{00000000-0006-0000-0100-000007000000}">
      <text>
        <r>
          <rPr>
            <sz val="9"/>
            <color indexed="81"/>
            <rFont val="Tahoma"/>
            <family val="2"/>
          </rPr>
          <t xml:space="preserve">Para cada causa se debe identificar el control o los controles. </t>
        </r>
        <r>
          <rPr>
            <b/>
            <sz val="9"/>
            <color indexed="81"/>
            <rFont val="Tahoma"/>
            <family val="2"/>
          </rPr>
          <t>Estos controles deben estar diseñados para mitigar al máximo la materialización del riesgo.</t>
        </r>
        <r>
          <rPr>
            <sz val="9"/>
            <color indexed="81"/>
            <rFont val="Tahoma"/>
            <family val="2"/>
          </rPr>
          <t xml:space="preserve">
Recordar que los controles pueden ser las mismas </t>
        </r>
        <r>
          <rPr>
            <b/>
            <sz val="9"/>
            <color indexed="81"/>
            <rFont val="Tahoma"/>
            <family val="2"/>
          </rPr>
          <t xml:space="preserve">ACCIONES A TOMAR </t>
        </r>
        <r>
          <rPr>
            <sz val="9"/>
            <color indexed="81"/>
            <rFont val="Tahoma"/>
            <family val="2"/>
          </rPr>
          <t>que se vayan a colocar en un par de columnas mas adelante dentro de esta matriz.</t>
        </r>
      </text>
    </comment>
    <comment ref="Y8" authorId="0" shapeId="0" xr:uid="{00000000-0006-0000-0100-000008000000}">
      <text>
        <r>
          <rPr>
            <b/>
            <sz val="9"/>
            <color indexed="81"/>
            <rFont val="Tahoma"/>
            <family val="2"/>
          </rPr>
          <t xml:space="preserve">Fuerte: </t>
        </r>
        <r>
          <rPr>
            <sz val="9"/>
            <color indexed="81"/>
            <rFont val="Tahoma"/>
            <family val="2"/>
          </rPr>
          <t xml:space="preserve">Calificación del Control entre 96 y 100 </t>
        </r>
        <r>
          <rPr>
            <b/>
            <sz val="9"/>
            <color indexed="81"/>
            <rFont val="Tahoma"/>
            <family val="2"/>
          </rPr>
          <t xml:space="preserve">
Moderado: </t>
        </r>
        <r>
          <rPr>
            <sz val="9"/>
            <color indexed="81"/>
            <rFont val="Tahoma"/>
            <family val="2"/>
          </rPr>
          <t xml:space="preserve">Calificación del Control entre 86 y 95 </t>
        </r>
        <r>
          <rPr>
            <b/>
            <sz val="9"/>
            <color indexed="81"/>
            <rFont val="Tahoma"/>
            <family val="2"/>
          </rPr>
          <t xml:space="preserve">
Débil: </t>
        </r>
        <r>
          <rPr>
            <sz val="9"/>
            <color indexed="81"/>
            <rFont val="Tahoma"/>
            <family val="2"/>
          </rPr>
          <t>Calificación del Control entre 0 y 85</t>
        </r>
        <r>
          <rPr>
            <b/>
            <sz val="9"/>
            <color indexed="81"/>
            <rFont val="Tahoma"/>
            <family val="2"/>
          </rPr>
          <t xml:space="preserve">
</t>
        </r>
      </text>
    </comment>
    <comment ref="Z8" authorId="0" shapeId="0" xr:uid="{00000000-0006-0000-0100-000009000000}">
      <text>
        <r>
          <rPr>
            <b/>
            <sz val="9"/>
            <color indexed="81"/>
            <rFont val="Tahoma"/>
            <family val="2"/>
          </rPr>
          <t xml:space="preserve">Fuerte: </t>
        </r>
        <r>
          <rPr>
            <sz val="9"/>
            <color indexed="81"/>
            <rFont val="Tahoma"/>
            <family val="2"/>
          </rPr>
          <t>El control se ejecuta de manera consistente por parte del responsable</t>
        </r>
        <r>
          <rPr>
            <b/>
            <sz val="9"/>
            <color indexed="81"/>
            <rFont val="Tahoma"/>
            <family val="2"/>
          </rPr>
          <t xml:space="preserve">.
Moderado: </t>
        </r>
        <r>
          <rPr>
            <sz val="9"/>
            <color indexed="81"/>
            <rFont val="Tahoma"/>
            <family val="2"/>
          </rPr>
          <t>El control se ejecuta algunas veces por parte del responsable.</t>
        </r>
        <r>
          <rPr>
            <b/>
            <sz val="9"/>
            <color indexed="81"/>
            <rFont val="Tahoma"/>
            <family val="2"/>
          </rPr>
          <t xml:space="preserve">
Débil: </t>
        </r>
        <r>
          <rPr>
            <sz val="9"/>
            <color indexed="81"/>
            <rFont val="Tahoma"/>
            <family val="2"/>
          </rPr>
          <t>El control no se ejecuta por parte del responsable.</t>
        </r>
      </text>
    </comment>
    <comment ref="AA8" authorId="0" shapeId="0" xr:uid="{00000000-0006-0000-0100-00000A000000}">
      <text>
        <r>
          <rPr>
            <b/>
            <sz val="9"/>
            <color indexed="81"/>
            <rFont val="Tahoma"/>
            <family val="2"/>
          </rPr>
          <t xml:space="preserve">Calificación asignada al resultado:
Fuerte = 100 
Moderado = 50 
Débil = 0
</t>
        </r>
      </text>
    </comment>
    <comment ref="AB8" authorId="0" shapeId="0" xr:uid="{00000000-0006-0000-0100-00000B000000}">
      <text>
        <r>
          <rPr>
            <sz val="9"/>
            <color indexed="81"/>
            <rFont val="Tahoma"/>
            <family val="2"/>
          </rPr>
          <t xml:space="preserve">Si la casilla coloca que </t>
        </r>
        <r>
          <rPr>
            <b/>
            <sz val="9"/>
            <color indexed="81"/>
            <rFont val="Tahoma"/>
            <family val="2"/>
          </rPr>
          <t xml:space="preserve">SI </t>
        </r>
        <r>
          <rPr>
            <sz val="9"/>
            <color indexed="81"/>
            <rFont val="Tahoma"/>
            <family val="2"/>
          </rPr>
          <t xml:space="preserve">aplica plan de acción para fortalecer el control, entonces se debe evaluar y calificar nuevamente el control o colocar mas controles que ayuden a mitigar el riesgo.
Si la casilla coloca que </t>
        </r>
        <r>
          <rPr>
            <b/>
            <sz val="9"/>
            <color indexed="81"/>
            <rFont val="Tahoma"/>
            <family val="2"/>
          </rPr>
          <t>NO</t>
        </r>
        <r>
          <rPr>
            <sz val="9"/>
            <color indexed="81"/>
            <rFont val="Tahoma"/>
            <family val="2"/>
          </rPr>
          <t xml:space="preserve"> aplica plan de acción para fortalecer el control, significa que los controles propuestos si mitigan el riesgo.</t>
        </r>
      </text>
    </comment>
    <comment ref="AC8" authorId="0" shapeId="0" xr:uid="{00000000-0006-0000-0100-00000C000000}">
      <text>
        <r>
          <rPr>
            <sz val="9"/>
            <color indexed="81"/>
            <rFont val="Tahoma"/>
            <family val="2"/>
          </rPr>
          <t>La solidez del conjunto de controles se obtiene calculando el promedio aritmético simple de la solidez individual por cada riesgo.</t>
        </r>
        <r>
          <rPr>
            <b/>
            <sz val="9"/>
            <color indexed="81"/>
            <rFont val="Tahoma"/>
            <family val="2"/>
          </rPr>
          <t xml:space="preserve">
Fuerte: </t>
        </r>
        <r>
          <rPr>
            <sz val="9"/>
            <color indexed="81"/>
            <rFont val="Tahoma"/>
            <family val="2"/>
          </rPr>
          <t xml:space="preserve">El promedio de la solidez individual de cada control al sumarlos y ponderarlos es igual a 100. </t>
        </r>
        <r>
          <rPr>
            <b/>
            <sz val="9"/>
            <color indexed="81"/>
            <rFont val="Tahoma"/>
            <family val="2"/>
          </rPr>
          <t xml:space="preserve">
Moderado: </t>
        </r>
        <r>
          <rPr>
            <sz val="9"/>
            <color indexed="81"/>
            <rFont val="Tahoma"/>
            <family val="2"/>
          </rPr>
          <t xml:space="preserve">El promedio de la solidez individual de cada control al sumarlos y ponderarlos la calificación está entre 50 y 99 </t>
        </r>
        <r>
          <rPr>
            <b/>
            <sz val="9"/>
            <color indexed="81"/>
            <rFont val="Tahoma"/>
            <family val="2"/>
          </rPr>
          <t xml:space="preserve">
Débil: </t>
        </r>
        <r>
          <rPr>
            <sz val="9"/>
            <color indexed="81"/>
            <rFont val="Tahoma"/>
            <family val="2"/>
          </rPr>
          <t>El promedio de la solidez individual de cada control al sumarlos y ponderarlos la calificación es menor a 50.</t>
        </r>
      </text>
    </comment>
    <comment ref="AL8" authorId="0" shapeId="0" xr:uid="{00000000-0006-0000-0100-00000D000000}">
      <text>
        <r>
          <rPr>
            <sz val="9"/>
            <color indexed="81"/>
            <rFont val="Tahoma"/>
            <family val="2"/>
          </rPr>
          <t xml:space="preserve">Las Acciones a Tomar  pueden ser los mismos </t>
        </r>
        <r>
          <rPr>
            <b/>
            <sz val="9"/>
            <color indexed="81"/>
            <rFont val="Tahoma"/>
            <family val="2"/>
          </rPr>
          <t>CONTROLES</t>
        </r>
        <r>
          <rPr>
            <sz val="9"/>
            <color indexed="81"/>
            <rFont val="Tahoma"/>
            <family val="2"/>
          </rPr>
          <t xml:space="preserve"> que hayan propuesto en un par de columnas atrás de esta matriz.
Recordar que las acciones a tomar deben estar diseñadas para mitigar al máximo la materialización del riesgo.
</t>
        </r>
      </text>
    </comment>
    <comment ref="AN8" authorId="0" shapeId="0" xr:uid="{00000000-0006-0000-0100-00000E000000}">
      <text>
        <r>
          <rPr>
            <b/>
            <sz val="9"/>
            <color indexed="81"/>
            <rFont val="Tahoma"/>
            <family val="2"/>
          </rPr>
          <t>Evidencia del cumplimiento y ejecución de cada control o acción a tomar que se haya propuesto.
Colocar el soporte o los soportes de acuerdo a cada control o acción a tomar que se haya propuesto.</t>
        </r>
      </text>
    </comment>
    <comment ref="AO8" authorId="0" shapeId="0" xr:uid="{00000000-0006-0000-0100-00000F000000}">
      <text>
        <r>
          <rPr>
            <b/>
            <sz val="9"/>
            <color indexed="81"/>
            <rFont val="Tahoma"/>
            <family val="2"/>
          </rPr>
          <t>Periodicidad con la que van a ser presentados los soportes propuestos.</t>
        </r>
        <r>
          <rPr>
            <sz val="9"/>
            <color indexed="81"/>
            <rFont val="Tahoma"/>
            <family val="2"/>
          </rPr>
          <t xml:space="preserve">
</t>
        </r>
      </text>
    </comment>
    <comment ref="G9" authorId="0" shapeId="0" xr:uid="{00000000-0006-0000-0100-000010000000}">
      <text>
        <r>
          <rPr>
            <b/>
            <sz val="9"/>
            <color indexed="81"/>
            <rFont val="Tahoma"/>
            <family val="2"/>
          </rPr>
          <t xml:space="preserve">FINANCIEROS: </t>
        </r>
        <r>
          <rPr>
            <sz val="9"/>
            <color indexed="81"/>
            <rFont val="Tahoma"/>
            <family val="2"/>
          </rPr>
          <t>presupuesto de funcionamiento, recursos de inversión,
infraestructura, capacidad instalada.</t>
        </r>
        <r>
          <rPr>
            <b/>
            <sz val="9"/>
            <color indexed="81"/>
            <rFont val="Tahoma"/>
            <family val="2"/>
          </rPr>
          <t xml:space="preserve">
PERSONAL: </t>
        </r>
        <r>
          <rPr>
            <sz val="9"/>
            <color indexed="81"/>
            <rFont val="Tahoma"/>
            <family val="2"/>
          </rPr>
          <t>competencia del personal, disponibilidad del personal, seguridad y salud ocupacional.</t>
        </r>
        <r>
          <rPr>
            <b/>
            <sz val="9"/>
            <color indexed="81"/>
            <rFont val="Tahoma"/>
            <family val="2"/>
          </rPr>
          <t xml:space="preserve">
PROCESOS: </t>
        </r>
        <r>
          <rPr>
            <sz val="9"/>
            <color indexed="81"/>
            <rFont val="Tahoma"/>
            <family val="2"/>
          </rPr>
          <t>capacidad, diseño, ejecución, proveedores, entradas, salidas,
gestión del conocimiento.</t>
        </r>
        <r>
          <rPr>
            <b/>
            <sz val="9"/>
            <color indexed="81"/>
            <rFont val="Tahoma"/>
            <family val="2"/>
          </rPr>
          <t xml:space="preserve">
TECNOLOGÍA: </t>
        </r>
        <r>
          <rPr>
            <sz val="9"/>
            <color indexed="81"/>
            <rFont val="Tahoma"/>
            <family val="2"/>
          </rPr>
          <t>integridad de datos, disponibilidad de datos y sistemas,
desarrollo, producción, mantenimiento de sistemas de información.</t>
        </r>
        <r>
          <rPr>
            <b/>
            <sz val="9"/>
            <color indexed="81"/>
            <rFont val="Tahoma"/>
            <family val="2"/>
          </rPr>
          <t xml:space="preserve">
ESTRATÉGICOS: </t>
        </r>
        <r>
          <rPr>
            <sz val="9"/>
            <color indexed="81"/>
            <rFont val="Tahoma"/>
            <family val="2"/>
          </rPr>
          <t>direccionamiento estratégico, planeación institucional,
liderazgo, trabajo en equipo.</t>
        </r>
        <r>
          <rPr>
            <b/>
            <sz val="9"/>
            <color indexed="81"/>
            <rFont val="Tahoma"/>
            <family val="2"/>
          </rPr>
          <t xml:space="preserve">
COMUNICACIÓN INTERNA: </t>
        </r>
        <r>
          <rPr>
            <sz val="9"/>
            <color indexed="81"/>
            <rFont val="Tahoma"/>
            <family val="2"/>
          </rPr>
          <t>canales utilizados y su efectividad, flujo de la
información necesaria para el desarrollo de las operaciones.</t>
        </r>
      </text>
    </comment>
    <comment ref="H9" authorId="0" shapeId="0" xr:uid="{00000000-0006-0000-0100-000011000000}">
      <text>
        <r>
          <rPr>
            <b/>
            <sz val="9"/>
            <color indexed="81"/>
            <rFont val="Tahoma"/>
            <family val="2"/>
          </rPr>
          <t>POLÍTICOS:</t>
        </r>
        <r>
          <rPr>
            <sz val="9"/>
            <color indexed="81"/>
            <rFont val="Tahoma"/>
            <family val="2"/>
          </rPr>
          <t xml:space="preserve"> cambios de gobierno, legislación, políticas públicas, regulación.
</t>
        </r>
        <r>
          <rPr>
            <b/>
            <sz val="9"/>
            <color indexed="81"/>
            <rFont val="Tahoma"/>
            <family val="2"/>
          </rPr>
          <t xml:space="preserve">ECONÓMICOS Y FINANCIEROS: </t>
        </r>
        <r>
          <rPr>
            <sz val="9"/>
            <color indexed="81"/>
            <rFont val="Tahoma"/>
            <family val="2"/>
          </rPr>
          <t xml:space="preserve">disponibilidad de capital, liquidez, mercados financieros, desempleo, competencia.
</t>
        </r>
        <r>
          <rPr>
            <b/>
            <sz val="9"/>
            <color indexed="81"/>
            <rFont val="Tahoma"/>
            <family val="2"/>
          </rPr>
          <t>SOCIALES Y CULTURALES:</t>
        </r>
        <r>
          <rPr>
            <sz val="9"/>
            <color indexed="81"/>
            <rFont val="Tahoma"/>
            <family val="2"/>
          </rPr>
          <t xml:space="preserve"> demografía, responsabilidad social, orden público.
</t>
        </r>
        <r>
          <rPr>
            <b/>
            <sz val="9"/>
            <color indexed="81"/>
            <rFont val="Tahoma"/>
            <family val="2"/>
          </rPr>
          <t>TECNOLÓGICOS:</t>
        </r>
        <r>
          <rPr>
            <sz val="9"/>
            <color indexed="81"/>
            <rFont val="Tahoma"/>
            <family val="2"/>
          </rPr>
          <t xml:space="preserve"> avances en tecnología, acceso a sistemas de información externos, gobierno en línea.
</t>
        </r>
        <r>
          <rPr>
            <b/>
            <sz val="9"/>
            <color indexed="81"/>
            <rFont val="Tahoma"/>
            <family val="2"/>
          </rPr>
          <t>AMBIENTALES:</t>
        </r>
        <r>
          <rPr>
            <sz val="9"/>
            <color indexed="81"/>
            <rFont val="Tahoma"/>
            <family val="2"/>
          </rPr>
          <t xml:space="preserve"> emisiones y residuos, energía, catástrofes naturales, desarrollo sostenible.
</t>
        </r>
        <r>
          <rPr>
            <b/>
            <sz val="9"/>
            <color indexed="81"/>
            <rFont val="Tahoma"/>
            <family val="2"/>
          </rPr>
          <t>LEGALES Y REGLAMENTARIOS:</t>
        </r>
        <r>
          <rPr>
            <sz val="9"/>
            <color indexed="81"/>
            <rFont val="Tahoma"/>
            <family val="2"/>
          </rPr>
          <t xml:space="preserve"> Normatividad externa (leyes, decretos, ordenanzas y acuerdos).
</t>
        </r>
      </text>
    </comment>
    <comment ref="I9" authorId="0" shapeId="0" xr:uid="{00000000-0006-0000-0100-000012000000}">
      <text>
        <r>
          <rPr>
            <b/>
            <sz val="9"/>
            <color indexed="81"/>
            <rFont val="Tahoma"/>
            <family val="2"/>
          </rPr>
          <t>DISEÑO DEL PROCESO:</t>
        </r>
        <r>
          <rPr>
            <sz val="9"/>
            <color indexed="81"/>
            <rFont val="Tahoma"/>
            <family val="2"/>
          </rPr>
          <t xml:space="preserve"> claridad en la descripción del alcance y objetivo del proceso.
</t>
        </r>
        <r>
          <rPr>
            <b/>
            <sz val="9"/>
            <color indexed="81"/>
            <rFont val="Tahoma"/>
            <family val="2"/>
          </rPr>
          <t xml:space="preserve">INTERACCIONES CON OTROS PROCESOS: </t>
        </r>
        <r>
          <rPr>
            <sz val="9"/>
            <color indexed="81"/>
            <rFont val="Tahoma"/>
            <family val="2"/>
          </rPr>
          <t xml:space="preserve">relación precisa con otros procesos en cuanto a insumos, proveedores, productos, usuarios o clientes.
</t>
        </r>
        <r>
          <rPr>
            <b/>
            <sz val="9"/>
            <color indexed="81"/>
            <rFont val="Tahoma"/>
            <family val="2"/>
          </rPr>
          <t>TRANSVERSALIDAD:</t>
        </r>
        <r>
          <rPr>
            <sz val="9"/>
            <color indexed="81"/>
            <rFont val="Tahoma"/>
            <family val="2"/>
          </rPr>
          <t xml:space="preserve"> procesos que determinan lineamientos necesarios para el desarrollo de todos los procesos de la entidad.
</t>
        </r>
        <r>
          <rPr>
            <b/>
            <sz val="9"/>
            <color indexed="81"/>
            <rFont val="Tahoma"/>
            <family val="2"/>
          </rPr>
          <t xml:space="preserve">PROCEDIMIENTOS ASOCIADOS: </t>
        </r>
        <r>
          <rPr>
            <sz val="9"/>
            <color indexed="81"/>
            <rFont val="Tahoma"/>
            <family val="2"/>
          </rPr>
          <t xml:space="preserve">pertinencia en los procedimientos que desarrollan los procesos.
</t>
        </r>
        <r>
          <rPr>
            <b/>
            <sz val="9"/>
            <color indexed="81"/>
            <rFont val="Tahoma"/>
            <family val="2"/>
          </rPr>
          <t xml:space="preserve">RESPONSABLES DEL PROCESO: </t>
        </r>
        <r>
          <rPr>
            <sz val="9"/>
            <color indexed="81"/>
            <rFont val="Tahoma"/>
            <family val="2"/>
          </rPr>
          <t xml:space="preserve">grado de autoridad y responsabilidad de los funcionarios frente al proceso.
</t>
        </r>
        <r>
          <rPr>
            <b/>
            <sz val="9"/>
            <color indexed="81"/>
            <rFont val="Tahoma"/>
            <family val="2"/>
          </rPr>
          <t xml:space="preserve">COMUNICACIÓN ENTRE LOS PROCESOS: </t>
        </r>
        <r>
          <rPr>
            <sz val="9"/>
            <color indexed="81"/>
            <rFont val="Tahoma"/>
            <family val="2"/>
          </rPr>
          <t xml:space="preserve">efectividad en los flujos de información determinados en la interacción de los procesos.
</t>
        </r>
        <r>
          <rPr>
            <b/>
            <sz val="9"/>
            <color indexed="81"/>
            <rFont val="Tahoma"/>
            <family val="2"/>
          </rPr>
          <t>ACTIVOS DE SEGURIDAD DIGITAL DEL PROCESO:</t>
        </r>
        <r>
          <rPr>
            <sz val="9"/>
            <color indexed="81"/>
            <rFont val="Tahoma"/>
            <family val="2"/>
          </rPr>
          <t xml:space="preserve"> información, aplicaciones, hardware entre otros, que se deben proteger para garantizar el funcionamiento interno de cada proceso, como de cara al ciudadano. Ver conceptos básicos relacionados con el riesgo páginas 8 y 9.</t>
        </r>
      </text>
    </comment>
    <comment ref="Q9" authorId="0" shapeId="0" xr:uid="{00000000-0006-0000-0100-000013000000}">
      <text>
        <r>
          <rPr>
            <b/>
            <sz val="9"/>
            <color indexed="81"/>
            <rFont val="Tahoma"/>
            <family val="2"/>
          </rPr>
          <t>NO ASIGNADO = 0
ASIGNADO = 15</t>
        </r>
        <r>
          <rPr>
            <sz val="9"/>
            <color indexed="81"/>
            <rFont val="Tahoma"/>
            <family val="2"/>
          </rPr>
          <t xml:space="preserve">
</t>
        </r>
      </text>
    </comment>
    <comment ref="R9" authorId="0" shapeId="0" xr:uid="{00000000-0006-0000-0100-000014000000}">
      <text>
        <r>
          <rPr>
            <b/>
            <sz val="9"/>
            <color indexed="81"/>
            <rFont val="Tahoma"/>
            <family val="2"/>
          </rPr>
          <t>NO ADECUADO = 0
ADECUADO = 15</t>
        </r>
      </text>
    </comment>
    <comment ref="S9" authorId="0" shapeId="0" xr:uid="{00000000-0006-0000-0100-000015000000}">
      <text>
        <r>
          <rPr>
            <b/>
            <sz val="9"/>
            <color indexed="81"/>
            <rFont val="Tahoma"/>
            <family val="2"/>
          </rPr>
          <t>INOPORTUNO = 0
OPORTUNO = 15</t>
        </r>
      </text>
    </comment>
    <comment ref="T9" authorId="0" shapeId="0" xr:uid="{00000000-0006-0000-0100-000016000000}">
      <text>
        <r>
          <rPr>
            <b/>
            <sz val="9"/>
            <color indexed="81"/>
            <rFont val="Tahoma"/>
            <family val="2"/>
          </rPr>
          <t>NO ES UN CONTROL = 0
DETECTAR = 10
PREVENIR = 15</t>
        </r>
      </text>
    </comment>
    <comment ref="U9" authorId="0" shapeId="0" xr:uid="{00000000-0006-0000-0100-000017000000}">
      <text>
        <r>
          <rPr>
            <b/>
            <sz val="9"/>
            <color indexed="81"/>
            <rFont val="Tahoma"/>
            <family val="2"/>
          </rPr>
          <t>NO CONFIABLE = 0
CONFIABLE = 15</t>
        </r>
      </text>
    </comment>
    <comment ref="V9" authorId="0" shapeId="0" xr:uid="{00000000-0006-0000-0100-000018000000}">
      <text>
        <r>
          <rPr>
            <b/>
            <sz val="9"/>
            <color indexed="81"/>
            <rFont val="Tahoma"/>
            <family val="2"/>
          </rPr>
          <t>NO SE INVESTIGAN Y SE RESUELVEN OPORTUNAMENTE = 0
SE INVESTIGAN Y RESUELVEN OPORTUNAMENTE = 15</t>
        </r>
      </text>
    </comment>
    <comment ref="W9" authorId="0" shapeId="0" xr:uid="{00000000-0006-0000-0100-000019000000}">
      <text>
        <r>
          <rPr>
            <b/>
            <sz val="9"/>
            <color indexed="81"/>
            <rFont val="Tahoma"/>
            <family val="2"/>
          </rPr>
          <t>NO EXISTE = 0
INCOMPLETA = 5
COMPLETA = 10</t>
        </r>
      </text>
    </comment>
  </commentList>
</comments>
</file>

<file path=xl/sharedStrings.xml><?xml version="1.0" encoding="utf-8"?>
<sst xmlns="http://schemas.openxmlformats.org/spreadsheetml/2006/main" count="662" uniqueCount="257">
  <si>
    <t>CONTEXTO ESTRTEGICO</t>
  </si>
  <si>
    <t>INTERNO</t>
  </si>
  <si>
    <t>EXTERNO</t>
  </si>
  <si>
    <t>PROCESO</t>
  </si>
  <si>
    <t>FINANCIEROS</t>
  </si>
  <si>
    <t>POLÍTICOS</t>
  </si>
  <si>
    <t>DISEÑO DEL PROCESO</t>
  </si>
  <si>
    <t>PERSONAL</t>
  </si>
  <si>
    <t>ECONÓMICOS Y FINANCIEROS</t>
  </si>
  <si>
    <t>INTERACCIONES CON OTROS PROCESOS</t>
  </si>
  <si>
    <t>PROCESOS</t>
  </si>
  <si>
    <t>SOCIALES Y CULTURALES</t>
  </si>
  <si>
    <t>TRANSVERSALIDAD</t>
  </si>
  <si>
    <t>TECNOLOGÍA</t>
  </si>
  <si>
    <t>TECNOLÓGICOS</t>
  </si>
  <si>
    <t>PROCEDIMIENTOS ASOCIADOS</t>
  </si>
  <si>
    <t>ESTRATÉGICO</t>
  </si>
  <si>
    <t>AMBIENTALES</t>
  </si>
  <si>
    <t>RESPONSABLES DEL PROCESO</t>
  </si>
  <si>
    <t>COMUNICACIÓN INTERNA</t>
  </si>
  <si>
    <t>LEGALES Y REGLAMENTARIOS</t>
  </si>
  <si>
    <t>COMUNICACIÓN ENTRE LOS PROCESOS</t>
  </si>
  <si>
    <t>ACTIVOS DE SEGURIDAD DIGITAL DEL PROCESO</t>
  </si>
  <si>
    <t xml:space="preserve">TIPO RIESGO </t>
  </si>
  <si>
    <t>GERENCIAL</t>
  </si>
  <si>
    <t>OPERATIVO</t>
  </si>
  <si>
    <t>FINANCIERO</t>
  </si>
  <si>
    <t>CUMPLIMIENTO</t>
  </si>
  <si>
    <t>IMAGEN O REPUTACIÓN</t>
  </si>
  <si>
    <t>CORRUPCIÓN</t>
  </si>
  <si>
    <t>SEGURIDAD DIGITAL</t>
  </si>
  <si>
    <t>EVALUACIÓN RIESGO</t>
  </si>
  <si>
    <t>PROBABILIDAD</t>
  </si>
  <si>
    <t>IMPACTO</t>
  </si>
  <si>
    <t>CASI SEGURO</t>
  </si>
  <si>
    <t>INSIGNIFICANTE</t>
  </si>
  <si>
    <t>PROBABLE</t>
  </si>
  <si>
    <t>MENOR</t>
  </si>
  <si>
    <t>POSIBLE</t>
  </si>
  <si>
    <t>MODERADO</t>
  </si>
  <si>
    <t>IMPROBABLE</t>
  </si>
  <si>
    <t>MAYOR</t>
  </si>
  <si>
    <t>RARA VEZ</t>
  </si>
  <si>
    <t>CATASTROFICO</t>
  </si>
  <si>
    <t>ZONA RIESGO</t>
  </si>
  <si>
    <t>BAJO</t>
  </si>
  <si>
    <t>ALTO</t>
  </si>
  <si>
    <t>EXTREMO</t>
  </si>
  <si>
    <t>TIPO</t>
  </si>
  <si>
    <t>PREVENTIVO</t>
  </si>
  <si>
    <t>DETECTIVO</t>
  </si>
  <si>
    <t xml:space="preserve">CONTROLES EXISTENTES - CRITERIOS DE EVALUACION  </t>
  </si>
  <si>
    <t xml:space="preserve">RESPONSABLE </t>
  </si>
  <si>
    <t>PERIODICIDAD</t>
  </si>
  <si>
    <t>PROPOSITO</t>
  </si>
  <si>
    <t>COMO SE REALIZA LA ACTIVIDAD</t>
  </si>
  <si>
    <t xml:space="preserve">QUÉ PASA CON LAS OBSERVACIONES O DESVIACIONES </t>
  </si>
  <si>
    <t>EVIDENCIA DE LA EJECUCION DEL CONTROL</t>
  </si>
  <si>
    <t>EVALUACIÓN DE LA EJECUCIÓN DEL CONTROL
( E )</t>
  </si>
  <si>
    <t>FUERTE</t>
  </si>
  <si>
    <t>DÉBIL</t>
  </si>
  <si>
    <t>SOLIDEZ INDIVIDUAL DE CADA CONTROL (D+E)</t>
  </si>
  <si>
    <t xml:space="preserve">DISEÑO </t>
  </si>
  <si>
    <t>EJECUCIÓN</t>
  </si>
  <si>
    <t>SOLIDEZ</t>
  </si>
  <si>
    <t>SOLIDEZ DEL CONJUNTO DE CONTROLES</t>
  </si>
  <si>
    <t>C O N T R O L E S
AY U D A N
A  D I S M I N U I R  L A
P R O B A B I L I D A D</t>
  </si>
  <si>
    <t>C O N T R O L E S
AY U D A N
A  D I S M I N U I R
I M PA C TO</t>
  </si>
  <si>
    <t>DIRECTAMENTE</t>
  </si>
  <si>
    <t>NO DISMINUYE</t>
  </si>
  <si>
    <t>INDIRECTAMENTE</t>
  </si>
  <si>
    <t>DESPLAZAMIENTO PROBABILIDAD E IMPACTO</t>
  </si>
  <si>
    <t>SOLIDEZ DESPLAZAMIENTO</t>
  </si>
  <si>
    <t>CONTROL PROBABILIDAD</t>
  </si>
  <si>
    <t>DESPLAZAMIENTO PROBABILIDAD</t>
  </si>
  <si>
    <t>SOLIDEZ IMPACTO</t>
  </si>
  <si>
    <t>CONTROL IMPACTO</t>
  </si>
  <si>
    <t>DESPLAZAMIENTO IMPACTO</t>
  </si>
  <si>
    <t>POSICIÓN</t>
  </si>
  <si>
    <t xml:space="preserve">POSIBLE </t>
  </si>
  <si>
    <t xml:space="preserve">TRATAMIENTO DEL RIESGO </t>
  </si>
  <si>
    <t xml:space="preserve">REDUCIR </t>
  </si>
  <si>
    <t>COMPARTIR</t>
  </si>
  <si>
    <t>EVITAR</t>
  </si>
  <si>
    <t>ACEPTAR</t>
  </si>
  <si>
    <t>TIPO DE CONTROL</t>
  </si>
  <si>
    <t>PERIODICIDAD DE SEGUIMIENTO</t>
  </si>
  <si>
    <t>MENSUAL</t>
  </si>
  <si>
    <t>CUATRIMESTRAL</t>
  </si>
  <si>
    <t>ANUAL</t>
  </si>
  <si>
    <t>RESPONSABLE</t>
  </si>
  <si>
    <t>EVALUACIÓN DISEÑO</t>
  </si>
  <si>
    <t>EVALUACIÓN EJECUCIÓN</t>
  </si>
  <si>
    <t>PROCESO DIRECCIONAMIENTO ESTRATÉGICO</t>
  </si>
  <si>
    <t>MAPA DE RIESGOS</t>
  </si>
  <si>
    <t>Código: PE01-PR03-F01</t>
  </si>
  <si>
    <t>Versión: 3.0</t>
  </si>
  <si>
    <t>FECHA DE REALIZACIÓN:  
FECHA DE ACTUALIZACIÓN:</t>
  </si>
  <si>
    <t xml:space="preserve">FECHA DE SEGUIMIENTO: </t>
  </si>
  <si>
    <t>ITEM</t>
  </si>
  <si>
    <t>OBJETIVO DEL PROCESO</t>
  </si>
  <si>
    <t>DESCRIPCIÓN DEL RIESGO</t>
  </si>
  <si>
    <t>EVALUACION DEL RIESGO</t>
  </si>
  <si>
    <t>ZONA DE RIESGO INHERENTE</t>
  </si>
  <si>
    <t>CONTROLES EXISTENTES - CRITERIOS DE EVALUACION</t>
  </si>
  <si>
    <t>ANÁLISIS Y EVALUACIÓN DE CONTROLES</t>
  </si>
  <si>
    <t>¿ LOS CONTROLES AYUDAN A DISMINUIR LA PROBABILIDAD DEL RIESGO?</t>
  </si>
  <si>
    <t>¿ LOS CONTROLES AYUDAN A DISMINUIR EL IMPACTO DEL RIESGO?</t>
  </si>
  <si>
    <t xml:space="preserve">NUEVA CALIFICACION </t>
  </si>
  <si>
    <t>ZONA DE RIESGO RESIDUAL</t>
  </si>
  <si>
    <t>PLAN DE MANEJO DEL RIESGO RESIDUAL</t>
  </si>
  <si>
    <t>SEGUIMIENTO I CUATRIMESTRE</t>
  </si>
  <si>
    <t>SEGUIMIENTO II CUATRIMESTRE</t>
  </si>
  <si>
    <t>SEGUIMIENTO III CUATRIMESTRE</t>
  </si>
  <si>
    <t>RIESGO</t>
  </si>
  <si>
    <t xml:space="preserve">CONTEXTO ESTRATEGICO </t>
  </si>
  <si>
    <t>CAUSAS</t>
  </si>
  <si>
    <t>CONSECUENCIAS</t>
  </si>
  <si>
    <t>IMPACTO DEL RIESGO</t>
  </si>
  <si>
    <t>CONTROLES (DESCRIPCIÓN)</t>
  </si>
  <si>
    <t>TIPO 
(PREVENTIVO - DETECTIVO)</t>
  </si>
  <si>
    <t>1. RESPONSABLE</t>
  </si>
  <si>
    <t>2. PERIODICIDAD</t>
  </si>
  <si>
    <t>3. PROPÓSITO</t>
  </si>
  <si>
    <t>4. CÓMO SE REALIZA LA ACTIVIDAD DE CONTROL</t>
  </si>
  <si>
    <t xml:space="preserve">5. QUÉ PASA CON LAS OBSERVACIONES O DESVIACIONES </t>
  </si>
  <si>
    <t>6. EVIDENCIA DE LA EJECUCION DEL CONTROL</t>
  </si>
  <si>
    <t>CALIFICACIÓN DEL CONTROL</t>
  </si>
  <si>
    <t>EVALUACIÓN DEL DISEÑO DEL CONTROL
( D )</t>
  </si>
  <si>
    <t>SOLIDEZ INDIVIDUAL DE CADA
CONTROL 
( D + E )</t>
  </si>
  <si>
    <t>APLICA PLAN DE
ACCIÓN PARA
FORTALECER EL CONTROL</t>
  </si>
  <si>
    <t>SOLIDEZ DEL CONJUNTO
DE CONTROLES</t>
  </si>
  <si>
    <t>ACCIONES A TOMAR</t>
  </si>
  <si>
    <t>SOPORTE</t>
  </si>
  <si>
    <t xml:space="preserve">PERIODICIDAD DE SEGUIMIENTO </t>
  </si>
  <si>
    <t>CRONOGRAMA IMPLEMENTACIÓN ACCIONES</t>
  </si>
  <si>
    <t>META</t>
  </si>
  <si>
    <t xml:space="preserve">INDICADOR PARA LA 
EVALUACIÓN DE 
ACCIONES
IMPLEMENTADAS  </t>
  </si>
  <si>
    <t>AUTOCONTROL
(LIDER DEL PROCESO)</t>
  </si>
  <si>
    <t>MONITOREO
(OFICINA ASESORA DE PLANEACIÓN)</t>
  </si>
  <si>
    <t>SEGUIMIENTO
(CONTROL INTERNO)</t>
  </si>
  <si>
    <t>% AVANCE</t>
  </si>
  <si>
    <t xml:space="preserve">PROCESO </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</si>
  <si>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</si>
  <si>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</si>
  <si>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</si>
  <si>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</si>
  <si>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</si>
  <si>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</si>
  <si>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</si>
  <si>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 xml:space="preserve">PROBABILIDAD </t>
  </si>
  <si>
    <t>INICIA</t>
  </si>
  <si>
    <t>TERMINA</t>
  </si>
  <si>
    <t>Gestión Administrativa y Documental</t>
  </si>
  <si>
    <t>Subdirección de Gestión Corporativa – Gestión Ambiental</t>
  </si>
  <si>
    <t>Administrar recursos físicos (tangibles e intangibles) propiedad o en calidad de alquiler del Instituto, así como gestionar el manejo del flujo documental de la entidad, con el fin de garantizar el óptimo funcionamiento del instituto como memoria Institucional</t>
  </si>
  <si>
    <t>Generación de residuos peligrosos en las sedes operativas del Instituto.</t>
  </si>
  <si>
    <t xml:space="preserve">1. Debilidad en la separación en la fuente y disposición de residuos por parte del personal </t>
  </si>
  <si>
    <t>1. Investigaciones y sanciones por parte de autoridad ambiental</t>
  </si>
  <si>
    <t>1. Verificación del lugar de almacenamiento temporal de residuos; y del correcto embalaje y rotulado de los residuos peligrosos, diligenciando el formato PA03-PR03-F13 Lista de Inspección Manejo de Residuos V1</t>
  </si>
  <si>
    <t>1. Socializar y capacitar en tema de separación en la fuente según el tipo de residuos peligroso.</t>
  </si>
  <si>
    <t>1. Lista de asistencia, informe de capacitación.</t>
  </si>
  <si>
    <t>Una socialización en tema de separación en la fuente según el tipo de residuos peligroso.</t>
  </si>
  <si>
    <t>(Número de socializaciones y/o capacitaciones cumplidas/Número de socializaciones y/o capacitaciones programadas) *100</t>
  </si>
  <si>
    <t xml:space="preserve">* Durante el primer cuatrimestre se realizaron cuatro capacitaciones en materia de separación, segregación y disposición final de residuos peligrosos. Cumplimiento del 100% de lo programado en el cuatrimestre.
* Durante el cuatrimestre se verificó el dilienciamiento de los formatos: GENERACIÓN DE RESIDUOS PELIGROSOS DE ORIGEN ADMINISTRATIVO, VERIFICACIÓN DE CONDICIONES DEL TRANSPORTE DE RESIDUOS PELIGROSOS, CONTROL DE EMBASES DE MEDICAMENTOS Y LA BITACORA DE RESIDUOS DEL INSTITUTO. 
* en este cuatrimestre se realizaron 8 inspecciónes al correcto rotulado, embalaje y almacenamiento de residuos peligrosos. </t>
  </si>
  <si>
    <t>Con las evidencias presetandas se verifica realizacion de capacitaciones, diligencimiento de formatos  e inspecciones al correcto rotulado 
SE EVIDENCIA CUMPLIMIENTO A LA ACTIVIDAD PROGRAMADA MANTENIENDO CONTROLADO EL RIESGO</t>
  </si>
  <si>
    <t>Revisados los soportes que se encuentran en el sharePoint  se realizaron actividades que se establecieron como acciones a toma .Se mantiene controlado el riesgo.</t>
  </si>
  <si>
    <t xml:space="preserve">1.	En el marco del programa de Residuos Peligroso se han realizado las siguientes capacitaciones: 
30 de abril: Se realizó la socialización de la disposición de medicamentos.
31 de mayo: Se realizó capacitación virtual de residuos de medicamentos posconsumo con la empresa Aprovet.
2.	Lista de Inspección:
Dos veces al mes se realiza la verificación de las condiciones de saneamiento, almacenamiento y disposición de residuos peligrosos mediante el diligenciamiento del formato PA03-PR03-F14- Lista de Inspección.
1.	Formato RESPEL:
En cada entrega de residuos peligrosos a la empresa gestora de Ecocapital se verifican las condiciones del vehículo transportador en el formato de verificación de transporte, medicamentos, residuos administrativos.
</t>
  </si>
  <si>
    <t>Se evidencia capacitacion de en el mes de mayo con APROVET, las demas capacitaciones no corresponden a el periodo del segundo cuatrimestres
Se evidencai diligencimiento de las listas de inspeccion
Se evidencia diligencimiento del formato RESPEL
Se da cumplimiento a la actividad</t>
  </si>
  <si>
    <t xml:space="preserve">Se observa acta de capacitación virtual de residuos de con la empresa Aprovet relacionada a posconsumo, las otras actas aportadas no corresponden al cuatrimestre sujeto a seguimiento. Se evidencia la firma de verificación de los formatos al Transportador Respel, sin embargo para los meses de mayo y julio sólo se observan como evidencia dos formatos en cada mes, número por debajo de la meta planteada. Respecto a las listas de inspección se evidencia en el Sharepoint 1 para el mes de mayo, 2 en junio, 2 de julio y 2 de agosto, por lo cual se recomienda la revisión de la meta correspondiente a 3 listas de revisión al mes. </t>
  </si>
  <si>
    <t>2. Debilidad en el almacenamiento (rotulado y pesaje) de los residuos peligrosos en las actividades misionales del Instituto.</t>
  </si>
  <si>
    <t xml:space="preserve">2. Transmisión de enfermedades infectocontagiosas  </t>
  </si>
  <si>
    <t>2. Diligenciamiento claro y completo de formatos dispuestos para la cuantificación y separación de residuos en la fuente PA03-PR03-F02 Registro de residuos peligrosos administrativos V2.0, PA03-PR03-F05 Control de envases de medicamentos V3.0, PA03-PR03-F07 Registro de residuos riesgo biológico V3, PA03-PR03-F11 Entrega De Residuos De Riesgo Biológico Al Gestor Autorizado V1, PA03-PR03-F06 Entrega de residuos peligrosos para disposición Final V3.</t>
  </si>
  <si>
    <t>2. Verificación de correcto diligenciamiento de formatos RESPEL en letra legible.</t>
  </si>
  <si>
    <t>2. Formatos RESPEL</t>
  </si>
  <si>
    <t>verificación de 4 formatos respel al mes.</t>
  </si>
  <si>
    <t>(Número de formatos diligenciados correctamente/Número de formatos establecidos) *100</t>
  </si>
  <si>
    <t>3.</t>
  </si>
  <si>
    <t>3. Reporte anual de la generación de residuos peligrosos ante el IDEAM, certificado de reporte.</t>
  </si>
  <si>
    <t>3. Verificar el correcto rotulado y embalaje de los residuos peligrosos.</t>
  </si>
  <si>
    <t>3. Lista de inspección.</t>
  </si>
  <si>
    <t>3 listas de inspección al mes</t>
  </si>
  <si>
    <t>(Número de inspección realizadas//Número de inspecciones programadas) *100</t>
  </si>
  <si>
    <t>4.</t>
  </si>
  <si>
    <t xml:space="preserve">4. </t>
  </si>
  <si>
    <t>5.</t>
  </si>
  <si>
    <t>Generación de aguas residuales No Domesticas</t>
  </si>
  <si>
    <t xml:space="preserve">1. Ausencia de mecanismos de tratamiento de aguas residuales </t>
  </si>
  <si>
    <t>1. Contaminación del recurso hídrico</t>
  </si>
  <si>
    <t xml:space="preserve">1. Socialización en prácticas adecuadas en el lavado de caniles para en el manejo adecuado de vertimientos. </t>
  </si>
  <si>
    <t>1. Puesta en marcha de la planta de tratamiento de aguas residuales en la Unidad de Cuidado Animal por parte del contratista.</t>
  </si>
  <si>
    <t>1. Manual de funcionamiento del sistema de tratamiento entregado por el contratista.</t>
  </si>
  <si>
    <t xml:space="preserve"> Instalación y puesta en marcha de la planta de tratamiento de aguas residuales en la Unidad de Cuidado Animal</t>
  </si>
  <si>
    <t>Contrato de instalación de sistema  de tratamiento de aguas residuales liquidado.</t>
  </si>
  <si>
    <t>* Durante el mes de marzo inició la etapa de operación, puesta en marcha y estabilización de la planta de tratamiento de aguas reSiduales no domesticas en la Unidad de Cuidado Animal.
* El manual de limpieza fue actualizado en el mes de enero y se han realizado tres socializaciones del manual al personal de aseo.
*La caracterización de aguas residuales se va a hace una vez en el año y se programa para el último cuatrimestre.</t>
  </si>
  <si>
    <t>Con las evidencias presentadas se evidencia gestion en la instalacion y puesta en marcha desde el mes de marzo de la planta de tratamiento de aguas residuales, adicionalmente se identifica actualizacion de manual de limpieza y desinfeccion 
SE EVIDENCIA CUMPLIMIENTO DE LA ACTIVIDAD PROGRAMADA MANTENIENDO CONTROLADO EL RIESGO</t>
  </si>
  <si>
    <t>Revisados los soportes que se encuentran en el sharePoint  se realizaron actividades que se establecieron como acciones a tomar .Se mantiene controlado el riesgo.</t>
  </si>
  <si>
    <t xml:space="preserve">* Se relacionan los formatos de funcionamiento de la planta de tratamiento de aguas residuales no domesticas en la Unidad de Cuidado Animal.
* El manual de limpieza fue actualizado en el mes de enero y se han realizado las siguientes capacitaciones: 25 de junio: Se realizó capacitación del manual de limpieza y desinfección y bioseguridad al personal de ladoinsa.
28 de junio: Se realizó capacitación del manual de limpieza y desinfección y bioseguridad al personal del Instituto.
*La caracterización de aguas residuales se va a hace una vez en el año y se programa para el último cuatrimestre."
</t>
  </si>
  <si>
    <t>Se evidencia carpeta con la gestion realizada con la gestion de la planta de tratamiento de aguas
Se adelantan capactiacion en el procedimiento de limpieza y desinfeccion en junio
Se da cumplimiento a la actividad</t>
  </si>
  <si>
    <t xml:space="preserve">Se evidencian soportes de mantenimiento y funcionamiento de la PTAR, al igual que 2 actas de socialización del Manual de Limpieza y Desinfección de áreas del Instituto. </t>
  </si>
  <si>
    <t>1. Debilidad en el manejo adecuado de la disposición de residuos sólidos en las rejillas, durante el proceso de lavado de los caniles</t>
  </si>
  <si>
    <t>1. Requerimientos por parte de las Autoridades Ambientales</t>
  </si>
  <si>
    <t>2. Mantenimiento a las cajas de inspección de la Unidad de Cuidado Animal</t>
  </si>
  <si>
    <t>2. Socializar el manual de limpieza y desinfección de áreas del instituto</t>
  </si>
  <si>
    <t>2. Procedimiento actualizado, listados de asistencia, acta.</t>
  </si>
  <si>
    <t>Un manual socializado de limpieza y desinfección de áreas del instituto.</t>
  </si>
  <si>
    <t>3. Puesta en marcha de la Planta de Tratamiento de Aguas Residuales.</t>
  </si>
  <si>
    <t>3. caracterización de aguas residuales</t>
  </si>
  <si>
    <t>3. Resultados de laboratorio de calidad de agua</t>
  </si>
  <si>
    <t>Realizar una caracterización con un laboratorio acreditado</t>
  </si>
  <si>
    <t>(Número de caracterizaciones realizadas/ Número de caracterizaciones realizadas)*100</t>
  </si>
  <si>
    <t>Subdirección de Gestión Corporativa – Gestión Documental</t>
  </si>
  <si>
    <t>Administrar los recursos físicos (tangibles e intangibles) propiedad o en calidad de alquiler del instituto, así como gestionar el manejo del flujo documental de la entidad, con el fin de garantizar el óptimo funcionamiento del Instituto como su memoría institucional.</t>
  </si>
  <si>
    <t>Pérdida de Información física o digital</t>
  </si>
  <si>
    <t>1. Insuficiente aplicación de herramientas de control sobre la documentación física.</t>
  </si>
  <si>
    <t>1. Ausencia de inventarios documentales en su respectivo formato y formatos de préstamo documental.</t>
  </si>
  <si>
    <t xml:space="preserve">Elaborar y ejecutar plan de trabajo sobre inventarios documentales para que todos los archivos de gestión tengan el control de su información.
</t>
  </si>
  <si>
    <t>1. Elaborar y ejecutar plan de trabajo sobre inventarios documentales.</t>
  </si>
  <si>
    <t>1. Inventarios Documentales de las dependencias.</t>
  </si>
  <si>
    <t>Inventarios documentales</t>
  </si>
  <si>
    <t>Cantidad de inventarios documentales / cantidad de dependencias de la entidad</t>
  </si>
  <si>
    <t>Con las evidencias cargadas se evidencian actas de capacitación en los meses de enero, febrero. Marzo y abril 
Se recomienda mostrar evidencias de gestion con respecto al Software de gestion documental,e inventarios documentales ya que no se presentaron ninguna</t>
  </si>
  <si>
    <t>No se evidencia el seguimiento a los riesgos  del lider del proceso .
En la carpeta soporte del mes de abril de 2021 se evidencian  capacitaciones .
No hay evidencia de la gestión del software de gestion documental ni de los inventarios.</t>
  </si>
  <si>
    <t>En el cuatrimestre de los meses de mayo a agosto, se ha recibido un 74% de los inventarios documentales de los archivos de gestión, los cuales son cargados al Sharepoint, estos se encuentran sujetos a verificación por parte de archivo central.
En cuanto al Software de gestión documental, se realizo la presentación al subdirector de gestión corporativa de ORFEO, al cual se le asigno un presupuesto, sin embargo, la decisión depende del directivo.
Se adjuntas 5 actas de capacitación sobre el tema de AZ-Digital y préstamos documentales.</t>
  </si>
  <si>
    <t>Se evidencia carpeta de invetnarios documentales de corporativa, cultura, direccion, fauna, planeacion y juridica
Se evidencian jornadas de capactiacion en temas de prestamo documental, az digital y digitalizacion sinantropicos
Se da cumplimiento a la actividad</t>
  </si>
  <si>
    <t>Se evidencia en el Sharepoint los inventarios documentales de la Dirección General, Corporativa, Fauna, Cultura, Planeación y Jurídica dando cumplimiento a lo programado. Adicionalmente, se observan 4 actas de reunión de capacitaciones en AZ Digital y préstamos documentales. Se cumple con las actividades, sin embargo no se observan los soportes de correos relacionados a la gestión del software documental.</t>
  </si>
  <si>
    <t>2. Falta la asignación de usuarios a cada uno de los servidores y contratistas para el Software de Gestión Documental</t>
  </si>
  <si>
    <t>2. Falta de responsabilidad sobre la gestión de los documentos recibidos y producidos por la entidad.</t>
  </si>
  <si>
    <t>Solicitar al área de tecnología la asignación de usuarios para servidores publicos y contratistas para el software de gestión documental.</t>
  </si>
  <si>
    <t>2. Requerir mediante correo electrónico, usuario para cada uno de los servidores y contratistas de acceso al software de gestión documental.</t>
  </si>
  <si>
    <t>2. Software de Gestión Documental con usuarios para todos los servidores y contratistas.</t>
  </si>
  <si>
    <t>Usuarios para todos los servidores y contratistas</t>
  </si>
  <si>
    <t>Cantidad de usuarios en el Software de gestión documental / Cantidad de servidores y contratistas del Instituto</t>
  </si>
  <si>
    <t>3. Se debe robustecer el módulo de Gestión Documental de acuerdo con lo establecido en el Modelo de Requisitos para la Gestión de Documentos electrónicos.</t>
  </si>
  <si>
    <t>3. Documentación desorganizada y no aplicación de instrumentos archivisticos.</t>
  </si>
  <si>
    <t>Realizar capacitación sobre el procedimiento de préstamo documental.
Realizar capacitaciones sobre el uso y manejo del software de gestión documental.</t>
  </si>
  <si>
    <t>3. Efectuar capacitacion sobre préstamo documental.
Efectuar capacitaciones sobre el uso y manejo del software de gestión documental.</t>
  </si>
  <si>
    <t>3. Actas de capacitación.</t>
  </si>
  <si>
    <t>Personal capacitado sobre el uso y manejo del software de gestión documental</t>
  </si>
  <si>
    <t>Cantidad de servidores y contratistas capacitado / Cantidad de Servidores y contratistas del instituto</t>
  </si>
  <si>
    <t>4. Carencia de habilidades sobre el uso y manejo de herramientas tecnológicas.</t>
  </si>
  <si>
    <t xml:space="preserve">5. </t>
  </si>
  <si>
    <t>Deterioro de los documentos ocasionados por humedad o inundación del Archivo Central.</t>
  </si>
  <si>
    <t>1. Ausencia de limpieza y visitas de inspección sobre los depositos de archivo</t>
  </si>
  <si>
    <t>1. Deterioro sobre los soportes documentales y pérdida de información.</t>
  </si>
  <si>
    <t>1. Realizar visitas de inspección periodicas y efectuar actividades de limpieza documental</t>
  </si>
  <si>
    <t>1. Realizar visitas de inspección y seguimiento periodicas a los depositos de archivo y establecer jormadas de limpieza documental.</t>
  </si>
  <si>
    <t>1. Actas sobre las visitas de Inspección y seguimiento realizadas y jornadas de limpieza documental.</t>
  </si>
  <si>
    <t>Visitas de Inspección y seguimiento Archivo Central</t>
  </si>
  <si>
    <t>Cantidad de visitas realizadas / cantidad de visitas a realizar.</t>
  </si>
  <si>
    <t>Se evidencain actas de capacitacion en limpieza y desinfeccion realizadas en enero y marzo 
SE EVIDENCIA CUMPLIMIENTO DE LA ACTIVIDAD PROGRAMADA MANTENIENDO CONTROLADO EL RIESGO</t>
  </si>
  <si>
    <t>No se evidencia el seguimiento del  riesgos  por el lider del proceso . Se recomienda realización permante del seguimiento. Se encuentran dos capacitaciones como soporte de la actividad.</t>
  </si>
  <si>
    <t>Durante los meses de mayo a agosto, se efectuarón jornadas de limpieza documental en el deposito de archivo, según consta en las actas de reunión mensual elaboradas (4)</t>
  </si>
  <si>
    <t>Se evidencia carpeta con soportes de limpieza y desinfeccion de los meses de mayo, junio. julio y agosto 
Se da cumplimiento a la actividad</t>
  </si>
  <si>
    <t xml:space="preserve">Se da cumplimiento con la actividad, sin embargo se recomienda adjuntar las actas debidamente firmadas pues 3 de las 4 actas anexas en el Sharepoint no contenían la firma. </t>
  </si>
  <si>
    <t>2. Posible Inundación del Archivo Central ocasionada por fuertes lluvias</t>
  </si>
  <si>
    <t>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</si>
</sst>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z val="11"/>
      <name val="Calibri"/>
      <family val="2"/>
      <scheme val="minor"/>
    </font>
    <font>
      <sz val="11"/>
      <color theme="1"/>
      <name val="Calibri"/>
      <family val="2"/>
      <scheme val="minor"/>
    </font>
    <font>
      <sz val="12"/>
      <name val="Franklin Gothic Demi Cond"/>
      <family val="2"/>
    </font>
    <font>
      <sz val="11"/>
      <name val="Calibri"/>
      <family val="2"/>
      <scheme val="minor"/>
    </font>
    <font>
      <sz val="9"/>
      <name val="Franklin Gothic Demi Cond"/>
      <family val="2"/>
    </font>
    <font>
      <sz val="10"/>
      <name val="Arial"/>
      <family val="2"/>
    </font>
    <font>
      <b/>
      <sz val="11"/>
      <name val="Arial"/>
      <family val="2"/>
    </font>
    <font>
      <b/>
      <sz val="12"/>
      <name val="Arial"/>
      <family val="2"/>
    </font>
    <font>
      <b/>
      <sz val="20"/>
      <name val="Calibri"/>
      <family val="2"/>
      <scheme val="minor"/>
    </font>
    <font>
      <b/>
      <sz val="14"/>
      <name val="Arial"/>
      <family val="2"/>
    </font>
    <font>
      <sz val="12"/>
      <name val="Calibri"/>
      <family val="2"/>
      <scheme val="minor"/>
    </font>
    <font>
      <b/>
      <sz val="12"/>
      <name val="Calibri"/>
      <family val="2"/>
      <scheme val="minor"/>
    </font>
    <font>
      <sz val="20"/>
      <name val="Calibri"/>
      <family val="2"/>
      <scheme val="minor"/>
    </font>
    <font>
      <sz val="14"/>
      <name val="Arial"/>
      <family val="2"/>
    </font>
    <font>
      <sz val="11"/>
      <name val="Arial"/>
      <family val="2"/>
    </font>
  </fonts>
  <fills count="16">
    <fill>
      <patternFill patternType="none"/>
    </fill>
    <fill>
      <patternFill patternType="gray125"/>
    </fill>
    <fill>
      <patternFill patternType="solid">
        <fgColor rgb="FF92D050"/>
        <bgColor indexed="64"/>
      </patternFill>
    </fill>
    <fill>
      <patternFill patternType="solid">
        <fgColor rgb="FFFA9706"/>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0"/>
        <bgColor indexed="64"/>
      </patternFill>
    </fill>
    <fill>
      <patternFill patternType="solid">
        <fgColor rgb="FFFF000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s>
  <cellStyleXfs count="3">
    <xf numFmtId="0" fontId="0" fillId="0" borderId="0"/>
    <xf numFmtId="9" fontId="5" fillId="0" borderId="0" applyFont="0" applyFill="0" applyBorder="0" applyAlignment="0" applyProtection="0"/>
    <xf numFmtId="0" fontId="5" fillId="0" borderId="0"/>
  </cellStyleXfs>
  <cellXfs count="250">
    <xf numFmtId="0" fontId="0" fillId="0" borderId="0" xfId="0"/>
    <xf numFmtId="0" fontId="0" fillId="0" borderId="1" xfId="0" applyBorder="1" applyAlignment="1">
      <alignment horizontal="center"/>
    </xf>
    <xf numFmtId="0" fontId="0" fillId="0" borderId="0" xfId="0" applyAlignment="1">
      <alignment horizontal="center"/>
    </xf>
    <xf numFmtId="0" fontId="0" fillId="2" borderId="2" xfId="0" applyFill="1" applyBorder="1" applyAlignment="1">
      <alignment horizontal="center" vertical="center"/>
    </xf>
    <xf numFmtId="0" fontId="0" fillId="4" borderId="2" xfId="0" applyFill="1" applyBorder="1" applyAlignment="1">
      <alignment horizontal="center" vertical="center"/>
    </xf>
    <xf numFmtId="0" fontId="0" fillId="3" borderId="2" xfId="0" applyFill="1" applyBorder="1" applyAlignment="1">
      <alignment horizontal="center" vertical="center"/>
    </xf>
    <xf numFmtId="0" fontId="0" fillId="0" borderId="1" xfId="0" applyBorder="1" applyAlignment="1">
      <alignment horizontal="center" vertical="center"/>
    </xf>
    <xf numFmtId="0" fontId="0" fillId="0" borderId="0" xfId="0" applyAlignment="1">
      <alignment wrapText="1"/>
    </xf>
    <xf numFmtId="0" fontId="1" fillId="4" borderId="1" xfId="0" applyFont="1" applyFill="1" applyBorder="1" applyAlignment="1">
      <alignment horizontal="center"/>
    </xf>
    <xf numFmtId="0" fontId="6" fillId="8" borderId="6" xfId="0" applyFont="1" applyFill="1" applyBorder="1" applyAlignment="1" applyProtection="1">
      <alignment horizontal="center" vertical="center" wrapText="1"/>
      <protection hidden="1"/>
    </xf>
    <xf numFmtId="0" fontId="8" fillId="8" borderId="2" xfId="0" applyFont="1" applyFill="1" applyBorder="1" applyAlignment="1" applyProtection="1">
      <alignment horizontal="center" vertical="center" wrapText="1"/>
      <protection hidden="1"/>
    </xf>
    <xf numFmtId="0" fontId="8" fillId="8" borderId="5" xfId="0" applyFont="1" applyFill="1" applyBorder="1" applyAlignment="1" applyProtection="1">
      <alignment horizontal="center" vertical="center" wrapText="1"/>
      <protection hidden="1"/>
    </xf>
    <xf numFmtId="0" fontId="12" fillId="14" borderId="0" xfId="0" applyFont="1" applyFill="1" applyAlignment="1">
      <alignment vertical="center" wrapText="1"/>
    </xf>
    <xf numFmtId="0" fontId="13" fillId="14" borderId="0" xfId="0" applyFont="1" applyFill="1" applyAlignment="1">
      <alignment horizontal="left" vertical="center" wrapText="1"/>
    </xf>
    <xf numFmtId="0" fontId="13" fillId="14" borderId="0" xfId="0" applyFont="1" applyFill="1" applyAlignment="1">
      <alignment vertical="center" wrapText="1"/>
    </xf>
    <xf numFmtId="0" fontId="7" fillId="14" borderId="0" xfId="0" applyFont="1" applyFill="1" applyAlignment="1" applyProtection="1">
      <alignment horizontal="center" vertical="center" wrapText="1"/>
      <protection locked="0"/>
    </xf>
    <xf numFmtId="0" fontId="7" fillId="14" borderId="0" xfId="0" applyFont="1" applyFill="1" applyAlignment="1" applyProtection="1">
      <alignment horizontal="center" vertical="center" wrapText="1"/>
      <protection hidden="1"/>
    </xf>
    <xf numFmtId="9" fontId="7" fillId="14" borderId="0" xfId="1" applyFont="1" applyFill="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11" fillId="14" borderId="0" xfId="0" applyFont="1" applyFill="1" applyAlignment="1">
      <alignment vertical="center" wrapText="1"/>
    </xf>
    <xf numFmtId="0" fontId="11" fillId="14" borderId="0" xfId="0" applyFont="1" applyFill="1" applyAlignment="1">
      <alignment horizontal="center" vertical="center" wrapText="1"/>
    </xf>
    <xf numFmtId="0" fontId="6" fillId="0" borderId="0" xfId="0" applyFont="1" applyAlignment="1" applyProtection="1">
      <alignment horizontal="center" vertical="center" wrapText="1"/>
      <protection hidden="1"/>
    </xf>
    <xf numFmtId="0" fontId="6" fillId="12" borderId="13" xfId="0" applyFont="1" applyFill="1" applyBorder="1" applyAlignment="1" applyProtection="1">
      <alignment horizontal="center" vertical="center" wrapText="1"/>
      <protection hidden="1"/>
    </xf>
    <xf numFmtId="0" fontId="7" fillId="0" borderId="0" xfId="0" applyFont="1" applyAlignment="1" applyProtection="1">
      <alignment horizontal="center" vertical="center" wrapText="1"/>
      <protection hidden="1"/>
    </xf>
    <xf numFmtId="0" fontId="7" fillId="13" borderId="0" xfId="0" applyFont="1" applyFill="1" applyAlignment="1" applyProtection="1">
      <alignment horizontal="center" vertical="center" wrapText="1"/>
      <protection locked="0"/>
    </xf>
    <xf numFmtId="9" fontId="7" fillId="0" borderId="0" xfId="1" applyFont="1" applyAlignment="1" applyProtection="1">
      <alignment horizontal="center" vertical="center" wrapText="1"/>
      <protection locked="0"/>
    </xf>
    <xf numFmtId="0" fontId="15" fillId="13" borderId="24" xfId="0" applyFont="1" applyFill="1" applyBorder="1" applyAlignment="1" applyProtection="1">
      <alignment horizontal="center" vertical="center" wrapText="1"/>
      <protection locked="0"/>
    </xf>
    <xf numFmtId="0" fontId="15" fillId="5" borderId="8" xfId="0" applyFont="1" applyFill="1" applyBorder="1" applyAlignment="1" applyProtection="1">
      <alignment horizontal="center" vertical="center" wrapText="1"/>
      <protection hidden="1"/>
    </xf>
    <xf numFmtId="0" fontId="15" fillId="5" borderId="9" xfId="0" applyFont="1" applyFill="1" applyBorder="1" applyAlignment="1" applyProtection="1">
      <alignment horizontal="center" vertical="center" wrapText="1"/>
      <protection hidden="1"/>
    </xf>
    <xf numFmtId="0" fontId="14" fillId="0" borderId="0" xfId="0" applyFont="1" applyAlignment="1" applyProtection="1">
      <alignment horizontal="center" vertical="center" wrapText="1"/>
      <protection locked="0"/>
    </xf>
    <xf numFmtId="0" fontId="15" fillId="13" borderId="6" xfId="0" applyFont="1" applyFill="1" applyBorder="1" applyAlignment="1" applyProtection="1">
      <alignment horizontal="center" vertical="center" wrapText="1"/>
      <protection locked="0"/>
    </xf>
    <xf numFmtId="0" fontId="15" fillId="5" borderId="11" xfId="0" applyFont="1" applyFill="1" applyBorder="1" applyAlignment="1" applyProtection="1">
      <alignment horizontal="center" vertical="center" wrapText="1"/>
      <protection hidden="1"/>
    </xf>
    <xf numFmtId="0" fontId="15" fillId="5" borderId="1" xfId="0" applyFont="1" applyFill="1" applyBorder="1" applyAlignment="1" applyProtection="1">
      <alignment horizontal="center" vertical="center" wrapText="1"/>
      <protection hidden="1"/>
    </xf>
    <xf numFmtId="0" fontId="15" fillId="13" borderId="25" xfId="0" applyFont="1" applyFill="1" applyBorder="1" applyAlignment="1" applyProtection="1">
      <alignment horizontal="center" vertical="center" wrapText="1"/>
      <protection locked="0"/>
    </xf>
    <xf numFmtId="0" fontId="15" fillId="5" borderId="13" xfId="0" applyFont="1" applyFill="1" applyBorder="1" applyAlignment="1" applyProtection="1">
      <alignment horizontal="center" vertical="center" wrapText="1"/>
      <protection hidden="1"/>
    </xf>
    <xf numFmtId="0" fontId="15" fillId="5" borderId="14" xfId="0" applyFont="1" applyFill="1" applyBorder="1" applyAlignment="1" applyProtection="1">
      <alignment horizontal="center" vertical="center" wrapText="1"/>
      <protection hidden="1"/>
    </xf>
    <xf numFmtId="0" fontId="4" fillId="0" borderId="1" xfId="0" applyFont="1" applyBorder="1" applyAlignment="1">
      <alignment horizontal="center"/>
    </xf>
    <xf numFmtId="0" fontId="14" fillId="0" borderId="9"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4" xfId="0" applyFont="1" applyBorder="1" applyAlignment="1" applyProtection="1">
      <alignment horizontal="left" vertical="top" wrapText="1"/>
      <protection locked="0"/>
    </xf>
    <xf numFmtId="0" fontId="16" fillId="14" borderId="0" xfId="0" applyFont="1" applyFill="1" applyAlignment="1">
      <alignment vertical="top" wrapText="1"/>
    </xf>
    <xf numFmtId="0" fontId="17" fillId="14" borderId="0" xfId="0" applyFont="1" applyFill="1" applyAlignment="1">
      <alignment horizontal="left" vertical="top" wrapText="1"/>
    </xf>
    <xf numFmtId="0" fontId="7" fillId="14" borderId="0" xfId="0" applyFont="1" applyFill="1" applyAlignment="1" applyProtection="1">
      <alignment horizontal="center" vertical="top" wrapText="1"/>
      <protection locked="0"/>
    </xf>
    <xf numFmtId="0" fontId="7" fillId="0" borderId="0" xfId="0" applyFont="1" applyAlignment="1" applyProtection="1">
      <alignment horizontal="center" vertical="top" wrapText="1"/>
      <protection locked="0"/>
    </xf>
    <xf numFmtId="0" fontId="14" fillId="0" borderId="8"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3" xfId="0" applyFont="1" applyBorder="1" applyAlignment="1" applyProtection="1">
      <alignment horizontal="left" vertical="top" wrapText="1"/>
      <protection locked="0"/>
    </xf>
    <xf numFmtId="0" fontId="14" fillId="0" borderId="16" xfId="0" applyFont="1" applyBorder="1" applyAlignment="1" applyProtection="1">
      <alignment horizontal="center" vertical="center" wrapText="1"/>
      <protection locked="0"/>
    </xf>
    <xf numFmtId="0" fontId="14" fillId="0" borderId="17" xfId="0" applyFont="1" applyBorder="1" applyAlignment="1" applyProtection="1">
      <alignment horizontal="center" vertical="center" wrapText="1"/>
      <protection locked="0"/>
    </xf>
    <xf numFmtId="0" fontId="0" fillId="0" borderId="1" xfId="0" applyBorder="1" applyAlignment="1">
      <alignment horizontal="center" wrapText="1"/>
    </xf>
    <xf numFmtId="0" fontId="15" fillId="5" borderId="6" xfId="0" applyFont="1" applyFill="1" applyBorder="1" applyAlignment="1" applyProtection="1">
      <alignment horizontal="center" vertical="center" wrapText="1"/>
      <protection hidden="1"/>
    </xf>
    <xf numFmtId="0" fontId="15" fillId="5" borderId="25" xfId="0" applyFont="1" applyFill="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hidden="1"/>
    </xf>
    <xf numFmtId="0" fontId="7" fillId="0" borderId="39" xfId="0" applyFont="1" applyBorder="1" applyAlignment="1" applyProtection="1">
      <alignment horizontal="center" vertical="center" wrapText="1"/>
      <protection locked="0"/>
    </xf>
    <xf numFmtId="0" fontId="7" fillId="0" borderId="36" xfId="0" applyFont="1" applyBorder="1" applyAlignment="1" applyProtection="1">
      <alignment horizontal="center" vertical="center" wrapText="1"/>
      <protection locked="0"/>
    </xf>
    <xf numFmtId="0" fontId="15" fillId="5" borderId="9" xfId="0" applyFont="1" applyFill="1" applyBorder="1" applyAlignment="1" applyProtection="1">
      <alignment horizontal="center" vertical="center" wrapText="1"/>
      <protection locked="0"/>
    </xf>
    <xf numFmtId="0" fontId="15" fillId="5" borderId="1" xfId="0" applyFont="1" applyFill="1" applyBorder="1" applyAlignment="1" applyProtection="1">
      <alignment horizontal="center" vertical="center" wrapText="1"/>
      <protection locked="0"/>
    </xf>
    <xf numFmtId="0" fontId="15" fillId="5" borderId="14" xfId="0" applyFont="1" applyFill="1" applyBorder="1" applyAlignment="1" applyProtection="1">
      <alignment horizontal="center" vertical="center" wrapText="1"/>
      <protection locked="0"/>
    </xf>
    <xf numFmtId="0" fontId="7" fillId="5" borderId="0" xfId="0" applyFont="1" applyFill="1" applyAlignment="1" applyProtection="1">
      <alignment horizontal="center" vertical="center" wrapText="1"/>
      <protection locked="0"/>
    </xf>
    <xf numFmtId="0" fontId="14" fillId="0" borderId="31" xfId="0" applyFont="1" applyBorder="1" applyAlignment="1" applyProtection="1">
      <alignment horizontal="left" vertical="top" wrapText="1"/>
      <protection locked="0"/>
    </xf>
    <xf numFmtId="0" fontId="15" fillId="5" borderId="7" xfId="0" applyFont="1" applyFill="1" applyBorder="1" applyAlignment="1" applyProtection="1">
      <alignment horizontal="center" vertical="center" wrapText="1"/>
      <protection hidden="1"/>
    </xf>
    <xf numFmtId="0" fontId="15" fillId="13" borderId="22" xfId="0" applyFont="1" applyFill="1" applyBorder="1" applyAlignment="1" applyProtection="1">
      <alignment horizontal="center" vertical="center" wrapText="1"/>
      <protection locked="0"/>
    </xf>
    <xf numFmtId="0" fontId="15" fillId="13" borderId="36" xfId="0" applyFont="1" applyFill="1" applyBorder="1" applyAlignment="1" applyProtection="1">
      <alignment horizontal="center" vertical="center" wrapText="1"/>
      <protection locked="0"/>
    </xf>
    <xf numFmtId="0" fontId="15" fillId="13" borderId="40" xfId="0" applyFont="1" applyFill="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locked="0"/>
    </xf>
    <xf numFmtId="0" fontId="14" fillId="0" borderId="18" xfId="0" applyFont="1" applyBorder="1" applyAlignment="1" applyProtection="1">
      <alignment horizontal="center" vertical="center" wrapText="1"/>
      <protection locked="0"/>
    </xf>
    <xf numFmtId="0" fontId="1" fillId="0" borderId="1" xfId="0" applyFont="1" applyBorder="1" applyAlignment="1">
      <alignment horizontal="center" wrapText="1"/>
    </xf>
    <xf numFmtId="0" fontId="1" fillId="0" borderId="1" xfId="0" applyFont="1" applyBorder="1" applyAlignment="1">
      <alignment horizontal="center" vertical="center"/>
    </xf>
    <xf numFmtId="0" fontId="1" fillId="0" borderId="1" xfId="0" applyFont="1" applyBorder="1" applyAlignment="1">
      <alignment horizontal="center"/>
    </xf>
    <xf numFmtId="0" fontId="15" fillId="13" borderId="17" xfId="0" applyFont="1" applyFill="1" applyBorder="1" applyAlignment="1" applyProtection="1">
      <alignment horizontal="center" vertical="center" wrapText="1"/>
      <protection locked="0"/>
    </xf>
    <xf numFmtId="0" fontId="15" fillId="13" borderId="28" xfId="0" applyFont="1" applyFill="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15" fillId="13" borderId="9" xfId="0" applyFont="1" applyFill="1" applyBorder="1" applyAlignment="1" applyProtection="1">
      <alignment horizontal="center" vertical="center" wrapText="1"/>
      <protection locked="0"/>
    </xf>
    <xf numFmtId="0" fontId="15" fillId="13" borderId="1" xfId="0" applyFont="1" applyFill="1" applyBorder="1" applyAlignment="1" applyProtection="1">
      <alignment horizontal="center" vertical="center" wrapText="1"/>
      <protection locked="0"/>
    </xf>
    <xf numFmtId="0" fontId="15" fillId="13" borderId="14" xfId="0" applyFont="1" applyFill="1" applyBorder="1" applyAlignment="1" applyProtection="1">
      <alignment horizontal="center" vertical="center" wrapText="1"/>
      <protection locked="0"/>
    </xf>
    <xf numFmtId="0" fontId="15" fillId="5" borderId="28" xfId="0" applyFont="1" applyFill="1" applyBorder="1" applyAlignment="1" applyProtection="1">
      <alignment horizontal="center" vertical="center" wrapText="1"/>
      <protection hidden="1"/>
    </xf>
    <xf numFmtId="0" fontId="6" fillId="8" borderId="1" xfId="0" applyFont="1" applyFill="1" applyBorder="1" applyAlignment="1" applyProtection="1">
      <alignment horizontal="center" vertical="center" wrapText="1"/>
      <protection hidden="1"/>
    </xf>
    <xf numFmtId="0" fontId="14" fillId="0" borderId="6" xfId="0" applyFont="1" applyBorder="1" applyAlignment="1" applyProtection="1">
      <alignment horizontal="center" vertical="center" wrapText="1"/>
      <protection locked="0"/>
    </xf>
    <xf numFmtId="0" fontId="14" fillId="0" borderId="25" xfId="0" applyFont="1" applyBorder="1" applyAlignment="1" applyProtection="1">
      <alignment horizontal="center" vertical="center" wrapText="1"/>
      <protection locked="0"/>
    </xf>
    <xf numFmtId="0" fontId="6" fillId="6" borderId="14" xfId="0" applyFont="1" applyFill="1" applyBorder="1" applyAlignment="1" applyProtection="1">
      <alignment horizontal="center" vertical="center" wrapText="1"/>
      <protection hidden="1"/>
    </xf>
    <xf numFmtId="0" fontId="6" fillId="12" borderId="14" xfId="0" applyFont="1" applyFill="1" applyBorder="1" applyAlignment="1" applyProtection="1">
      <alignment horizontal="center" vertical="center" wrapText="1"/>
      <protection hidden="1"/>
    </xf>
    <xf numFmtId="0" fontId="6" fillId="10" borderId="2" xfId="0" applyFont="1" applyFill="1" applyBorder="1" applyAlignment="1" applyProtection="1">
      <alignment horizontal="center" vertical="center" wrapText="1"/>
      <protection hidden="1"/>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center" vertical="top" wrapText="1"/>
    </xf>
    <xf numFmtId="0" fontId="14" fillId="0" borderId="9"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9" fontId="14" fillId="0" borderId="16" xfId="1" applyFont="1" applyBorder="1" applyAlignment="1" applyProtection="1">
      <alignment horizontal="center" vertical="center" wrapText="1"/>
      <protection locked="0"/>
    </xf>
    <xf numFmtId="9" fontId="14" fillId="0" borderId="17" xfId="1" applyFont="1" applyBorder="1" applyAlignment="1" applyProtection="1">
      <alignment horizontal="center" vertical="center" wrapText="1"/>
      <protection locked="0"/>
    </xf>
    <xf numFmtId="9" fontId="14" fillId="0" borderId="18" xfId="1"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14" fillId="0" borderId="24"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25" xfId="0" applyFont="1" applyBorder="1" applyAlignment="1" applyProtection="1">
      <alignment horizontal="center" vertical="center" wrapText="1"/>
      <protection locked="0"/>
    </xf>
    <xf numFmtId="0" fontId="14" fillId="0" borderId="9" xfId="2" applyFont="1" applyBorder="1" applyAlignment="1" applyProtection="1">
      <alignment horizontal="center" vertical="center" wrapText="1"/>
      <protection locked="0"/>
    </xf>
    <xf numFmtId="0" fontId="14" fillId="0" borderId="1" xfId="2" applyFont="1" applyBorder="1" applyAlignment="1" applyProtection="1">
      <alignment horizontal="center" vertical="center" wrapText="1"/>
      <protection locked="0"/>
    </xf>
    <xf numFmtId="0" fontId="14" fillId="0" borderId="14" xfId="2" applyFont="1" applyBorder="1" applyAlignment="1" applyProtection="1">
      <alignment horizontal="center" vertical="center" wrapText="1"/>
      <protection locked="0"/>
    </xf>
    <xf numFmtId="0" fontId="15" fillId="13" borderId="8" xfId="0" applyFont="1" applyFill="1" applyBorder="1" applyAlignment="1" applyProtection="1">
      <alignment horizontal="center" vertical="center" wrapText="1"/>
      <protection locked="0"/>
    </xf>
    <xf numFmtId="0" fontId="15" fillId="13" borderId="11" xfId="0" applyFont="1" applyFill="1" applyBorder="1" applyAlignment="1" applyProtection="1">
      <alignment horizontal="center" vertical="center" wrapText="1"/>
      <protection locked="0"/>
    </xf>
    <xf numFmtId="0" fontId="15" fillId="13" borderId="13" xfId="0" applyFont="1" applyFill="1" applyBorder="1" applyAlignment="1" applyProtection="1">
      <alignment horizontal="center" vertical="center" wrapText="1"/>
      <protection locked="0"/>
    </xf>
    <xf numFmtId="0" fontId="15" fillId="13" borderId="9" xfId="0" applyFont="1" applyFill="1" applyBorder="1" applyAlignment="1" applyProtection="1">
      <alignment horizontal="center" vertical="center" wrapText="1"/>
      <protection locked="0"/>
    </xf>
    <xf numFmtId="0" fontId="15" fillId="13" borderId="1" xfId="0" applyFont="1" applyFill="1" applyBorder="1" applyAlignment="1" applyProtection="1">
      <alignment horizontal="center" vertical="center" wrapText="1"/>
      <protection locked="0"/>
    </xf>
    <xf numFmtId="0" fontId="15" fillId="13" borderId="14" xfId="0" applyFont="1" applyFill="1" applyBorder="1" applyAlignment="1" applyProtection="1">
      <alignment horizontal="center" vertical="center" wrapText="1"/>
      <protection locked="0"/>
    </xf>
    <xf numFmtId="0" fontId="15" fillId="5" borderId="16" xfId="0" applyFont="1" applyFill="1" applyBorder="1" applyAlignment="1" applyProtection="1">
      <alignment horizontal="center" vertical="center" wrapText="1"/>
      <protection hidden="1"/>
    </xf>
    <xf numFmtId="0" fontId="15" fillId="5" borderId="17" xfId="0" applyFont="1" applyFill="1" applyBorder="1" applyAlignment="1" applyProtection="1">
      <alignment horizontal="center" vertical="center" wrapText="1"/>
      <protection hidden="1"/>
    </xf>
    <xf numFmtId="0" fontId="15" fillId="5" borderId="18" xfId="0" applyFont="1" applyFill="1" applyBorder="1" applyAlignment="1" applyProtection="1">
      <alignment horizontal="center" vertical="center" wrapText="1"/>
      <protection hidden="1"/>
    </xf>
    <xf numFmtId="0" fontId="15" fillId="13" borderId="30" xfId="0" applyFont="1" applyFill="1" applyBorder="1" applyAlignment="1" applyProtection="1">
      <alignment horizontal="center" vertical="center" wrapText="1"/>
      <protection locked="0"/>
    </xf>
    <xf numFmtId="0" fontId="15" fillId="13" borderId="7" xfId="0" applyFont="1" applyFill="1" applyBorder="1" applyAlignment="1" applyProtection="1">
      <alignment horizontal="center" vertical="center" wrapText="1"/>
      <protection locked="0"/>
    </xf>
    <xf numFmtId="0" fontId="15" fillId="13" borderId="31" xfId="0" applyFont="1" applyFill="1" applyBorder="1" applyAlignment="1" applyProtection="1">
      <alignment horizontal="center" vertical="center" wrapText="1"/>
      <protection locked="0"/>
    </xf>
    <xf numFmtId="0" fontId="15" fillId="13" borderId="16" xfId="0" applyFont="1" applyFill="1" applyBorder="1" applyAlignment="1" applyProtection="1">
      <alignment horizontal="center" vertical="center" wrapText="1"/>
      <protection locked="0"/>
    </xf>
    <xf numFmtId="0" fontId="15" fillId="13" borderId="17" xfId="0" applyFont="1" applyFill="1" applyBorder="1" applyAlignment="1" applyProtection="1">
      <alignment horizontal="center" vertical="center" wrapText="1"/>
      <protection locked="0"/>
    </xf>
    <xf numFmtId="0" fontId="15" fillId="13" borderId="18" xfId="0" applyFont="1" applyFill="1" applyBorder="1" applyAlignment="1" applyProtection="1">
      <alignment horizontal="center" vertical="center" wrapText="1"/>
      <protection locked="0"/>
    </xf>
    <xf numFmtId="0" fontId="15" fillId="13" borderId="28" xfId="0" applyFont="1" applyFill="1" applyBorder="1" applyAlignment="1" applyProtection="1">
      <alignment horizontal="center" vertical="center" wrapText="1"/>
      <protection locked="0"/>
    </xf>
    <xf numFmtId="0" fontId="15" fillId="13" borderId="3" xfId="0" applyFont="1" applyFill="1" applyBorder="1" applyAlignment="1" applyProtection="1">
      <alignment horizontal="center" vertical="center" wrapText="1"/>
      <protection locked="0"/>
    </xf>
    <xf numFmtId="0" fontId="15" fillId="13" borderId="29" xfId="0" applyFont="1" applyFill="1" applyBorder="1" applyAlignment="1" applyProtection="1">
      <alignment horizontal="center" vertical="center" wrapText="1"/>
      <protection locked="0"/>
    </xf>
    <xf numFmtId="0" fontId="14" fillId="0" borderId="30"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4" fillId="0" borderId="31" xfId="0" applyFont="1" applyBorder="1" applyAlignment="1" applyProtection="1">
      <alignment horizontal="center" vertical="center" wrapText="1"/>
      <protection locked="0"/>
    </xf>
    <xf numFmtId="0" fontId="6" fillId="11" borderId="1" xfId="0" applyFont="1" applyFill="1" applyBorder="1" applyAlignment="1" applyProtection="1">
      <alignment horizontal="center" vertical="center" wrapText="1"/>
      <protection hidden="1"/>
    </xf>
    <xf numFmtId="0" fontId="6" fillId="11" borderId="2" xfId="0" applyFont="1" applyFill="1" applyBorder="1" applyAlignment="1" applyProtection="1">
      <alignment horizontal="center" vertical="center" wrapText="1"/>
      <protection hidden="1"/>
    </xf>
    <xf numFmtId="9" fontId="6" fillId="11" borderId="17" xfId="1" applyFont="1" applyFill="1" applyBorder="1" applyAlignment="1" applyProtection="1">
      <alignment horizontal="center" vertical="center" wrapText="1"/>
      <protection hidden="1"/>
    </xf>
    <xf numFmtId="9" fontId="6" fillId="11" borderId="27" xfId="1" applyFont="1" applyFill="1" applyBorder="1" applyAlignment="1" applyProtection="1">
      <alignment horizontal="center" vertical="center" wrapText="1"/>
      <protection hidden="1"/>
    </xf>
    <xf numFmtId="0" fontId="6" fillId="10" borderId="8" xfId="0" applyFont="1" applyFill="1" applyBorder="1" applyAlignment="1" applyProtection="1">
      <alignment horizontal="center" vertical="center" wrapText="1"/>
      <protection hidden="1"/>
    </xf>
    <xf numFmtId="0" fontId="6" fillId="10" borderId="9" xfId="0" applyFont="1" applyFill="1" applyBorder="1" applyAlignment="1" applyProtection="1">
      <alignment horizontal="center" vertical="center" wrapText="1"/>
      <protection hidden="1"/>
    </xf>
    <xf numFmtId="0" fontId="6" fillId="10" borderId="24" xfId="0" applyFont="1" applyFill="1" applyBorder="1" applyAlignment="1" applyProtection="1">
      <alignment horizontal="center" vertical="center" wrapText="1"/>
      <protection hidden="1"/>
    </xf>
    <xf numFmtId="0" fontId="6" fillId="11" borderId="8" xfId="0" applyFont="1" applyFill="1" applyBorder="1" applyAlignment="1" applyProtection="1">
      <alignment horizontal="center" vertical="center" wrapText="1"/>
      <protection hidden="1"/>
    </xf>
    <xf numFmtId="0" fontId="6" fillId="11" borderId="9" xfId="0" applyFont="1" applyFill="1" applyBorder="1" applyAlignment="1" applyProtection="1">
      <alignment horizontal="center" vertical="center" wrapText="1"/>
      <protection hidden="1"/>
    </xf>
    <xf numFmtId="0" fontId="6" fillId="11" borderId="16" xfId="0" applyFont="1" applyFill="1" applyBorder="1" applyAlignment="1" applyProtection="1">
      <alignment horizontal="center" vertical="center" wrapText="1"/>
      <protection hidden="1"/>
    </xf>
    <xf numFmtId="0" fontId="6" fillId="11" borderId="30" xfId="0" applyFont="1" applyFill="1" applyBorder="1" applyAlignment="1" applyProtection="1">
      <alignment horizontal="center" vertical="center" wrapText="1"/>
      <protection hidden="1"/>
    </xf>
    <xf numFmtId="0" fontId="6" fillId="11" borderId="7" xfId="0" applyFont="1" applyFill="1" applyBorder="1" applyAlignment="1" applyProtection="1">
      <alignment horizontal="center" vertical="center" wrapText="1"/>
      <protection hidden="1"/>
    </xf>
    <xf numFmtId="0" fontId="6" fillId="11" borderId="37" xfId="0" applyFont="1" applyFill="1" applyBorder="1" applyAlignment="1" applyProtection="1">
      <alignment horizontal="center" vertical="center" wrapText="1"/>
      <protection hidden="1"/>
    </xf>
    <xf numFmtId="0" fontId="6" fillId="11" borderId="11" xfId="0" applyFont="1" applyFill="1" applyBorder="1" applyAlignment="1" applyProtection="1">
      <alignment horizontal="center" vertical="center" wrapText="1"/>
      <protection hidden="1"/>
    </xf>
    <xf numFmtId="0" fontId="6" fillId="11" borderId="26" xfId="0" applyFont="1" applyFill="1" applyBorder="1" applyAlignment="1" applyProtection="1">
      <alignment horizontal="center" vertical="center" wrapText="1"/>
      <protection hidden="1"/>
    </xf>
    <xf numFmtId="0" fontId="6" fillId="10" borderId="6" xfId="0" applyFont="1" applyFill="1" applyBorder="1" applyAlignment="1" applyProtection="1">
      <alignment horizontal="center" vertical="center" wrapText="1"/>
      <protection hidden="1"/>
    </xf>
    <xf numFmtId="0" fontId="6" fillId="11" borderId="17" xfId="0" applyFont="1" applyFill="1" applyBorder="1" applyAlignment="1" applyProtection="1">
      <alignment horizontal="center" vertical="center" wrapText="1"/>
      <protection hidden="1"/>
    </xf>
    <xf numFmtId="0" fontId="6" fillId="11" borderId="27" xfId="0" applyFont="1" applyFill="1" applyBorder="1" applyAlignment="1" applyProtection="1">
      <alignment horizontal="center" vertical="center" wrapText="1"/>
      <protection hidden="1"/>
    </xf>
    <xf numFmtId="0" fontId="6" fillId="10" borderId="1" xfId="0" applyFont="1" applyFill="1" applyBorder="1" applyAlignment="1" applyProtection="1">
      <alignment horizontal="center" vertical="center" wrapText="1"/>
      <protection hidden="1"/>
    </xf>
    <xf numFmtId="0" fontId="6" fillId="10" borderId="2" xfId="0" applyFont="1" applyFill="1" applyBorder="1" applyAlignment="1" applyProtection="1">
      <alignment horizontal="center" vertical="center" wrapText="1"/>
      <protection hidden="1"/>
    </xf>
    <xf numFmtId="0" fontId="6" fillId="10" borderId="11" xfId="0" applyFont="1" applyFill="1" applyBorder="1" applyAlignment="1" applyProtection="1">
      <alignment horizontal="center" vertical="center" wrapText="1"/>
      <protection hidden="1"/>
    </xf>
    <xf numFmtId="0" fontId="6" fillId="10" borderId="26" xfId="0" applyFont="1" applyFill="1" applyBorder="1" applyAlignment="1" applyProtection="1">
      <alignment horizontal="center" vertical="center" wrapText="1"/>
      <protection hidden="1"/>
    </xf>
    <xf numFmtId="0" fontId="6" fillId="9" borderId="1" xfId="0" applyFont="1" applyFill="1" applyBorder="1" applyAlignment="1" applyProtection="1">
      <alignment horizontal="center" vertical="center" wrapText="1"/>
      <protection hidden="1"/>
    </xf>
    <xf numFmtId="0" fontId="6" fillId="9" borderId="2" xfId="0" applyFont="1" applyFill="1" applyBorder="1" applyAlignment="1" applyProtection="1">
      <alignment horizontal="center" vertical="center" wrapText="1"/>
      <protection hidden="1"/>
    </xf>
    <xf numFmtId="0" fontId="6" fillId="9" borderId="17" xfId="0" applyFont="1" applyFill="1" applyBorder="1" applyAlignment="1" applyProtection="1">
      <alignment horizontal="center" vertical="center" wrapText="1"/>
      <protection hidden="1"/>
    </xf>
    <xf numFmtId="0" fontId="6" fillId="9" borderId="27" xfId="0" applyFont="1" applyFill="1" applyBorder="1" applyAlignment="1" applyProtection="1">
      <alignment horizontal="center" vertical="center" wrapText="1"/>
      <protection hidden="1"/>
    </xf>
    <xf numFmtId="0" fontId="6" fillId="9" borderId="11" xfId="0" applyFont="1" applyFill="1" applyBorder="1" applyAlignment="1" applyProtection="1">
      <alignment horizontal="center" vertical="center" wrapText="1"/>
      <protection hidden="1"/>
    </xf>
    <xf numFmtId="0" fontId="6" fillId="9" borderId="26" xfId="0" applyFont="1" applyFill="1" applyBorder="1" applyAlignment="1" applyProtection="1">
      <alignment horizontal="center" vertical="center" wrapText="1"/>
      <protection hidden="1"/>
    </xf>
    <xf numFmtId="0" fontId="6" fillId="8" borderId="8" xfId="0" applyFont="1" applyFill="1" applyBorder="1" applyAlignment="1" applyProtection="1">
      <alignment horizontal="center" vertical="center" wrapText="1"/>
      <protection hidden="1"/>
    </xf>
    <xf numFmtId="0" fontId="6" fillId="8" borderId="9" xfId="0" applyFont="1" applyFill="1" applyBorder="1" applyAlignment="1" applyProtection="1">
      <alignment horizontal="center" vertical="center" wrapText="1"/>
      <protection hidden="1"/>
    </xf>
    <xf numFmtId="0" fontId="6" fillId="8" borderId="24" xfId="0" applyFont="1" applyFill="1" applyBorder="1" applyAlignment="1" applyProtection="1">
      <alignment horizontal="center" vertical="center" wrapText="1"/>
      <protection hidden="1"/>
    </xf>
    <xf numFmtId="0" fontId="6" fillId="7" borderId="16" xfId="0" applyFont="1" applyFill="1" applyBorder="1" applyAlignment="1" applyProtection="1">
      <alignment horizontal="center" vertical="center" wrapText="1"/>
      <protection hidden="1"/>
    </xf>
    <xf numFmtId="0" fontId="6" fillId="7" borderId="17" xfId="0" applyFont="1" applyFill="1" applyBorder="1" applyAlignment="1" applyProtection="1">
      <alignment horizontal="center" vertical="center" wrapText="1"/>
      <protection hidden="1"/>
    </xf>
    <xf numFmtId="0" fontId="6" fillId="7" borderId="18" xfId="0" applyFont="1" applyFill="1" applyBorder="1" applyAlignment="1" applyProtection="1">
      <alignment horizontal="center" vertical="center" wrapText="1"/>
      <protection hidden="1"/>
    </xf>
    <xf numFmtId="0" fontId="6" fillId="7" borderId="8" xfId="0" applyFont="1" applyFill="1" applyBorder="1" applyAlignment="1" applyProtection="1">
      <alignment horizontal="center" vertical="center" wrapText="1"/>
      <protection hidden="1"/>
    </xf>
    <xf numFmtId="0" fontId="6" fillId="7" borderId="9" xfId="0" applyFont="1" applyFill="1" applyBorder="1" applyAlignment="1" applyProtection="1">
      <alignment horizontal="center" vertical="center" wrapText="1"/>
      <protection hidden="1"/>
    </xf>
    <xf numFmtId="0" fontId="6" fillId="0" borderId="22" xfId="0" applyFont="1" applyBorder="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6" fillId="0" borderId="23" xfId="0" applyFont="1" applyBorder="1" applyAlignment="1" applyProtection="1">
      <alignment horizontal="center" vertical="center" wrapText="1"/>
      <protection hidden="1"/>
    </xf>
    <xf numFmtId="0" fontId="6" fillId="6" borderId="19" xfId="0" applyFont="1" applyFill="1" applyBorder="1" applyAlignment="1" applyProtection="1">
      <alignment horizontal="center" vertical="center" wrapText="1"/>
      <protection hidden="1"/>
    </xf>
    <xf numFmtId="0" fontId="6" fillId="6" borderId="20" xfId="0" applyFont="1" applyFill="1" applyBorder="1" applyAlignment="1" applyProtection="1">
      <alignment horizontal="center" vertical="center" wrapText="1"/>
      <protection hidden="1"/>
    </xf>
    <xf numFmtId="0" fontId="6" fillId="6" borderId="21" xfId="0" applyFont="1" applyFill="1" applyBorder="1" applyAlignment="1" applyProtection="1">
      <alignment horizontal="center" vertical="center" wrapText="1"/>
      <protection hidden="1"/>
    </xf>
    <xf numFmtId="0" fontId="6" fillId="8" borderId="11" xfId="0" applyFont="1" applyFill="1" applyBorder="1" applyAlignment="1" applyProtection="1">
      <alignment horizontal="center" vertical="center" wrapText="1"/>
      <protection hidden="1"/>
    </xf>
    <xf numFmtId="0" fontId="6" fillId="8" borderId="26" xfId="0" applyFont="1" applyFill="1" applyBorder="1" applyAlignment="1" applyProtection="1">
      <alignment horizontal="center" vertical="center" wrapText="1"/>
      <protection hidden="1"/>
    </xf>
    <xf numFmtId="0" fontId="6" fillId="8" borderId="1" xfId="0" applyFont="1" applyFill="1" applyBorder="1" applyAlignment="1" applyProtection="1">
      <alignment horizontal="center" vertical="center" wrapText="1"/>
      <protection hidden="1"/>
    </xf>
    <xf numFmtId="0" fontId="6" fillId="12" borderId="16" xfId="0" applyFont="1" applyFill="1" applyBorder="1" applyAlignment="1" applyProtection="1">
      <alignment horizontal="center" vertical="center" wrapText="1"/>
      <protection hidden="1"/>
    </xf>
    <xf numFmtId="0" fontId="6" fillId="12" borderId="17" xfId="0" applyFont="1" applyFill="1" applyBorder="1" applyAlignment="1" applyProtection="1">
      <alignment horizontal="center" vertical="center" wrapText="1"/>
      <protection hidden="1"/>
    </xf>
    <xf numFmtId="0" fontId="6" fillId="12" borderId="18" xfId="0" applyFont="1" applyFill="1" applyBorder="1" applyAlignment="1" applyProtection="1">
      <alignment horizontal="center" vertical="center" wrapText="1"/>
      <protection hidden="1"/>
    </xf>
    <xf numFmtId="0" fontId="6" fillId="12" borderId="9" xfId="0" applyFont="1" applyFill="1" applyBorder="1" applyAlignment="1" applyProtection="1">
      <alignment horizontal="center" vertical="center" wrapText="1"/>
      <protection hidden="1"/>
    </xf>
    <xf numFmtId="0" fontId="6" fillId="12" borderId="1" xfId="0" applyFont="1" applyFill="1" applyBorder="1" applyAlignment="1" applyProtection="1">
      <alignment horizontal="center" vertical="center" wrapText="1"/>
      <protection hidden="1"/>
    </xf>
    <xf numFmtId="0" fontId="6" fillId="12" borderId="14" xfId="0" applyFont="1" applyFill="1" applyBorder="1" applyAlignment="1" applyProtection="1">
      <alignment horizontal="center" vertical="center" wrapText="1"/>
      <protection hidden="1"/>
    </xf>
    <xf numFmtId="0" fontId="6" fillId="12" borderId="8" xfId="0" applyFont="1" applyFill="1" applyBorder="1" applyAlignment="1" applyProtection="1">
      <alignment horizontal="center" vertical="center" wrapText="1"/>
      <protection hidden="1"/>
    </xf>
    <xf numFmtId="0" fontId="6" fillId="12" borderId="11" xfId="0" applyFont="1" applyFill="1" applyBorder="1" applyAlignment="1" applyProtection="1">
      <alignment horizontal="center" vertical="center" wrapText="1"/>
      <protection hidden="1"/>
    </xf>
    <xf numFmtId="0" fontId="6" fillId="10" borderId="16" xfId="0" applyFont="1" applyFill="1" applyBorder="1" applyAlignment="1" applyProtection="1">
      <alignment horizontal="center" vertical="center" wrapText="1"/>
      <protection hidden="1"/>
    </xf>
    <xf numFmtId="0" fontId="6" fillId="10" borderId="17" xfId="0" applyFont="1" applyFill="1" applyBorder="1" applyAlignment="1" applyProtection="1">
      <alignment horizontal="center" vertical="center" wrapText="1"/>
      <protection hidden="1"/>
    </xf>
    <xf numFmtId="0" fontId="6" fillId="10" borderId="27" xfId="0" applyFont="1" applyFill="1" applyBorder="1" applyAlignment="1" applyProtection="1">
      <alignment horizontal="center" vertical="center" wrapText="1"/>
      <protection hidden="1"/>
    </xf>
    <xf numFmtId="0" fontId="6" fillId="10" borderId="30" xfId="0" applyFont="1" applyFill="1" applyBorder="1" applyAlignment="1" applyProtection="1">
      <alignment horizontal="center" vertical="center" wrapText="1"/>
      <protection hidden="1"/>
    </xf>
    <xf numFmtId="0" fontId="6" fillId="10" borderId="7" xfId="0" applyFont="1" applyFill="1" applyBorder="1" applyAlignment="1" applyProtection="1">
      <alignment horizontal="center" vertical="center" wrapText="1"/>
      <protection hidden="1"/>
    </xf>
    <xf numFmtId="0" fontId="6" fillId="10" borderId="37" xfId="0" applyFont="1" applyFill="1" applyBorder="1" applyAlignment="1" applyProtection="1">
      <alignment horizontal="center" vertical="center" wrapText="1"/>
      <protection hidden="1"/>
    </xf>
    <xf numFmtId="0" fontId="6" fillId="9" borderId="8" xfId="0" applyFont="1" applyFill="1" applyBorder="1" applyAlignment="1" applyProtection="1">
      <alignment horizontal="center" vertical="center" wrapText="1"/>
      <protection hidden="1"/>
    </xf>
    <xf numFmtId="0" fontId="6" fillId="9" borderId="9" xfId="0" applyFont="1" applyFill="1" applyBorder="1" applyAlignment="1" applyProtection="1">
      <alignment horizontal="center" vertical="center" wrapText="1"/>
      <protection hidden="1"/>
    </xf>
    <xf numFmtId="0" fontId="6" fillId="9" borderId="16" xfId="0" applyFont="1" applyFill="1" applyBorder="1" applyAlignment="1" applyProtection="1">
      <alignment horizontal="center" vertical="center" wrapText="1"/>
      <protection hidden="1"/>
    </xf>
    <xf numFmtId="0" fontId="15" fillId="5" borderId="28" xfId="0" applyFont="1" applyFill="1" applyBorder="1" applyAlignment="1" applyProtection="1">
      <alignment horizontal="center" vertical="center" wrapText="1"/>
      <protection hidden="1"/>
    </xf>
    <xf numFmtId="0" fontId="15" fillId="5" borderId="3" xfId="0" applyFont="1" applyFill="1" applyBorder="1" applyAlignment="1" applyProtection="1">
      <alignment horizontal="center" vertical="center" wrapText="1"/>
      <protection hidden="1"/>
    </xf>
    <xf numFmtId="0" fontId="15" fillId="5" borderId="29" xfId="0" applyFont="1" applyFill="1" applyBorder="1" applyAlignment="1" applyProtection="1">
      <alignment horizontal="center" vertical="center" wrapText="1"/>
      <protection hidden="1"/>
    </xf>
    <xf numFmtId="0" fontId="15" fillId="5" borderId="10" xfId="0" applyFont="1" applyFill="1" applyBorder="1" applyAlignment="1" applyProtection="1">
      <alignment horizontal="center" vertical="center" wrapText="1"/>
      <protection hidden="1"/>
    </xf>
    <xf numFmtId="0" fontId="15" fillId="5" borderId="12" xfId="0" applyFont="1" applyFill="1" applyBorder="1" applyAlignment="1" applyProtection="1">
      <alignment horizontal="center" vertical="center" wrapText="1"/>
      <protection hidden="1"/>
    </xf>
    <xf numFmtId="0" fontId="15" fillId="5" borderId="15" xfId="0" applyFont="1" applyFill="1" applyBorder="1" applyAlignment="1" applyProtection="1">
      <alignment horizontal="center" vertical="center" wrapText="1"/>
      <protection hidden="1"/>
    </xf>
    <xf numFmtId="0" fontId="6" fillId="7" borderId="11" xfId="0" applyFont="1" applyFill="1" applyBorder="1" applyAlignment="1" applyProtection="1">
      <alignment horizontal="center" vertical="center" wrapText="1"/>
      <protection hidden="1"/>
    </xf>
    <xf numFmtId="0" fontId="6" fillId="7" borderId="13" xfId="0" applyFont="1" applyFill="1" applyBorder="1" applyAlignment="1" applyProtection="1">
      <alignment horizontal="center" vertical="center" wrapText="1"/>
      <protection hidden="1"/>
    </xf>
    <xf numFmtId="0" fontId="6" fillId="7" borderId="1" xfId="0" applyFont="1" applyFill="1" applyBorder="1" applyAlignment="1" applyProtection="1">
      <alignment horizontal="center" vertical="center" wrapText="1"/>
      <protection hidden="1"/>
    </xf>
    <xf numFmtId="0" fontId="6" fillId="7" borderId="14" xfId="0" applyFont="1" applyFill="1" applyBorder="1" applyAlignment="1" applyProtection="1">
      <alignment horizontal="center" vertical="center" wrapText="1"/>
      <protection hidden="1"/>
    </xf>
    <xf numFmtId="0" fontId="6" fillId="6" borderId="1" xfId="0" applyFont="1" applyFill="1" applyBorder="1" applyAlignment="1" applyProtection="1">
      <alignment horizontal="center" vertical="center" wrapText="1"/>
      <protection hidden="1"/>
    </xf>
    <xf numFmtId="0" fontId="6" fillId="6" borderId="14" xfId="0" applyFont="1" applyFill="1" applyBorder="1" applyAlignment="1" applyProtection="1">
      <alignment horizontal="center" vertical="center" wrapText="1"/>
      <protection hidden="1"/>
    </xf>
    <xf numFmtId="0" fontId="6" fillId="6" borderId="17" xfId="0" applyFont="1" applyFill="1" applyBorder="1" applyAlignment="1" applyProtection="1">
      <alignment horizontal="center" vertical="center" wrapText="1"/>
      <protection hidden="1"/>
    </xf>
    <xf numFmtId="0" fontId="6" fillId="6" borderId="18" xfId="0" applyFont="1" applyFill="1" applyBorder="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xf numFmtId="0" fontId="6" fillId="6" borderId="13" xfId="0" applyFont="1" applyFill="1" applyBorder="1" applyAlignment="1" applyProtection="1">
      <alignment horizontal="center" vertical="center" wrapText="1"/>
      <protection hidden="1"/>
    </xf>
    <xf numFmtId="0" fontId="6" fillId="0" borderId="9"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8"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6" fillId="8" borderId="2" xfId="0" applyFont="1" applyFill="1" applyBorder="1" applyAlignment="1" applyProtection="1">
      <alignment horizontal="center" vertical="center" wrapText="1"/>
      <protection hidden="1"/>
    </xf>
    <xf numFmtId="0" fontId="6" fillId="0" borderId="28"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6" fillId="0" borderId="29" xfId="0" applyFont="1" applyBorder="1" applyAlignment="1" applyProtection="1">
      <alignment horizontal="center" vertical="center" wrapText="1"/>
      <protection hidden="1"/>
    </xf>
    <xf numFmtId="0" fontId="14" fillId="0" borderId="28" xfId="2" applyFont="1" applyBorder="1" applyAlignment="1" applyProtection="1">
      <alignment horizontal="center" vertical="center" wrapText="1"/>
      <protection locked="0"/>
    </xf>
    <xf numFmtId="0" fontId="14" fillId="0" borderId="3" xfId="2" applyFont="1" applyBorder="1" applyAlignment="1" applyProtection="1">
      <alignment horizontal="center" vertical="center" wrapText="1"/>
      <protection locked="0"/>
    </xf>
    <xf numFmtId="0" fontId="14" fillId="0" borderId="29" xfId="2" applyFont="1" applyBorder="1" applyAlignment="1" applyProtection="1">
      <alignment horizontal="center" vertical="center" wrapText="1"/>
      <protection locked="0"/>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9" fillId="0" borderId="36" xfId="0" applyFont="1" applyBorder="1" applyAlignment="1">
      <alignment horizontal="center" vertical="top" wrapText="1"/>
    </xf>
    <xf numFmtId="0" fontId="10" fillId="0" borderId="6"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7" xfId="0" applyFont="1" applyBorder="1" applyAlignment="1">
      <alignment horizontal="center" vertical="center" wrapText="1"/>
    </xf>
    <xf numFmtId="0" fontId="13" fillId="0" borderId="6" xfId="0" applyFont="1" applyBorder="1" applyAlignment="1">
      <alignment horizontal="left" vertical="center" wrapText="1"/>
    </xf>
    <xf numFmtId="0" fontId="13" fillId="0" borderId="35" xfId="0" applyFont="1" applyBorder="1" applyAlignment="1">
      <alignment horizontal="left" vertical="center" wrapText="1"/>
    </xf>
    <xf numFmtId="0" fontId="13" fillId="0" borderId="7" xfId="0" applyFont="1" applyBorder="1" applyAlignment="1">
      <alignment horizontal="left" vertical="center"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18" fillId="0" borderId="36" xfId="0" applyFont="1" applyBorder="1" applyAlignment="1">
      <alignment horizontal="center" vertical="top" wrapText="1"/>
    </xf>
    <xf numFmtId="0" fontId="15" fillId="13" borderId="32" xfId="0" applyFont="1" applyFill="1" applyBorder="1" applyAlignment="1" applyProtection="1">
      <alignment horizontal="center" vertical="center" wrapText="1"/>
      <protection locked="0"/>
    </xf>
    <xf numFmtId="0" fontId="15" fillId="13" borderId="33" xfId="0" applyFont="1" applyFill="1" applyBorder="1" applyAlignment="1" applyProtection="1">
      <alignment horizontal="center" vertical="center" wrapText="1"/>
      <protection locked="0"/>
    </xf>
    <xf numFmtId="0" fontId="15" fillId="13" borderId="34" xfId="0" applyFont="1" applyFill="1" applyBorder="1" applyAlignment="1" applyProtection="1">
      <alignment horizontal="center" vertical="center" wrapText="1"/>
      <protection locked="0"/>
    </xf>
    <xf numFmtId="0" fontId="14" fillId="0" borderId="8" xfId="2" applyFont="1" applyBorder="1" applyAlignment="1" applyProtection="1">
      <alignment horizontal="center" vertical="center" wrapText="1"/>
      <protection locked="0"/>
    </xf>
    <xf numFmtId="0" fontId="14" fillId="0" borderId="11" xfId="2" applyFont="1" applyBorder="1" applyAlignment="1" applyProtection="1">
      <alignment horizontal="center" vertical="center" wrapText="1"/>
      <protection locked="0"/>
    </xf>
    <xf numFmtId="0" fontId="14" fillId="0" borderId="13" xfId="2" applyFont="1" applyBorder="1" applyAlignment="1" applyProtection="1">
      <alignment horizontal="center" vertical="center" wrapText="1"/>
      <protection locked="0"/>
    </xf>
    <xf numFmtId="14" fontId="14" fillId="0" borderId="28" xfId="0" applyNumberFormat="1" applyFont="1" applyBorder="1" applyAlignment="1" applyProtection="1">
      <alignment horizontal="center" vertical="center" wrapText="1"/>
      <protection locked="0"/>
    </xf>
    <xf numFmtId="14" fontId="14" fillId="0" borderId="3" xfId="0" applyNumberFormat="1" applyFont="1" applyBorder="1" applyAlignment="1" applyProtection="1">
      <alignment horizontal="center" vertical="center" wrapText="1"/>
      <protection locked="0"/>
    </xf>
    <xf numFmtId="14" fontId="14" fillId="0" borderId="29" xfId="0" applyNumberFormat="1" applyFont="1" applyBorder="1" applyAlignment="1" applyProtection="1">
      <alignment horizontal="center" vertical="center" wrapText="1"/>
      <protection locked="0"/>
    </xf>
    <xf numFmtId="0" fontId="14" fillId="0" borderId="24" xfId="2" applyFont="1" applyBorder="1" applyAlignment="1" applyProtection="1">
      <alignment horizontal="center" vertical="center" wrapText="1"/>
      <protection locked="0"/>
    </xf>
    <xf numFmtId="0" fontId="14" fillId="0" borderId="6" xfId="2" applyFont="1" applyBorder="1" applyAlignment="1" applyProtection="1">
      <alignment horizontal="center" vertical="center" wrapText="1"/>
      <protection locked="0"/>
    </xf>
    <xf numFmtId="0" fontId="14" fillId="0" borderId="25" xfId="2" applyFont="1" applyBorder="1" applyAlignment="1" applyProtection="1">
      <alignment horizontal="center" vertical="center" wrapText="1"/>
      <protection locked="0"/>
    </xf>
    <xf numFmtId="0" fontId="14" fillId="15" borderId="9" xfId="0" applyFont="1" applyFill="1" applyBorder="1" applyAlignment="1" applyProtection="1">
      <alignment horizontal="center" vertical="center" wrapText="1"/>
      <protection locked="0"/>
    </xf>
    <xf numFmtId="0" fontId="14" fillId="15" borderId="1" xfId="0" applyFont="1" applyFill="1" applyBorder="1" applyAlignment="1" applyProtection="1">
      <alignment horizontal="center" vertical="center" wrapText="1"/>
      <protection locked="0"/>
    </xf>
    <xf numFmtId="0" fontId="14" fillId="15" borderId="14" xfId="0" applyFont="1" applyFill="1" applyBorder="1" applyAlignment="1" applyProtection="1">
      <alignment horizontal="center" vertical="center" wrapText="1"/>
      <protection locked="0"/>
    </xf>
    <xf numFmtId="9" fontId="14" fillId="15" borderId="16" xfId="1" applyFont="1" applyFill="1" applyBorder="1" applyAlignment="1" applyProtection="1">
      <alignment horizontal="center" vertical="center" wrapText="1"/>
      <protection locked="0"/>
    </xf>
    <xf numFmtId="9" fontId="14" fillId="15" borderId="17" xfId="1" applyFont="1" applyFill="1" applyBorder="1" applyAlignment="1" applyProtection="1">
      <alignment horizontal="center" vertical="center" wrapText="1"/>
      <protection locked="0"/>
    </xf>
    <xf numFmtId="9" fontId="14" fillId="15" borderId="18" xfId="1" applyFont="1" applyFill="1" applyBorder="1" applyAlignment="1" applyProtection="1">
      <alignment horizontal="center" vertical="center" wrapText="1"/>
      <protection locked="0"/>
    </xf>
  </cellXfs>
  <cellStyles count="3">
    <cellStyle name="Normal" xfId="0" builtinId="0"/>
    <cellStyle name="Normal 13" xfId="2" xr:uid="{00000000-0005-0000-0000-000001000000}"/>
    <cellStyle name="Porcentaje" xfId="1" builtinId="5"/>
  </cellStyles>
  <dxfs count="103">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FA9706"/>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FA9706"/>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s>
  <tableStyles count="0" defaultTableStyle="TableStyleMedium2" defaultPivotStyle="PivotStyleLight16"/>
  <colors>
    <mruColors>
      <color rgb="FFFA97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57300\AppData\Local\Microsoft\Windows\INetCache\Content.Outlook\SG3DQIZV\RIESGOS%20DE%20GESTI&#211;N%20-%20Gesti&#243;n%20Documental%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DE GESTIÓN"/>
      <sheetName val="FORMULACIÓN"/>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63"/>
  <sheetViews>
    <sheetView topLeftCell="A247" workbookViewId="0">
      <selection activeCell="A269" sqref="A269"/>
    </sheetView>
  </sheetViews>
  <sheetFormatPr defaultColWidth="11.42578125" defaultRowHeight="15"/>
  <cols>
    <col min="1" max="1" width="26.28515625" customWidth="1"/>
    <col min="2" max="2" width="27.5703125" bestFit="1" customWidth="1"/>
    <col min="3" max="3" width="42.42578125" style="2" bestFit="1" customWidth="1"/>
    <col min="4" max="4" width="31.140625" bestFit="1" customWidth="1"/>
    <col min="5" max="5" width="26.42578125" bestFit="1" customWidth="1"/>
  </cols>
  <sheetData>
    <row r="1" spans="1:3">
      <c r="A1" s="88" t="s">
        <v>0</v>
      </c>
      <c r="B1" s="88"/>
      <c r="C1" s="88"/>
    </row>
    <row r="2" spans="1:3">
      <c r="A2" s="69" t="s">
        <v>1</v>
      </c>
      <c r="B2" s="69" t="s">
        <v>2</v>
      </c>
      <c r="C2" s="69" t="s">
        <v>3</v>
      </c>
    </row>
    <row r="3" spans="1:3">
      <c r="A3" s="1" t="s">
        <v>4</v>
      </c>
      <c r="B3" s="1" t="s">
        <v>5</v>
      </c>
      <c r="C3" s="1" t="s">
        <v>6</v>
      </c>
    </row>
    <row r="4" spans="1:3">
      <c r="A4" s="1" t="s">
        <v>7</v>
      </c>
      <c r="B4" s="1" t="s">
        <v>8</v>
      </c>
      <c r="C4" s="1" t="s">
        <v>9</v>
      </c>
    </row>
    <row r="5" spans="1:3">
      <c r="A5" s="1" t="s">
        <v>10</v>
      </c>
      <c r="B5" s="1" t="s">
        <v>11</v>
      </c>
      <c r="C5" s="1" t="s">
        <v>12</v>
      </c>
    </row>
    <row r="6" spans="1:3">
      <c r="A6" s="1" t="s">
        <v>13</v>
      </c>
      <c r="B6" s="1" t="s">
        <v>14</v>
      </c>
      <c r="C6" s="1" t="s">
        <v>15</v>
      </c>
    </row>
    <row r="7" spans="1:3">
      <c r="A7" s="1" t="s">
        <v>16</v>
      </c>
      <c r="B7" s="1" t="s">
        <v>17</v>
      </c>
      <c r="C7" s="1" t="s">
        <v>18</v>
      </c>
    </row>
    <row r="8" spans="1:3">
      <c r="A8" s="1" t="s">
        <v>19</v>
      </c>
      <c r="B8" s="1" t="s">
        <v>20</v>
      </c>
      <c r="C8" s="1" t="s">
        <v>21</v>
      </c>
    </row>
    <row r="9" spans="1:3">
      <c r="A9" s="1"/>
      <c r="B9" s="1"/>
      <c r="C9" s="1" t="s">
        <v>22</v>
      </c>
    </row>
    <row r="11" spans="1:3">
      <c r="A11" s="69" t="s">
        <v>23</v>
      </c>
    </row>
    <row r="12" spans="1:3">
      <c r="A12" s="1" t="s">
        <v>16</v>
      </c>
    </row>
    <row r="13" spans="1:3">
      <c r="A13" s="1" t="s">
        <v>24</v>
      </c>
    </row>
    <row r="14" spans="1:3">
      <c r="A14" s="1" t="s">
        <v>25</v>
      </c>
    </row>
    <row r="15" spans="1:3">
      <c r="A15" s="1" t="s">
        <v>26</v>
      </c>
    </row>
    <row r="16" spans="1:3">
      <c r="A16" s="1" t="s">
        <v>14</v>
      </c>
    </row>
    <row r="17" spans="1:3">
      <c r="A17" s="1" t="s">
        <v>27</v>
      </c>
    </row>
    <row r="18" spans="1:3">
      <c r="A18" s="1" t="s">
        <v>28</v>
      </c>
    </row>
    <row r="19" spans="1:3">
      <c r="A19" s="1" t="s">
        <v>29</v>
      </c>
    </row>
    <row r="20" spans="1:3">
      <c r="A20" s="1" t="s">
        <v>30</v>
      </c>
    </row>
    <row r="22" spans="1:3">
      <c r="A22" s="88" t="s">
        <v>31</v>
      </c>
      <c r="B22" s="88"/>
    </row>
    <row r="23" spans="1:3">
      <c r="A23" s="69" t="s">
        <v>32</v>
      </c>
      <c r="B23" s="69" t="s">
        <v>33</v>
      </c>
    </row>
    <row r="24" spans="1:3">
      <c r="A24" s="1" t="s">
        <v>34</v>
      </c>
      <c r="B24" s="1" t="s">
        <v>35</v>
      </c>
    </row>
    <row r="25" spans="1:3">
      <c r="A25" s="1" t="s">
        <v>36</v>
      </c>
      <c r="B25" s="1" t="s">
        <v>37</v>
      </c>
    </row>
    <row r="26" spans="1:3">
      <c r="A26" s="1" t="s">
        <v>38</v>
      </c>
      <c r="B26" s="1" t="s">
        <v>39</v>
      </c>
    </row>
    <row r="27" spans="1:3">
      <c r="A27" s="1" t="s">
        <v>40</v>
      </c>
      <c r="B27" s="1" t="s">
        <v>41</v>
      </c>
    </row>
    <row r="28" spans="1:3">
      <c r="A28" s="1" t="s">
        <v>42</v>
      </c>
      <c r="B28" s="1" t="s">
        <v>43</v>
      </c>
    </row>
    <row r="30" spans="1:3">
      <c r="A30" s="88" t="s">
        <v>44</v>
      </c>
      <c r="B30" s="88"/>
      <c r="C30" s="88"/>
    </row>
    <row r="31" spans="1:3">
      <c r="A31" s="69" t="s">
        <v>32</v>
      </c>
      <c r="B31" s="69" t="s">
        <v>33</v>
      </c>
      <c r="C31" s="36" t="s">
        <v>44</v>
      </c>
    </row>
    <row r="32" spans="1:3">
      <c r="A32" s="3" t="s">
        <v>42</v>
      </c>
      <c r="B32" s="1" t="s">
        <v>35</v>
      </c>
      <c r="C32" s="1" t="s">
        <v>45</v>
      </c>
    </row>
    <row r="33" spans="1:3">
      <c r="A33" s="3" t="s">
        <v>42</v>
      </c>
      <c r="B33" s="1" t="s">
        <v>37</v>
      </c>
      <c r="C33" s="1" t="s">
        <v>45</v>
      </c>
    </row>
    <row r="34" spans="1:3">
      <c r="A34" s="3" t="s">
        <v>42</v>
      </c>
      <c r="B34" s="1" t="s">
        <v>39</v>
      </c>
      <c r="C34" s="1" t="s">
        <v>39</v>
      </c>
    </row>
    <row r="35" spans="1:3">
      <c r="A35" s="3" t="s">
        <v>42</v>
      </c>
      <c r="B35" s="1" t="s">
        <v>41</v>
      </c>
      <c r="C35" s="1" t="s">
        <v>46</v>
      </c>
    </row>
    <row r="36" spans="1:3">
      <c r="A36" s="3" t="s">
        <v>42</v>
      </c>
      <c r="B36" s="1" t="s">
        <v>43</v>
      </c>
      <c r="C36" s="1" t="s">
        <v>47</v>
      </c>
    </row>
    <row r="37" spans="1:3">
      <c r="A37" s="3" t="s">
        <v>40</v>
      </c>
      <c r="B37" s="1" t="s">
        <v>35</v>
      </c>
      <c r="C37" s="1" t="s">
        <v>45</v>
      </c>
    </row>
    <row r="38" spans="1:3">
      <c r="A38" s="3" t="s">
        <v>40</v>
      </c>
      <c r="B38" s="1" t="s">
        <v>37</v>
      </c>
      <c r="C38" s="1" t="s">
        <v>45</v>
      </c>
    </row>
    <row r="39" spans="1:3">
      <c r="A39" s="3" t="s">
        <v>40</v>
      </c>
      <c r="B39" s="1" t="s">
        <v>39</v>
      </c>
      <c r="C39" s="1" t="s">
        <v>39</v>
      </c>
    </row>
    <row r="40" spans="1:3">
      <c r="A40" s="3" t="s">
        <v>40</v>
      </c>
      <c r="B40" s="1" t="s">
        <v>41</v>
      </c>
      <c r="C40" s="1" t="s">
        <v>46</v>
      </c>
    </row>
    <row r="41" spans="1:3">
      <c r="A41" s="3" t="s">
        <v>40</v>
      </c>
      <c r="B41" s="1" t="s">
        <v>43</v>
      </c>
      <c r="C41" s="1" t="s">
        <v>47</v>
      </c>
    </row>
    <row r="42" spans="1:3">
      <c r="A42" s="3" t="s">
        <v>38</v>
      </c>
      <c r="B42" s="1" t="s">
        <v>35</v>
      </c>
      <c r="C42" s="1" t="s">
        <v>45</v>
      </c>
    </row>
    <row r="43" spans="1:3">
      <c r="A43" s="3" t="s">
        <v>38</v>
      </c>
      <c r="B43" s="1" t="s">
        <v>37</v>
      </c>
      <c r="C43" s="1" t="s">
        <v>39</v>
      </c>
    </row>
    <row r="44" spans="1:3">
      <c r="A44" s="3" t="s">
        <v>38</v>
      </c>
      <c r="B44" s="1" t="s">
        <v>39</v>
      </c>
      <c r="C44" s="1" t="s">
        <v>46</v>
      </c>
    </row>
    <row r="45" spans="1:3">
      <c r="A45" s="3" t="s">
        <v>38</v>
      </c>
      <c r="B45" s="1" t="s">
        <v>41</v>
      </c>
      <c r="C45" s="1" t="s">
        <v>47</v>
      </c>
    </row>
    <row r="46" spans="1:3">
      <c r="A46" s="3" t="s">
        <v>38</v>
      </c>
      <c r="B46" s="1" t="s">
        <v>43</v>
      </c>
      <c r="C46" s="1" t="s">
        <v>47</v>
      </c>
    </row>
    <row r="47" spans="1:3">
      <c r="A47" s="4" t="s">
        <v>36</v>
      </c>
      <c r="B47" s="1" t="s">
        <v>35</v>
      </c>
      <c r="C47" s="1" t="s">
        <v>39</v>
      </c>
    </row>
    <row r="48" spans="1:3">
      <c r="A48" s="4" t="s">
        <v>36</v>
      </c>
      <c r="B48" s="1" t="s">
        <v>37</v>
      </c>
      <c r="C48" s="1" t="s">
        <v>46</v>
      </c>
    </row>
    <row r="49" spans="1:3">
      <c r="A49" s="4" t="s">
        <v>36</v>
      </c>
      <c r="B49" s="1" t="s">
        <v>39</v>
      </c>
      <c r="C49" s="1" t="s">
        <v>46</v>
      </c>
    </row>
    <row r="50" spans="1:3">
      <c r="A50" s="4" t="s">
        <v>36</v>
      </c>
      <c r="B50" s="1" t="s">
        <v>41</v>
      </c>
      <c r="C50" s="1" t="s">
        <v>47</v>
      </c>
    </row>
    <row r="51" spans="1:3">
      <c r="A51" s="4" t="s">
        <v>36</v>
      </c>
      <c r="B51" s="1" t="s">
        <v>43</v>
      </c>
      <c r="C51" s="1" t="s">
        <v>47</v>
      </c>
    </row>
    <row r="52" spans="1:3">
      <c r="A52" s="5" t="s">
        <v>34</v>
      </c>
      <c r="B52" s="1" t="s">
        <v>35</v>
      </c>
      <c r="C52" s="1" t="s">
        <v>46</v>
      </c>
    </row>
    <row r="53" spans="1:3">
      <c r="A53" s="5" t="s">
        <v>34</v>
      </c>
      <c r="B53" s="1" t="s">
        <v>37</v>
      </c>
      <c r="C53" s="1" t="s">
        <v>46</v>
      </c>
    </row>
    <row r="54" spans="1:3">
      <c r="A54" s="5" t="s">
        <v>34</v>
      </c>
      <c r="B54" s="1" t="s">
        <v>39</v>
      </c>
      <c r="C54" s="1" t="s">
        <v>47</v>
      </c>
    </row>
    <row r="55" spans="1:3">
      <c r="A55" s="5" t="s">
        <v>34</v>
      </c>
      <c r="B55" s="1" t="s">
        <v>41</v>
      </c>
      <c r="C55" s="1" t="s">
        <v>47</v>
      </c>
    </row>
    <row r="56" spans="1:3">
      <c r="A56" s="5" t="s">
        <v>34</v>
      </c>
      <c r="B56" s="1" t="s">
        <v>43</v>
      </c>
      <c r="C56" s="1" t="s">
        <v>47</v>
      </c>
    </row>
    <row r="59" spans="1:3">
      <c r="A59" s="68" t="s">
        <v>48</v>
      </c>
    </row>
    <row r="60" spans="1:3">
      <c r="A60" s="6" t="s">
        <v>49</v>
      </c>
    </row>
    <row r="61" spans="1:3">
      <c r="A61" s="6" t="s">
        <v>50</v>
      </c>
    </row>
    <row r="64" spans="1:3">
      <c r="A64" s="88" t="s">
        <v>51</v>
      </c>
      <c r="B64" s="88"/>
    </row>
    <row r="65" spans="1:2">
      <c r="A65" s="87" t="s">
        <v>52</v>
      </c>
      <c r="B65" s="1">
        <v>0</v>
      </c>
    </row>
    <row r="66" spans="1:2">
      <c r="A66" s="87"/>
      <c r="B66" s="1">
        <v>15</v>
      </c>
    </row>
    <row r="67" spans="1:2">
      <c r="A67" s="87" t="s">
        <v>53</v>
      </c>
      <c r="B67" s="1">
        <v>0</v>
      </c>
    </row>
    <row r="68" spans="1:2">
      <c r="A68" s="87"/>
      <c r="B68" s="1">
        <v>15</v>
      </c>
    </row>
    <row r="69" spans="1:2">
      <c r="A69" s="87" t="s">
        <v>54</v>
      </c>
      <c r="B69" s="1">
        <v>0</v>
      </c>
    </row>
    <row r="70" spans="1:2">
      <c r="A70" s="87"/>
      <c r="B70" s="1">
        <v>10</v>
      </c>
    </row>
    <row r="71" spans="1:2">
      <c r="A71" s="87"/>
      <c r="B71" s="1">
        <v>15</v>
      </c>
    </row>
    <row r="72" spans="1:2">
      <c r="A72" s="85" t="s">
        <v>55</v>
      </c>
      <c r="B72" s="1">
        <v>0</v>
      </c>
    </row>
    <row r="73" spans="1:2">
      <c r="A73" s="85"/>
      <c r="B73" s="1">
        <v>15</v>
      </c>
    </row>
    <row r="74" spans="1:2">
      <c r="A74" s="86" t="s">
        <v>56</v>
      </c>
      <c r="B74" s="1">
        <v>0</v>
      </c>
    </row>
    <row r="75" spans="1:2">
      <c r="A75" s="86"/>
      <c r="B75" s="1">
        <v>15</v>
      </c>
    </row>
    <row r="76" spans="1:2">
      <c r="A76" s="86" t="s">
        <v>57</v>
      </c>
      <c r="B76" s="1">
        <v>0</v>
      </c>
    </row>
    <row r="77" spans="1:2">
      <c r="A77" s="86"/>
      <c r="B77" s="1">
        <v>5</v>
      </c>
    </row>
    <row r="78" spans="1:2">
      <c r="A78" s="86"/>
      <c r="B78" s="1">
        <v>10</v>
      </c>
    </row>
    <row r="82" spans="1:3">
      <c r="A82" s="89" t="s">
        <v>58</v>
      </c>
      <c r="B82" s="1" t="s">
        <v>59</v>
      </c>
    </row>
    <row r="83" spans="1:3">
      <c r="A83" s="89"/>
      <c r="B83" s="1" t="s">
        <v>39</v>
      </c>
    </row>
    <row r="84" spans="1:3">
      <c r="A84" s="89"/>
      <c r="B84" s="2" t="s">
        <v>60</v>
      </c>
    </row>
    <row r="86" spans="1:3">
      <c r="A86" s="88" t="s">
        <v>61</v>
      </c>
      <c r="B86" s="88"/>
      <c r="C86" s="88"/>
    </row>
    <row r="87" spans="1:3">
      <c r="A87" s="69" t="s">
        <v>62</v>
      </c>
      <c r="B87" s="69" t="s">
        <v>63</v>
      </c>
      <c r="C87" s="69" t="s">
        <v>64</v>
      </c>
    </row>
    <row r="88" spans="1:3">
      <c r="A88" s="1" t="s">
        <v>59</v>
      </c>
      <c r="B88" s="1" t="s">
        <v>59</v>
      </c>
      <c r="C88" s="1" t="s">
        <v>59</v>
      </c>
    </row>
    <row r="89" spans="1:3">
      <c r="A89" s="1" t="s">
        <v>59</v>
      </c>
      <c r="B89" s="1" t="s">
        <v>39</v>
      </c>
      <c r="C89" s="1" t="s">
        <v>39</v>
      </c>
    </row>
    <row r="90" spans="1:3">
      <c r="A90" s="1" t="s">
        <v>59</v>
      </c>
      <c r="B90" s="1" t="s">
        <v>60</v>
      </c>
      <c r="C90" s="1" t="s">
        <v>60</v>
      </c>
    </row>
    <row r="91" spans="1:3">
      <c r="A91" s="1" t="s">
        <v>39</v>
      </c>
      <c r="B91" s="1" t="s">
        <v>59</v>
      </c>
      <c r="C91" s="1" t="s">
        <v>39</v>
      </c>
    </row>
    <row r="92" spans="1:3">
      <c r="A92" s="1" t="s">
        <v>39</v>
      </c>
      <c r="B92" s="1" t="s">
        <v>39</v>
      </c>
      <c r="C92" s="1" t="s">
        <v>39</v>
      </c>
    </row>
    <row r="93" spans="1:3">
      <c r="A93" s="1" t="s">
        <v>39</v>
      </c>
      <c r="B93" s="1" t="s">
        <v>60</v>
      </c>
      <c r="C93" s="1" t="s">
        <v>60</v>
      </c>
    </row>
    <row r="94" spans="1:3">
      <c r="A94" s="1" t="s">
        <v>60</v>
      </c>
      <c r="B94" s="1" t="s">
        <v>59</v>
      </c>
      <c r="C94" s="1" t="s">
        <v>60</v>
      </c>
    </row>
    <row r="95" spans="1:3">
      <c r="A95" s="1" t="s">
        <v>60</v>
      </c>
      <c r="B95" s="1" t="s">
        <v>39</v>
      </c>
      <c r="C95" s="1" t="s">
        <v>60</v>
      </c>
    </row>
    <row r="96" spans="1:3">
      <c r="A96" s="1" t="s">
        <v>60</v>
      </c>
      <c r="B96" s="1" t="s">
        <v>60</v>
      </c>
      <c r="C96" s="1" t="s">
        <v>60</v>
      </c>
    </row>
    <row r="99" spans="1:3" ht="15" customHeight="1">
      <c r="A99" s="85" t="s">
        <v>65</v>
      </c>
      <c r="B99" s="85"/>
      <c r="C99" s="7"/>
    </row>
    <row r="100" spans="1:3" ht="15" customHeight="1">
      <c r="A100" s="49">
        <v>0</v>
      </c>
      <c r="B100" s="1" t="s">
        <v>60</v>
      </c>
      <c r="C100" s="7"/>
    </row>
    <row r="101" spans="1:3">
      <c r="A101" s="1">
        <v>1</v>
      </c>
      <c r="B101" s="1" t="s">
        <v>60</v>
      </c>
    </row>
    <row r="102" spans="1:3">
      <c r="A102" s="1">
        <v>2</v>
      </c>
      <c r="B102" s="1" t="s">
        <v>60</v>
      </c>
    </row>
    <row r="103" spans="1:3">
      <c r="A103" s="1">
        <v>3</v>
      </c>
      <c r="B103" s="1" t="s">
        <v>60</v>
      </c>
    </row>
    <row r="104" spans="1:3">
      <c r="A104" s="1">
        <v>4</v>
      </c>
      <c r="B104" s="1" t="s">
        <v>60</v>
      </c>
    </row>
    <row r="105" spans="1:3">
      <c r="A105" s="1">
        <v>5</v>
      </c>
      <c r="B105" s="1" t="s">
        <v>60</v>
      </c>
    </row>
    <row r="106" spans="1:3">
      <c r="A106" s="1">
        <v>6</v>
      </c>
      <c r="B106" s="1" t="s">
        <v>60</v>
      </c>
    </row>
    <row r="107" spans="1:3">
      <c r="A107" s="1">
        <v>7</v>
      </c>
      <c r="B107" s="1" t="s">
        <v>60</v>
      </c>
    </row>
    <row r="108" spans="1:3">
      <c r="A108" s="1">
        <v>8</v>
      </c>
      <c r="B108" s="1" t="s">
        <v>60</v>
      </c>
    </row>
    <row r="109" spans="1:3">
      <c r="A109" s="1">
        <v>9</v>
      </c>
      <c r="B109" s="1" t="s">
        <v>60</v>
      </c>
    </row>
    <row r="110" spans="1:3">
      <c r="A110" s="1">
        <v>10</v>
      </c>
      <c r="B110" s="1" t="s">
        <v>60</v>
      </c>
    </row>
    <row r="111" spans="1:3">
      <c r="A111" s="1">
        <v>11</v>
      </c>
      <c r="B111" s="1" t="s">
        <v>60</v>
      </c>
    </row>
    <row r="112" spans="1:3">
      <c r="A112" s="1">
        <v>12</v>
      </c>
      <c r="B112" s="1" t="s">
        <v>60</v>
      </c>
    </row>
    <row r="113" spans="1:2">
      <c r="A113" s="1">
        <v>13</v>
      </c>
      <c r="B113" s="1" t="s">
        <v>60</v>
      </c>
    </row>
    <row r="114" spans="1:2">
      <c r="A114" s="1">
        <v>14</v>
      </c>
      <c r="B114" s="1" t="s">
        <v>60</v>
      </c>
    </row>
    <row r="115" spans="1:2">
      <c r="A115" s="1">
        <v>15</v>
      </c>
      <c r="B115" s="1" t="s">
        <v>60</v>
      </c>
    </row>
    <row r="116" spans="1:2">
      <c r="A116" s="1">
        <v>16</v>
      </c>
      <c r="B116" s="1" t="s">
        <v>60</v>
      </c>
    </row>
    <row r="117" spans="1:2">
      <c r="A117" s="1">
        <v>17</v>
      </c>
      <c r="B117" s="1" t="s">
        <v>60</v>
      </c>
    </row>
    <row r="118" spans="1:2">
      <c r="A118" s="1">
        <v>18</v>
      </c>
      <c r="B118" s="1" t="s">
        <v>60</v>
      </c>
    </row>
    <row r="119" spans="1:2">
      <c r="A119" s="1">
        <v>19</v>
      </c>
      <c r="B119" s="1" t="s">
        <v>60</v>
      </c>
    </row>
    <row r="120" spans="1:2">
      <c r="A120" s="1">
        <v>20</v>
      </c>
      <c r="B120" s="1" t="s">
        <v>60</v>
      </c>
    </row>
    <row r="121" spans="1:2">
      <c r="A121" s="1">
        <v>21</v>
      </c>
      <c r="B121" s="1" t="s">
        <v>60</v>
      </c>
    </row>
    <row r="122" spans="1:2">
      <c r="A122" s="1">
        <v>22</v>
      </c>
      <c r="B122" s="1" t="s">
        <v>60</v>
      </c>
    </row>
    <row r="123" spans="1:2">
      <c r="A123" s="1">
        <v>23</v>
      </c>
      <c r="B123" s="1" t="s">
        <v>60</v>
      </c>
    </row>
    <row r="124" spans="1:2">
      <c r="A124" s="1">
        <v>24</v>
      </c>
      <c r="B124" s="1" t="s">
        <v>60</v>
      </c>
    </row>
    <row r="125" spans="1:2">
      <c r="A125" s="1">
        <v>25</v>
      </c>
      <c r="B125" s="1" t="s">
        <v>60</v>
      </c>
    </row>
    <row r="126" spans="1:2">
      <c r="A126" s="1">
        <v>26</v>
      </c>
      <c r="B126" s="1" t="s">
        <v>60</v>
      </c>
    </row>
    <row r="127" spans="1:2">
      <c r="A127" s="1">
        <v>27</v>
      </c>
      <c r="B127" s="1" t="s">
        <v>60</v>
      </c>
    </row>
    <row r="128" spans="1:2">
      <c r="A128" s="1">
        <v>28</v>
      </c>
      <c r="B128" s="1" t="s">
        <v>60</v>
      </c>
    </row>
    <row r="129" spans="1:2">
      <c r="A129" s="1">
        <v>29</v>
      </c>
      <c r="B129" s="1" t="s">
        <v>60</v>
      </c>
    </row>
    <row r="130" spans="1:2">
      <c r="A130" s="1">
        <v>30</v>
      </c>
      <c r="B130" s="1" t="s">
        <v>60</v>
      </c>
    </row>
    <row r="131" spans="1:2">
      <c r="A131" s="1">
        <v>31</v>
      </c>
      <c r="B131" s="1" t="s">
        <v>60</v>
      </c>
    </row>
    <row r="132" spans="1:2">
      <c r="A132" s="1">
        <v>32</v>
      </c>
      <c r="B132" s="1" t="s">
        <v>60</v>
      </c>
    </row>
    <row r="133" spans="1:2">
      <c r="A133" s="1">
        <v>33</v>
      </c>
      <c r="B133" s="1" t="s">
        <v>60</v>
      </c>
    </row>
    <row r="134" spans="1:2">
      <c r="A134" s="1">
        <v>34</v>
      </c>
      <c r="B134" s="1" t="s">
        <v>60</v>
      </c>
    </row>
    <row r="135" spans="1:2">
      <c r="A135" s="1">
        <v>35</v>
      </c>
      <c r="B135" s="1" t="s">
        <v>60</v>
      </c>
    </row>
    <row r="136" spans="1:2">
      <c r="A136" s="1">
        <v>36</v>
      </c>
      <c r="B136" s="1" t="s">
        <v>60</v>
      </c>
    </row>
    <row r="137" spans="1:2">
      <c r="A137" s="1">
        <v>37</v>
      </c>
      <c r="B137" s="1" t="s">
        <v>60</v>
      </c>
    </row>
    <row r="138" spans="1:2">
      <c r="A138" s="1">
        <v>38</v>
      </c>
      <c r="B138" s="1" t="s">
        <v>60</v>
      </c>
    </row>
    <row r="139" spans="1:2">
      <c r="A139" s="1">
        <v>39</v>
      </c>
      <c r="B139" s="1" t="s">
        <v>60</v>
      </c>
    </row>
    <row r="140" spans="1:2">
      <c r="A140" s="1">
        <v>40</v>
      </c>
      <c r="B140" s="1" t="s">
        <v>60</v>
      </c>
    </row>
    <row r="141" spans="1:2">
      <c r="A141" s="1">
        <v>41</v>
      </c>
      <c r="B141" s="1" t="s">
        <v>60</v>
      </c>
    </row>
    <row r="142" spans="1:2">
      <c r="A142" s="1">
        <v>42</v>
      </c>
      <c r="B142" s="1" t="s">
        <v>60</v>
      </c>
    </row>
    <row r="143" spans="1:2">
      <c r="A143" s="1">
        <v>43</v>
      </c>
      <c r="B143" s="1" t="s">
        <v>60</v>
      </c>
    </row>
    <row r="144" spans="1:2">
      <c r="A144" s="1">
        <v>44</v>
      </c>
      <c r="B144" s="1" t="s">
        <v>60</v>
      </c>
    </row>
    <row r="145" spans="1:2">
      <c r="A145" s="1">
        <v>45</v>
      </c>
      <c r="B145" s="1" t="s">
        <v>60</v>
      </c>
    </row>
    <row r="146" spans="1:2">
      <c r="A146" s="1">
        <v>46</v>
      </c>
      <c r="B146" s="1" t="s">
        <v>60</v>
      </c>
    </row>
    <row r="147" spans="1:2">
      <c r="A147" s="1">
        <v>47</v>
      </c>
      <c r="B147" s="1" t="s">
        <v>60</v>
      </c>
    </row>
    <row r="148" spans="1:2">
      <c r="A148" s="1">
        <v>48</v>
      </c>
      <c r="B148" s="1" t="s">
        <v>60</v>
      </c>
    </row>
    <row r="149" spans="1:2">
      <c r="A149" s="1">
        <v>49</v>
      </c>
      <c r="B149" s="1" t="s">
        <v>60</v>
      </c>
    </row>
    <row r="150" spans="1:2">
      <c r="A150" s="1">
        <v>50</v>
      </c>
      <c r="B150" s="1" t="s">
        <v>39</v>
      </c>
    </row>
    <row r="151" spans="1:2">
      <c r="A151" s="1">
        <v>51</v>
      </c>
      <c r="B151" s="1" t="s">
        <v>39</v>
      </c>
    </row>
    <row r="152" spans="1:2">
      <c r="A152" s="1">
        <v>52</v>
      </c>
      <c r="B152" s="1" t="s">
        <v>39</v>
      </c>
    </row>
    <row r="153" spans="1:2">
      <c r="A153" s="1">
        <v>53</v>
      </c>
      <c r="B153" s="1" t="s">
        <v>39</v>
      </c>
    </row>
    <row r="154" spans="1:2">
      <c r="A154" s="1">
        <v>54</v>
      </c>
      <c r="B154" s="1" t="s">
        <v>39</v>
      </c>
    </row>
    <row r="155" spans="1:2">
      <c r="A155" s="1">
        <v>55</v>
      </c>
      <c r="B155" s="1" t="s">
        <v>39</v>
      </c>
    </row>
    <row r="156" spans="1:2">
      <c r="A156" s="1">
        <v>56</v>
      </c>
      <c r="B156" s="1" t="s">
        <v>39</v>
      </c>
    </row>
    <row r="157" spans="1:2">
      <c r="A157" s="1">
        <v>57</v>
      </c>
      <c r="B157" s="1" t="s">
        <v>39</v>
      </c>
    </row>
    <row r="158" spans="1:2">
      <c r="A158" s="1">
        <v>58</v>
      </c>
      <c r="B158" s="1" t="s">
        <v>39</v>
      </c>
    </row>
    <row r="159" spans="1:2">
      <c r="A159" s="1">
        <v>59</v>
      </c>
      <c r="B159" s="1" t="s">
        <v>39</v>
      </c>
    </row>
    <row r="160" spans="1:2">
      <c r="A160" s="1">
        <v>60</v>
      </c>
      <c r="B160" s="1" t="s">
        <v>39</v>
      </c>
    </row>
    <row r="161" spans="1:2">
      <c r="A161" s="1">
        <v>61</v>
      </c>
      <c r="B161" s="1" t="s">
        <v>39</v>
      </c>
    </row>
    <row r="162" spans="1:2">
      <c r="A162" s="1">
        <v>62</v>
      </c>
      <c r="B162" s="1" t="s">
        <v>39</v>
      </c>
    </row>
    <row r="163" spans="1:2">
      <c r="A163" s="1">
        <v>63</v>
      </c>
      <c r="B163" s="1" t="s">
        <v>39</v>
      </c>
    </row>
    <row r="164" spans="1:2">
      <c r="A164" s="1">
        <v>64</v>
      </c>
      <c r="B164" s="1" t="s">
        <v>39</v>
      </c>
    </row>
    <row r="165" spans="1:2">
      <c r="A165" s="1">
        <v>65</v>
      </c>
      <c r="B165" s="1" t="s">
        <v>39</v>
      </c>
    </row>
    <row r="166" spans="1:2">
      <c r="A166" s="1">
        <v>66</v>
      </c>
      <c r="B166" s="1" t="s">
        <v>39</v>
      </c>
    </row>
    <row r="167" spans="1:2">
      <c r="A167" s="1">
        <v>67</v>
      </c>
      <c r="B167" s="1" t="s">
        <v>39</v>
      </c>
    </row>
    <row r="168" spans="1:2">
      <c r="A168" s="1">
        <v>68</v>
      </c>
      <c r="B168" s="1" t="s">
        <v>39</v>
      </c>
    </row>
    <row r="169" spans="1:2">
      <c r="A169" s="1">
        <v>69</v>
      </c>
      <c r="B169" s="1" t="s">
        <v>39</v>
      </c>
    </row>
    <row r="170" spans="1:2">
      <c r="A170" s="1">
        <v>70</v>
      </c>
      <c r="B170" s="1" t="s">
        <v>39</v>
      </c>
    </row>
    <row r="171" spans="1:2">
      <c r="A171" s="1">
        <v>71</v>
      </c>
      <c r="B171" s="1" t="s">
        <v>39</v>
      </c>
    </row>
    <row r="172" spans="1:2">
      <c r="A172" s="1">
        <v>72</v>
      </c>
      <c r="B172" s="1" t="s">
        <v>39</v>
      </c>
    </row>
    <row r="173" spans="1:2">
      <c r="A173" s="1">
        <v>73</v>
      </c>
      <c r="B173" s="1" t="s">
        <v>39</v>
      </c>
    </row>
    <row r="174" spans="1:2">
      <c r="A174" s="1">
        <v>74</v>
      </c>
      <c r="B174" s="1" t="s">
        <v>39</v>
      </c>
    </row>
    <row r="175" spans="1:2">
      <c r="A175" s="1">
        <v>75</v>
      </c>
      <c r="B175" s="1" t="s">
        <v>39</v>
      </c>
    </row>
    <row r="176" spans="1:2">
      <c r="A176" s="1">
        <v>76</v>
      </c>
      <c r="B176" s="1" t="s">
        <v>39</v>
      </c>
    </row>
    <row r="177" spans="1:2">
      <c r="A177" s="1">
        <v>77</v>
      </c>
      <c r="B177" s="1" t="s">
        <v>39</v>
      </c>
    </row>
    <row r="178" spans="1:2">
      <c r="A178" s="1">
        <v>78</v>
      </c>
      <c r="B178" s="1" t="s">
        <v>39</v>
      </c>
    </row>
    <row r="179" spans="1:2">
      <c r="A179" s="1">
        <v>79</v>
      </c>
      <c r="B179" s="1" t="s">
        <v>39</v>
      </c>
    </row>
    <row r="180" spans="1:2">
      <c r="A180" s="1">
        <v>80</v>
      </c>
      <c r="B180" s="1" t="s">
        <v>39</v>
      </c>
    </row>
    <row r="181" spans="1:2">
      <c r="A181" s="1">
        <v>81</v>
      </c>
      <c r="B181" s="1" t="s">
        <v>39</v>
      </c>
    </row>
    <row r="182" spans="1:2">
      <c r="A182" s="1">
        <v>82</v>
      </c>
      <c r="B182" s="1" t="s">
        <v>39</v>
      </c>
    </row>
    <row r="183" spans="1:2">
      <c r="A183" s="1">
        <v>83</v>
      </c>
      <c r="B183" s="1" t="s">
        <v>39</v>
      </c>
    </row>
    <row r="184" spans="1:2">
      <c r="A184" s="1">
        <v>84</v>
      </c>
      <c r="B184" s="1" t="s">
        <v>39</v>
      </c>
    </row>
    <row r="185" spans="1:2">
      <c r="A185" s="1">
        <v>85</v>
      </c>
      <c r="B185" s="1" t="s">
        <v>39</v>
      </c>
    </row>
    <row r="186" spans="1:2">
      <c r="A186" s="1">
        <v>86</v>
      </c>
      <c r="B186" s="1" t="s">
        <v>39</v>
      </c>
    </row>
    <row r="187" spans="1:2">
      <c r="A187" s="1">
        <v>87</v>
      </c>
      <c r="B187" s="1" t="s">
        <v>39</v>
      </c>
    </row>
    <row r="188" spans="1:2">
      <c r="A188" s="1">
        <v>88</v>
      </c>
      <c r="B188" s="1" t="s">
        <v>39</v>
      </c>
    </row>
    <row r="189" spans="1:2">
      <c r="A189" s="1">
        <v>89</v>
      </c>
      <c r="B189" s="1" t="s">
        <v>39</v>
      </c>
    </row>
    <row r="190" spans="1:2">
      <c r="A190" s="1">
        <v>90</v>
      </c>
      <c r="B190" s="1" t="s">
        <v>39</v>
      </c>
    </row>
    <row r="191" spans="1:2">
      <c r="A191" s="1">
        <v>91</v>
      </c>
      <c r="B191" s="1" t="s">
        <v>39</v>
      </c>
    </row>
    <row r="192" spans="1:2">
      <c r="A192" s="1">
        <v>92</v>
      </c>
      <c r="B192" s="1" t="s">
        <v>39</v>
      </c>
    </row>
    <row r="193" spans="1:2">
      <c r="A193" s="1">
        <v>93</v>
      </c>
      <c r="B193" s="1" t="s">
        <v>39</v>
      </c>
    </row>
    <row r="194" spans="1:2">
      <c r="A194" s="1">
        <v>94</v>
      </c>
      <c r="B194" s="1" t="s">
        <v>39</v>
      </c>
    </row>
    <row r="195" spans="1:2">
      <c r="A195" s="1">
        <v>95</v>
      </c>
      <c r="B195" s="1" t="s">
        <v>39</v>
      </c>
    </row>
    <row r="196" spans="1:2">
      <c r="A196" s="1">
        <v>96</v>
      </c>
      <c r="B196" s="1" t="s">
        <v>39</v>
      </c>
    </row>
    <row r="197" spans="1:2">
      <c r="A197" s="1">
        <v>97</v>
      </c>
      <c r="B197" s="1" t="s">
        <v>39</v>
      </c>
    </row>
    <row r="198" spans="1:2">
      <c r="A198" s="1">
        <v>98</v>
      </c>
      <c r="B198" s="1" t="s">
        <v>39</v>
      </c>
    </row>
    <row r="199" spans="1:2">
      <c r="A199" s="1">
        <v>99</v>
      </c>
      <c r="B199" s="1" t="s">
        <v>39</v>
      </c>
    </row>
    <row r="200" spans="1:2">
      <c r="A200" s="1">
        <v>100</v>
      </c>
      <c r="B200" s="1" t="s">
        <v>59</v>
      </c>
    </row>
    <row r="202" spans="1:2" ht="69.75" customHeight="1">
      <c r="A202" s="86" t="s">
        <v>66</v>
      </c>
      <c r="B202" s="86" t="s">
        <v>67</v>
      </c>
    </row>
    <row r="203" spans="1:2">
      <c r="A203" s="87"/>
      <c r="B203" s="87"/>
    </row>
    <row r="204" spans="1:2">
      <c r="A204" s="1" t="s">
        <v>68</v>
      </c>
      <c r="B204" s="1" t="s">
        <v>68</v>
      </c>
    </row>
    <row r="205" spans="1:2">
      <c r="A205" s="1" t="s">
        <v>69</v>
      </c>
      <c r="B205" s="1" t="s">
        <v>70</v>
      </c>
    </row>
    <row r="206" spans="1:2">
      <c r="A206" s="1"/>
      <c r="B206" s="1" t="s">
        <v>69</v>
      </c>
    </row>
    <row r="208" spans="1:2" ht="15" customHeight="1">
      <c r="A208" s="85" t="s">
        <v>71</v>
      </c>
      <c r="B208" s="85"/>
    </row>
    <row r="209" spans="1:3">
      <c r="A209" s="69" t="s">
        <v>68</v>
      </c>
      <c r="B209" s="1">
        <v>2</v>
      </c>
    </row>
    <row r="210" spans="1:3">
      <c r="A210" s="69" t="s">
        <v>70</v>
      </c>
      <c r="B210" s="1">
        <v>1</v>
      </c>
    </row>
    <row r="211" spans="1:3">
      <c r="A211" s="69" t="s">
        <v>69</v>
      </c>
      <c r="B211" s="1">
        <v>0</v>
      </c>
    </row>
    <row r="215" spans="1:3">
      <c r="A215" s="69" t="s">
        <v>72</v>
      </c>
      <c r="B215" s="69" t="s">
        <v>73</v>
      </c>
      <c r="C215" s="69" t="s">
        <v>74</v>
      </c>
    </row>
    <row r="216" spans="1:3">
      <c r="A216" s="1" t="s">
        <v>59</v>
      </c>
      <c r="B216" s="1" t="s">
        <v>68</v>
      </c>
      <c r="C216" s="1">
        <v>2</v>
      </c>
    </row>
    <row r="217" spans="1:3">
      <c r="A217" s="1" t="s">
        <v>59</v>
      </c>
      <c r="B217" s="1" t="s">
        <v>69</v>
      </c>
      <c r="C217" s="1">
        <v>0</v>
      </c>
    </row>
    <row r="218" spans="1:3">
      <c r="A218" s="1" t="s">
        <v>39</v>
      </c>
      <c r="B218" s="1" t="s">
        <v>68</v>
      </c>
      <c r="C218" s="1">
        <v>1</v>
      </c>
    </row>
    <row r="219" spans="1:3">
      <c r="A219" s="1" t="s">
        <v>39</v>
      </c>
      <c r="B219" s="1" t="s">
        <v>69</v>
      </c>
      <c r="C219" s="1">
        <v>0</v>
      </c>
    </row>
    <row r="220" spans="1:3">
      <c r="A220" s="1" t="s">
        <v>60</v>
      </c>
      <c r="B220" s="1" t="s">
        <v>68</v>
      </c>
      <c r="C220" s="1">
        <v>0</v>
      </c>
    </row>
    <row r="221" spans="1:3">
      <c r="A221" s="1" t="s">
        <v>60</v>
      </c>
      <c r="B221" s="1" t="s">
        <v>69</v>
      </c>
      <c r="C221" s="1">
        <v>0</v>
      </c>
    </row>
    <row r="223" spans="1:3">
      <c r="A223" s="69" t="s">
        <v>75</v>
      </c>
      <c r="B223" s="69" t="s">
        <v>76</v>
      </c>
      <c r="C223" s="69" t="s">
        <v>77</v>
      </c>
    </row>
    <row r="224" spans="1:3">
      <c r="A224" s="1" t="s">
        <v>59</v>
      </c>
      <c r="B224" s="1" t="s">
        <v>68</v>
      </c>
      <c r="C224" s="1">
        <v>2</v>
      </c>
    </row>
    <row r="225" spans="1:5">
      <c r="A225" s="1" t="s">
        <v>59</v>
      </c>
      <c r="B225" s="1" t="s">
        <v>70</v>
      </c>
      <c r="C225" s="1">
        <v>1</v>
      </c>
    </row>
    <row r="226" spans="1:5">
      <c r="A226" s="1" t="s">
        <v>59</v>
      </c>
      <c r="B226" s="1" t="s">
        <v>69</v>
      </c>
      <c r="C226" s="1">
        <v>0</v>
      </c>
    </row>
    <row r="227" spans="1:5">
      <c r="A227" s="1" t="s">
        <v>39</v>
      </c>
      <c r="B227" s="1" t="s">
        <v>68</v>
      </c>
      <c r="C227" s="1">
        <v>1</v>
      </c>
    </row>
    <row r="228" spans="1:5">
      <c r="A228" s="1" t="s">
        <v>39</v>
      </c>
      <c r="B228" s="1" t="s">
        <v>70</v>
      </c>
      <c r="C228" s="1">
        <v>0</v>
      </c>
      <c r="E228" s="2"/>
    </row>
    <row r="229" spans="1:5">
      <c r="A229" s="1" t="s">
        <v>39</v>
      </c>
      <c r="B229" s="1" t="s">
        <v>69</v>
      </c>
      <c r="C229" s="1">
        <v>0</v>
      </c>
    </row>
    <row r="230" spans="1:5">
      <c r="A230" s="1" t="s">
        <v>60</v>
      </c>
      <c r="B230" s="1" t="s">
        <v>68</v>
      </c>
      <c r="C230" s="1">
        <v>0</v>
      </c>
    </row>
    <row r="231" spans="1:5">
      <c r="A231" s="1" t="s">
        <v>60</v>
      </c>
      <c r="B231" s="1" t="s">
        <v>70</v>
      </c>
      <c r="C231" s="1">
        <v>0</v>
      </c>
      <c r="E231" s="2"/>
    </row>
    <row r="232" spans="1:5">
      <c r="A232" s="1" t="s">
        <v>60</v>
      </c>
      <c r="B232" s="1" t="s">
        <v>69</v>
      </c>
      <c r="C232" s="1">
        <v>0</v>
      </c>
    </row>
    <row r="234" spans="1:5">
      <c r="A234" s="8" t="s">
        <v>78</v>
      </c>
      <c r="B234" s="69" t="s">
        <v>32</v>
      </c>
      <c r="C234" s="69" t="s">
        <v>33</v>
      </c>
      <c r="E234" s="2"/>
    </row>
    <row r="235" spans="1:5">
      <c r="A235" s="8">
        <v>1</v>
      </c>
      <c r="B235" s="1" t="s">
        <v>42</v>
      </c>
      <c r="C235" s="1" t="s">
        <v>35</v>
      </c>
    </row>
    <row r="236" spans="1:5">
      <c r="A236" s="8">
        <v>2</v>
      </c>
      <c r="B236" s="1" t="s">
        <v>40</v>
      </c>
      <c r="C236" s="1" t="s">
        <v>37</v>
      </c>
    </row>
    <row r="237" spans="1:5">
      <c r="A237" s="8">
        <v>3</v>
      </c>
      <c r="B237" s="1" t="s">
        <v>79</v>
      </c>
      <c r="C237" s="1" t="s">
        <v>39</v>
      </c>
    </row>
    <row r="238" spans="1:5">
      <c r="A238" s="8">
        <v>4</v>
      </c>
      <c r="B238" s="1" t="s">
        <v>36</v>
      </c>
      <c r="C238" s="1" t="s">
        <v>41</v>
      </c>
    </row>
    <row r="239" spans="1:5">
      <c r="A239" s="8">
        <v>5</v>
      </c>
      <c r="B239" s="1" t="s">
        <v>34</v>
      </c>
      <c r="C239" s="1" t="s">
        <v>43</v>
      </c>
    </row>
    <row r="241" spans="1:1">
      <c r="A241" s="69" t="s">
        <v>80</v>
      </c>
    </row>
    <row r="242" spans="1:1">
      <c r="A242" s="1" t="s">
        <v>81</v>
      </c>
    </row>
    <row r="243" spans="1:1">
      <c r="A243" s="1" t="s">
        <v>82</v>
      </c>
    </row>
    <row r="244" spans="1:1">
      <c r="A244" s="1" t="s">
        <v>83</v>
      </c>
    </row>
    <row r="245" spans="1:1">
      <c r="A245" s="1" t="s">
        <v>84</v>
      </c>
    </row>
    <row r="247" spans="1:1">
      <c r="A247" s="69" t="s">
        <v>85</v>
      </c>
    </row>
    <row r="248" spans="1:1">
      <c r="A248" s="1" t="s">
        <v>50</v>
      </c>
    </row>
    <row r="249" spans="1:1">
      <c r="A249" s="1" t="s">
        <v>49</v>
      </c>
    </row>
    <row r="251" spans="1:1" ht="28.5" customHeight="1">
      <c r="A251" s="67" t="s">
        <v>86</v>
      </c>
    </row>
    <row r="252" spans="1:1">
      <c r="A252" s="1" t="s">
        <v>87</v>
      </c>
    </row>
    <row r="253" spans="1:1">
      <c r="A253" s="1" t="s">
        <v>88</v>
      </c>
    </row>
    <row r="254" spans="1:1">
      <c r="A254" s="1" t="s">
        <v>89</v>
      </c>
    </row>
    <row r="257" spans="1:3">
      <c r="A257" s="69" t="s">
        <v>90</v>
      </c>
      <c r="B257" s="69" t="s">
        <v>91</v>
      </c>
      <c r="C257" s="69" t="s">
        <v>92</v>
      </c>
    </row>
    <row r="258" spans="1:3">
      <c r="A258" s="1">
        <v>0</v>
      </c>
      <c r="B258" s="1" t="s">
        <v>60</v>
      </c>
      <c r="C258" s="1" t="s">
        <v>60</v>
      </c>
    </row>
    <row r="259" spans="1:3">
      <c r="A259" s="1">
        <v>15</v>
      </c>
      <c r="B259" s="1" t="s">
        <v>60</v>
      </c>
      <c r="C259" s="1" t="s">
        <v>60</v>
      </c>
    </row>
    <row r="260" spans="1:3">
      <c r="A260" s="1">
        <v>0</v>
      </c>
      <c r="B260" s="1" t="s">
        <v>39</v>
      </c>
      <c r="C260" s="1" t="s">
        <v>60</v>
      </c>
    </row>
    <row r="261" spans="1:3">
      <c r="A261" s="1">
        <v>15</v>
      </c>
      <c r="B261" s="1" t="s">
        <v>39</v>
      </c>
      <c r="C261" s="1" t="s">
        <v>39</v>
      </c>
    </row>
    <row r="262" spans="1:3">
      <c r="A262" s="1">
        <v>0</v>
      </c>
      <c r="B262" s="1" t="s">
        <v>59</v>
      </c>
      <c r="C262" s="1" t="s">
        <v>60</v>
      </c>
    </row>
    <row r="263" spans="1:3">
      <c r="A263" s="1">
        <v>15</v>
      </c>
      <c r="B263" s="1" t="s">
        <v>59</v>
      </c>
      <c r="C263" s="1" t="s">
        <v>59</v>
      </c>
    </row>
  </sheetData>
  <mergeCells count="16">
    <mergeCell ref="A99:B99"/>
    <mergeCell ref="A202:A203"/>
    <mergeCell ref="B202:B203"/>
    <mergeCell ref="A208:B208"/>
    <mergeCell ref="A1:C1"/>
    <mergeCell ref="A22:B22"/>
    <mergeCell ref="A30:C30"/>
    <mergeCell ref="A65:A66"/>
    <mergeCell ref="A64:B64"/>
    <mergeCell ref="A82:A84"/>
    <mergeCell ref="A86:C86"/>
    <mergeCell ref="A67:A68"/>
    <mergeCell ref="A69:A71"/>
    <mergeCell ref="A72:A73"/>
    <mergeCell ref="A74:A75"/>
    <mergeCell ref="A76:A78"/>
  </mergeCells>
  <conditionalFormatting sqref="B32:B56">
    <cfRule type="cellIs" dxfId="102" priority="5" operator="equal">
      <formula>"CATASTROFICO"</formula>
    </cfRule>
    <cfRule type="cellIs" dxfId="101" priority="6" operator="equal">
      <formula>"MAYOR"</formula>
    </cfRule>
    <cfRule type="cellIs" dxfId="100" priority="7" operator="equal">
      <formula>"MODERADO"</formula>
    </cfRule>
    <cfRule type="cellIs" dxfId="99" priority="8" operator="equal">
      <formula>"MENOR"</formula>
    </cfRule>
    <cfRule type="cellIs" dxfId="98" priority="9" operator="equal">
      <formula>"INSIGNIFICANTE"</formula>
    </cfRule>
  </conditionalFormatting>
  <conditionalFormatting sqref="C32:C56">
    <cfRule type="cellIs" dxfId="97" priority="1" operator="equal">
      <formula>"EXTREMO"</formula>
    </cfRule>
    <cfRule type="cellIs" dxfId="96" priority="2" operator="equal">
      <formula>"ALTO"</formula>
    </cfRule>
    <cfRule type="cellIs" dxfId="95" priority="3" operator="equal">
      <formula>"MODERADO"</formula>
    </cfRule>
    <cfRule type="cellIs" dxfId="94" priority="4" operator="equal">
      <formula>"BAJO"</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F30"/>
  <sheetViews>
    <sheetView tabSelected="1" topLeftCell="A7" zoomScale="55" zoomScaleNormal="55" workbookViewId="0">
      <selection activeCell="F10" sqref="F10:F14"/>
    </sheetView>
  </sheetViews>
  <sheetFormatPr defaultColWidth="0" defaultRowHeight="15"/>
  <cols>
    <col min="1" max="1" width="10.7109375" style="18" customWidth="1"/>
    <col min="2" max="3" width="30.7109375" style="18" customWidth="1"/>
    <col min="4" max="4" width="36" style="18" customWidth="1"/>
    <col min="5" max="5" width="35.7109375" style="18" customWidth="1"/>
    <col min="6" max="6" width="22.28515625" style="18" bestFit="1" customWidth="1"/>
    <col min="7" max="7" width="24.140625" style="18" bestFit="1" customWidth="1"/>
    <col min="8" max="8" width="28.28515625" style="18" customWidth="1"/>
    <col min="9" max="9" width="42.42578125" style="18" bestFit="1" customWidth="1"/>
    <col min="10" max="11" width="50.7109375" style="43" customWidth="1"/>
    <col min="12" max="13" width="15.7109375" style="18" customWidth="1"/>
    <col min="14" max="14" width="17.5703125" style="23" customWidth="1"/>
    <col min="15" max="15" width="50.7109375" style="43" customWidth="1"/>
    <col min="16" max="16" width="18.85546875" style="18" customWidth="1"/>
    <col min="17" max="23" width="19.7109375" style="18" customWidth="1"/>
    <col min="24" max="24" width="14.7109375" style="53" customWidth="1"/>
    <col min="25" max="25" width="14.7109375" style="23" customWidth="1"/>
    <col min="26" max="26" width="14.7109375" style="59" customWidth="1"/>
    <col min="27" max="27" width="14.7109375" style="18" customWidth="1"/>
    <col min="28" max="28" width="14.7109375" style="52" customWidth="1"/>
    <col min="29" max="29" width="14.7109375" style="54" customWidth="1"/>
    <col min="30" max="30" width="20" style="24" customWidth="1"/>
    <col min="31" max="31" width="20.7109375" style="24" customWidth="1"/>
    <col min="32" max="32" width="18.28515625" style="18" customWidth="1"/>
    <col min="33" max="33" width="17.42578125" style="18" customWidth="1"/>
    <col min="34" max="34" width="15.42578125" style="18" customWidth="1"/>
    <col min="35" max="35" width="15.7109375" style="18" customWidth="1"/>
    <col min="36" max="36" width="12.7109375" style="18" customWidth="1"/>
    <col min="37" max="37" width="15.5703125" style="18" customWidth="1"/>
    <col min="38" max="38" width="50.7109375" style="18" customWidth="1"/>
    <col min="39" max="39" width="17.7109375" style="18" customWidth="1"/>
    <col min="40" max="40" width="50.7109375" style="18" customWidth="1"/>
    <col min="41" max="41" width="17.5703125" style="18" customWidth="1"/>
    <col min="42" max="42" width="13.42578125" style="18" customWidth="1"/>
    <col min="43" max="43" width="13.7109375" style="18" customWidth="1"/>
    <col min="44" max="45" width="50.7109375" style="18" customWidth="1"/>
    <col min="46" max="46" width="45.7109375" style="65" customWidth="1"/>
    <col min="47" max="48" width="45.7109375" style="18" customWidth="1"/>
    <col min="49" max="49" width="11.42578125" style="54" customWidth="1"/>
    <col min="50" max="50" width="107" style="18" customWidth="1"/>
    <col min="51" max="52" width="45.7109375" style="18" customWidth="1"/>
    <col min="53" max="53" width="11.42578125" style="25" customWidth="1"/>
    <col min="54" max="56" width="45.7109375" style="18" customWidth="1"/>
    <col min="57" max="57" width="11.42578125" style="25" customWidth="1"/>
    <col min="58" max="58" width="0" style="18" hidden="1" customWidth="1"/>
    <col min="59" max="16384" width="11.42578125" style="18" hidden="1"/>
  </cols>
  <sheetData>
    <row r="1" spans="1:57" ht="15" hidden="1" customHeight="1">
      <c r="A1" s="220"/>
      <c r="B1" s="223" t="s">
        <v>93</v>
      </c>
      <c r="C1" s="224"/>
      <c r="D1" s="224"/>
      <c r="E1" s="224"/>
      <c r="F1" s="224"/>
      <c r="G1" s="224"/>
      <c r="H1" s="224"/>
      <c r="I1" s="224"/>
      <c r="J1" s="224"/>
      <c r="K1" s="224"/>
      <c r="L1" s="224"/>
      <c r="M1" s="224"/>
      <c r="N1" s="225"/>
      <c r="O1" s="229"/>
      <c r="P1" s="15"/>
      <c r="Q1" s="15"/>
      <c r="R1" s="15"/>
      <c r="S1" s="15"/>
      <c r="T1" s="15"/>
      <c r="U1" s="15"/>
      <c r="V1" s="15"/>
      <c r="W1" s="15"/>
      <c r="X1" s="16"/>
      <c r="Y1" s="16"/>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7"/>
      <c r="BB1" s="15"/>
      <c r="BC1" s="15"/>
      <c r="BD1" s="15"/>
      <c r="BE1" s="17"/>
    </row>
    <row r="2" spans="1:57" ht="53.25" hidden="1" customHeight="1">
      <c r="A2" s="221"/>
      <c r="B2" s="223" t="s">
        <v>94</v>
      </c>
      <c r="C2" s="224"/>
      <c r="D2" s="224"/>
      <c r="E2" s="224"/>
      <c r="F2" s="224"/>
      <c r="G2" s="224"/>
      <c r="H2" s="224"/>
      <c r="I2" s="224"/>
      <c r="J2" s="224"/>
      <c r="K2" s="224"/>
      <c r="L2" s="224"/>
      <c r="M2" s="224"/>
      <c r="N2" s="225"/>
      <c r="O2" s="230"/>
      <c r="P2" s="15"/>
      <c r="Q2" s="15"/>
      <c r="R2" s="15"/>
      <c r="S2" s="15"/>
      <c r="T2" s="15"/>
      <c r="U2" s="15"/>
      <c r="V2" s="15"/>
      <c r="W2" s="15"/>
      <c r="X2" s="16"/>
      <c r="Y2" s="16"/>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7"/>
      <c r="BB2" s="15"/>
      <c r="BC2" s="15"/>
      <c r="BD2" s="15"/>
      <c r="BE2" s="17"/>
    </row>
    <row r="3" spans="1:57" ht="15" hidden="1" customHeight="1">
      <c r="A3" s="222"/>
      <c r="B3" s="223" t="s">
        <v>95</v>
      </c>
      <c r="C3" s="224"/>
      <c r="D3" s="224"/>
      <c r="E3" s="224"/>
      <c r="F3" s="224"/>
      <c r="G3" s="224"/>
      <c r="H3" s="225"/>
      <c r="I3" s="223" t="s">
        <v>96</v>
      </c>
      <c r="J3" s="224"/>
      <c r="K3" s="224"/>
      <c r="L3" s="224"/>
      <c r="M3" s="224"/>
      <c r="N3" s="225"/>
      <c r="O3" s="231"/>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7"/>
      <c r="BB3" s="15"/>
      <c r="BC3" s="15"/>
      <c r="BD3" s="15"/>
      <c r="BE3" s="17"/>
    </row>
    <row r="4" spans="1:57" s="15" customFormat="1" ht="26.25" hidden="1">
      <c r="A4" s="19"/>
      <c r="B4" s="19"/>
      <c r="C4" s="19"/>
      <c r="D4" s="19"/>
      <c r="E4" s="19"/>
      <c r="F4" s="19"/>
      <c r="G4" s="12"/>
      <c r="H4" s="20"/>
      <c r="I4" s="20"/>
      <c r="J4" s="40"/>
      <c r="K4" s="40"/>
      <c r="L4" s="12"/>
      <c r="M4" s="12"/>
      <c r="N4" s="12"/>
      <c r="O4" s="42"/>
      <c r="BA4" s="17"/>
      <c r="BE4" s="17"/>
    </row>
    <row r="5" spans="1:57" ht="18" hidden="1" customHeight="1">
      <c r="A5" s="226" t="s">
        <v>97</v>
      </c>
      <c r="B5" s="227"/>
      <c r="C5" s="227"/>
      <c r="D5" s="227"/>
      <c r="E5" s="227"/>
      <c r="F5" s="13"/>
      <c r="G5" s="14"/>
      <c r="H5" s="226" t="s">
        <v>98</v>
      </c>
      <c r="I5" s="227"/>
      <c r="J5" s="228"/>
      <c r="K5" s="41"/>
      <c r="L5" s="14"/>
      <c r="M5" s="14"/>
      <c r="N5" s="14"/>
      <c r="O5" s="42"/>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7"/>
      <c r="BB5" s="15"/>
      <c r="BC5" s="15"/>
      <c r="BD5" s="15"/>
      <c r="BE5" s="17"/>
    </row>
    <row r="6" spans="1:57" s="15" customFormat="1" ht="15.75" hidden="1" thickBot="1">
      <c r="J6" s="42"/>
      <c r="K6" s="42"/>
      <c r="N6" s="16"/>
      <c r="O6" s="42"/>
      <c r="BA6" s="17"/>
      <c r="BE6" s="17"/>
    </row>
    <row r="7" spans="1:57" s="21" customFormat="1" ht="16.5">
      <c r="A7" s="210" t="s">
        <v>99</v>
      </c>
      <c r="B7" s="207" t="s">
        <v>3</v>
      </c>
      <c r="C7" s="214" t="s">
        <v>90</v>
      </c>
      <c r="D7" s="165" t="s">
        <v>100</v>
      </c>
      <c r="E7" s="168" t="s">
        <v>101</v>
      </c>
      <c r="F7" s="169"/>
      <c r="G7" s="169"/>
      <c r="H7" s="169"/>
      <c r="I7" s="169"/>
      <c r="J7" s="169"/>
      <c r="K7" s="170"/>
      <c r="L7" s="163" t="s">
        <v>102</v>
      </c>
      <c r="M7" s="164"/>
      <c r="N7" s="160" t="s">
        <v>103</v>
      </c>
      <c r="O7" s="157" t="s">
        <v>104</v>
      </c>
      <c r="P7" s="158"/>
      <c r="Q7" s="158"/>
      <c r="R7" s="158"/>
      <c r="S7" s="158"/>
      <c r="T7" s="158"/>
      <c r="U7" s="158"/>
      <c r="V7" s="158"/>
      <c r="W7" s="159"/>
      <c r="X7" s="188" t="s">
        <v>105</v>
      </c>
      <c r="Y7" s="189"/>
      <c r="Z7" s="189"/>
      <c r="AA7" s="189"/>
      <c r="AB7" s="189"/>
      <c r="AC7" s="190"/>
      <c r="AD7" s="185" t="s">
        <v>106</v>
      </c>
      <c r="AE7" s="134" t="s">
        <v>107</v>
      </c>
      <c r="AF7" s="134" t="s">
        <v>74</v>
      </c>
      <c r="AG7" s="182" t="s">
        <v>77</v>
      </c>
      <c r="AH7" s="180" t="s">
        <v>108</v>
      </c>
      <c r="AI7" s="177"/>
      <c r="AJ7" s="177" t="s">
        <v>109</v>
      </c>
      <c r="AK7" s="174" t="s">
        <v>80</v>
      </c>
      <c r="AL7" s="133" t="s">
        <v>110</v>
      </c>
      <c r="AM7" s="134"/>
      <c r="AN7" s="134"/>
      <c r="AO7" s="134"/>
      <c r="AP7" s="134"/>
      <c r="AQ7" s="134"/>
      <c r="AR7" s="134"/>
      <c r="AS7" s="135"/>
      <c r="AT7" s="136" t="s">
        <v>111</v>
      </c>
      <c r="AU7" s="137"/>
      <c r="AV7" s="137"/>
      <c r="AW7" s="138"/>
      <c r="AX7" s="139" t="s">
        <v>112</v>
      </c>
      <c r="AY7" s="137"/>
      <c r="AZ7" s="137"/>
      <c r="BA7" s="138"/>
      <c r="BB7" s="136" t="s">
        <v>113</v>
      </c>
      <c r="BC7" s="137"/>
      <c r="BD7" s="137"/>
      <c r="BE7" s="138"/>
    </row>
    <row r="8" spans="1:57" s="21" customFormat="1" ht="45" customHeight="1">
      <c r="A8" s="211"/>
      <c r="B8" s="208"/>
      <c r="C8" s="215"/>
      <c r="D8" s="166"/>
      <c r="E8" s="205" t="s">
        <v>114</v>
      </c>
      <c r="F8" s="201" t="s">
        <v>48</v>
      </c>
      <c r="G8" s="201" t="s">
        <v>115</v>
      </c>
      <c r="H8" s="201"/>
      <c r="I8" s="201"/>
      <c r="J8" s="201" t="s">
        <v>116</v>
      </c>
      <c r="K8" s="203" t="s">
        <v>117</v>
      </c>
      <c r="L8" s="197" t="s">
        <v>32</v>
      </c>
      <c r="M8" s="199" t="s">
        <v>118</v>
      </c>
      <c r="N8" s="161"/>
      <c r="O8" s="171" t="s">
        <v>119</v>
      </c>
      <c r="P8" s="173" t="s">
        <v>120</v>
      </c>
      <c r="Q8" s="173" t="s">
        <v>121</v>
      </c>
      <c r="R8" s="173"/>
      <c r="S8" s="79" t="s">
        <v>122</v>
      </c>
      <c r="T8" s="79" t="s">
        <v>123</v>
      </c>
      <c r="U8" s="79" t="s">
        <v>124</v>
      </c>
      <c r="V8" s="79" t="s">
        <v>125</v>
      </c>
      <c r="W8" s="9" t="s">
        <v>126</v>
      </c>
      <c r="X8" s="155" t="s">
        <v>127</v>
      </c>
      <c r="Y8" s="151" t="s">
        <v>128</v>
      </c>
      <c r="Z8" s="151" t="s">
        <v>58</v>
      </c>
      <c r="AA8" s="151" t="s">
        <v>129</v>
      </c>
      <c r="AB8" s="151" t="s">
        <v>130</v>
      </c>
      <c r="AC8" s="153" t="s">
        <v>131</v>
      </c>
      <c r="AD8" s="186"/>
      <c r="AE8" s="147"/>
      <c r="AF8" s="147"/>
      <c r="AG8" s="183"/>
      <c r="AH8" s="181"/>
      <c r="AI8" s="178"/>
      <c r="AJ8" s="178"/>
      <c r="AK8" s="175"/>
      <c r="AL8" s="149" t="s">
        <v>132</v>
      </c>
      <c r="AM8" s="147" t="s">
        <v>85</v>
      </c>
      <c r="AN8" s="147" t="s">
        <v>133</v>
      </c>
      <c r="AO8" s="147" t="s">
        <v>134</v>
      </c>
      <c r="AP8" s="147" t="s">
        <v>135</v>
      </c>
      <c r="AQ8" s="147"/>
      <c r="AR8" s="147" t="s">
        <v>136</v>
      </c>
      <c r="AS8" s="144" t="s">
        <v>137</v>
      </c>
      <c r="AT8" s="142" t="s">
        <v>138</v>
      </c>
      <c r="AU8" s="129" t="s">
        <v>139</v>
      </c>
      <c r="AV8" s="129" t="s">
        <v>140</v>
      </c>
      <c r="AW8" s="145" t="s">
        <v>141</v>
      </c>
      <c r="AX8" s="140" t="s">
        <v>138</v>
      </c>
      <c r="AY8" s="129" t="s">
        <v>139</v>
      </c>
      <c r="AZ8" s="129" t="s">
        <v>140</v>
      </c>
      <c r="BA8" s="131" t="s">
        <v>141</v>
      </c>
      <c r="BB8" s="142" t="s">
        <v>138</v>
      </c>
      <c r="BC8" s="129" t="s">
        <v>139</v>
      </c>
      <c r="BD8" s="129" t="s">
        <v>140</v>
      </c>
      <c r="BE8" s="131" t="s">
        <v>141</v>
      </c>
    </row>
    <row r="9" spans="1:57" s="21" customFormat="1" ht="102" customHeight="1" thickBot="1">
      <c r="A9" s="212"/>
      <c r="B9" s="209"/>
      <c r="C9" s="216"/>
      <c r="D9" s="167"/>
      <c r="E9" s="206"/>
      <c r="F9" s="202"/>
      <c r="G9" s="82" t="s">
        <v>1</v>
      </c>
      <c r="H9" s="82" t="s">
        <v>2</v>
      </c>
      <c r="I9" s="82" t="s">
        <v>142</v>
      </c>
      <c r="J9" s="202"/>
      <c r="K9" s="204"/>
      <c r="L9" s="198"/>
      <c r="M9" s="200"/>
      <c r="N9" s="162"/>
      <c r="O9" s="172"/>
      <c r="P9" s="213"/>
      <c r="Q9" s="10" t="s">
        <v>143</v>
      </c>
      <c r="R9" s="10" t="s">
        <v>144</v>
      </c>
      <c r="S9" s="10" t="s">
        <v>145</v>
      </c>
      <c r="T9" s="10" t="s">
        <v>146</v>
      </c>
      <c r="U9" s="10" t="s">
        <v>147</v>
      </c>
      <c r="V9" s="10" t="s">
        <v>148</v>
      </c>
      <c r="W9" s="11" t="s">
        <v>149</v>
      </c>
      <c r="X9" s="156"/>
      <c r="Y9" s="152"/>
      <c r="Z9" s="152"/>
      <c r="AA9" s="152"/>
      <c r="AB9" s="152"/>
      <c r="AC9" s="154"/>
      <c r="AD9" s="187"/>
      <c r="AE9" s="148"/>
      <c r="AF9" s="148"/>
      <c r="AG9" s="184"/>
      <c r="AH9" s="22" t="s">
        <v>150</v>
      </c>
      <c r="AI9" s="83" t="s">
        <v>33</v>
      </c>
      <c r="AJ9" s="179"/>
      <c r="AK9" s="176"/>
      <c r="AL9" s="150"/>
      <c r="AM9" s="148"/>
      <c r="AN9" s="148"/>
      <c r="AO9" s="148"/>
      <c r="AP9" s="84" t="s">
        <v>151</v>
      </c>
      <c r="AQ9" s="84" t="s">
        <v>152</v>
      </c>
      <c r="AR9" s="147"/>
      <c r="AS9" s="144"/>
      <c r="AT9" s="143"/>
      <c r="AU9" s="130"/>
      <c r="AV9" s="130"/>
      <c r="AW9" s="146"/>
      <c r="AX9" s="141"/>
      <c r="AY9" s="130"/>
      <c r="AZ9" s="130"/>
      <c r="BA9" s="132"/>
      <c r="BB9" s="143"/>
      <c r="BC9" s="130"/>
      <c r="BD9" s="130"/>
      <c r="BE9" s="132"/>
    </row>
    <row r="10" spans="1:57" s="29" customFormat="1" ht="39.950000000000003" customHeight="1">
      <c r="A10" s="99">
        <v>1</v>
      </c>
      <c r="B10" s="90" t="s">
        <v>153</v>
      </c>
      <c r="C10" s="217" t="s">
        <v>154</v>
      </c>
      <c r="D10" s="102" t="s">
        <v>155</v>
      </c>
      <c r="E10" s="235" t="s">
        <v>156</v>
      </c>
      <c r="F10" s="111" t="s">
        <v>25</v>
      </c>
      <c r="G10" s="75" t="s">
        <v>7</v>
      </c>
      <c r="H10" s="75" t="s">
        <v>17</v>
      </c>
      <c r="I10" s="75" t="s">
        <v>12</v>
      </c>
      <c r="J10" s="37" t="s">
        <v>157</v>
      </c>
      <c r="K10" s="37" t="s">
        <v>158</v>
      </c>
      <c r="L10" s="232" t="s">
        <v>36</v>
      </c>
      <c r="M10" s="111" t="s">
        <v>41</v>
      </c>
      <c r="N10" s="114" t="str">
        <f t="array" ref="N10">INDEX(ZONARIESGOS,MATCH(L10&amp;M10,PROBABILIDADES&amp;IMPACTO,0))</f>
        <v>EXTREMO</v>
      </c>
      <c r="O10" s="37" t="s">
        <v>159</v>
      </c>
      <c r="P10" s="75" t="s">
        <v>49</v>
      </c>
      <c r="Q10" s="71">
        <v>15</v>
      </c>
      <c r="R10" s="71">
        <v>15</v>
      </c>
      <c r="S10" s="71">
        <v>15</v>
      </c>
      <c r="T10" s="71">
        <v>10</v>
      </c>
      <c r="U10" s="71">
        <v>15</v>
      </c>
      <c r="V10" s="71">
        <v>15</v>
      </c>
      <c r="W10" s="62">
        <v>10</v>
      </c>
      <c r="X10" s="27">
        <f>IF(SUM(Q10:W10)=0,0,SUM(Q10:W10))</f>
        <v>95</v>
      </c>
      <c r="Y10" s="28" t="str">
        <f>+IF(AND(X10&gt;=96,X10&lt;=100),"FUERTE",IF(AND(X10&gt;=86,X10&lt;=95),"MODERADO",IF(AND(X10&gt;=0,X10&lt;=85),"DÉBIL","")))</f>
        <v>MODERADO</v>
      </c>
      <c r="Z10" s="56" t="str">
        <f t="array" ref="Z10">+INDEX(EVALUACION_EJECUCION,MATCH(Q10&amp;Y10,RESPONSABLE&amp;EVALUACION_DISEÑO,0))</f>
        <v>MODERADO</v>
      </c>
      <c r="AA10" s="28" t="str">
        <f t="array" ref="AA10">+INDEX(SOLIDEZ,MATCH(Y10&amp;Z10,DISEÑO&amp;EJECUCION,0))</f>
        <v>MODERADO</v>
      </c>
      <c r="AB10" s="28" t="str">
        <f>+IF(AA10="DÉBIL","SI",IF(OR(AA10="FUERTE",AA10="MODERADO"),"NO",""))</f>
        <v>NO</v>
      </c>
      <c r="AC10" s="114" t="str">
        <f>+VLOOKUP((AVERAGEIF(X10:X14,"&lt;&gt;0")),FORMULACIÓN!$A$100:$B$200,2,TRUE)</f>
        <v>MODERADO</v>
      </c>
      <c r="AD10" s="117" t="s">
        <v>68</v>
      </c>
      <c r="AE10" s="111" t="s">
        <v>68</v>
      </c>
      <c r="AF10" s="191">
        <f t="array" ref="AF10">+INDEX(DESPLAZAMIENTO_PROBABILIDAD,MATCH(AC10&amp;AD10,SOLIDEZ_PROBABILIDAD&amp;CONTROL_PROBABILIDAD,0))</f>
        <v>1</v>
      </c>
      <c r="AG10" s="194">
        <f t="array" ref="AG10">+INDEX(DESPLAZAMIENTO_IMPACTO,MATCH(AC10&amp;AE10,SOLIDEZ_IMPACTO&amp;CONTROL_IMPACTO,0))</f>
        <v>1</v>
      </c>
      <c r="AH10" s="108" t="s">
        <v>38</v>
      </c>
      <c r="AI10" s="111" t="s">
        <v>39</v>
      </c>
      <c r="AJ10" s="114" t="str">
        <f t="array" ref="AJ10">INDEX(ZONARIESGOS,MATCH(AH10&amp;AI10,PROBABILIDADES&amp;IMPACTO,0))</f>
        <v>ALTO</v>
      </c>
      <c r="AK10" s="120" t="s">
        <v>81</v>
      </c>
      <c r="AL10" s="44" t="s">
        <v>160</v>
      </c>
      <c r="AM10" s="123" t="s">
        <v>49</v>
      </c>
      <c r="AN10" s="44" t="s">
        <v>161</v>
      </c>
      <c r="AO10" s="123" t="s">
        <v>88</v>
      </c>
      <c r="AP10" s="238">
        <v>44197</v>
      </c>
      <c r="AQ10" s="238">
        <v>44561</v>
      </c>
      <c r="AR10" s="73" t="s">
        <v>162</v>
      </c>
      <c r="AS10" s="80" t="s">
        <v>163</v>
      </c>
      <c r="AT10" s="96" t="s">
        <v>164</v>
      </c>
      <c r="AU10" s="90" t="s">
        <v>165</v>
      </c>
      <c r="AV10" s="90" t="s">
        <v>166</v>
      </c>
      <c r="AW10" s="93">
        <v>1</v>
      </c>
      <c r="AX10" s="126" t="s">
        <v>167</v>
      </c>
      <c r="AY10" s="90" t="s">
        <v>168</v>
      </c>
      <c r="AZ10" s="90" t="s">
        <v>169</v>
      </c>
      <c r="BA10" s="93">
        <v>0.8</v>
      </c>
      <c r="BB10" s="96"/>
      <c r="BC10" s="90"/>
      <c r="BD10" s="90"/>
      <c r="BE10" s="93"/>
    </row>
    <row r="11" spans="1:57" s="29" customFormat="1" ht="39.950000000000003" customHeight="1">
      <c r="A11" s="100"/>
      <c r="B11" s="91"/>
      <c r="C11" s="218"/>
      <c r="D11" s="103"/>
      <c r="E11" s="236"/>
      <c r="F11" s="112"/>
      <c r="G11" s="76"/>
      <c r="H11" s="76"/>
      <c r="I11" s="76"/>
      <c r="J11" s="38" t="s">
        <v>170</v>
      </c>
      <c r="K11" s="38" t="s">
        <v>171</v>
      </c>
      <c r="L11" s="233"/>
      <c r="M11" s="112"/>
      <c r="N11" s="115"/>
      <c r="O11" s="38" t="s">
        <v>172</v>
      </c>
      <c r="P11" s="76" t="s">
        <v>49</v>
      </c>
      <c r="Q11" s="76">
        <v>15</v>
      </c>
      <c r="R11" s="76">
        <v>15</v>
      </c>
      <c r="S11" s="76">
        <v>15</v>
      </c>
      <c r="T11" s="76">
        <v>10</v>
      </c>
      <c r="U11" s="76">
        <v>15</v>
      </c>
      <c r="V11" s="76">
        <v>15</v>
      </c>
      <c r="W11" s="70">
        <v>10</v>
      </c>
      <c r="X11" s="61">
        <f t="shared" ref="X11:X19" si="0">IF(SUM(Q11:W11)=0,0,SUM(Q11:W11))</f>
        <v>95</v>
      </c>
      <c r="Y11" s="32" t="str">
        <f t="shared" ref="Y11:Y19" si="1">+IF(AND(X11&gt;=96,X11&lt;=100),"FUERTE",IF(AND(X11&gt;=86,X11&lt;=95),"MODERADO",IF(AND(X11&gt;=0,X11&lt;=85),"DÉBIL","")))</f>
        <v>MODERADO</v>
      </c>
      <c r="Z11" s="57" t="str">
        <f t="array" ref="Z11">+INDEX(EVALUACION_EJECUCION,MATCH(Q11&amp;Y11,RESPONSABLE&amp;EVALUACION_DISEÑO,0))</f>
        <v>MODERADO</v>
      </c>
      <c r="AA11" s="32" t="str">
        <f t="array" ref="AA11">+INDEX(SOLIDEZ,MATCH(Y11&amp;Z11,DISEÑO&amp;EJECUCION,0))</f>
        <v>MODERADO</v>
      </c>
      <c r="AB11" s="32" t="str">
        <f t="shared" ref="AB11:AB19" si="2">+IF(AA11="DÉBIL","SI",IF(OR(AA11="FUERTE",AA11="MODERADO"),"NO",""))</f>
        <v>NO</v>
      </c>
      <c r="AC11" s="115"/>
      <c r="AD11" s="118"/>
      <c r="AE11" s="112"/>
      <c r="AF11" s="192"/>
      <c r="AG11" s="195"/>
      <c r="AH11" s="109"/>
      <c r="AI11" s="112"/>
      <c r="AJ11" s="115"/>
      <c r="AK11" s="121"/>
      <c r="AL11" s="45" t="s">
        <v>173</v>
      </c>
      <c r="AM11" s="124"/>
      <c r="AN11" s="45" t="s">
        <v>174</v>
      </c>
      <c r="AO11" s="124"/>
      <c r="AP11" s="239"/>
      <c r="AQ11" s="239"/>
      <c r="AR11" s="29" t="s">
        <v>175</v>
      </c>
      <c r="AS11" s="80" t="s">
        <v>176</v>
      </c>
      <c r="AT11" s="97"/>
      <c r="AU11" s="91"/>
      <c r="AV11" s="91"/>
      <c r="AW11" s="94"/>
      <c r="AX11" s="127"/>
      <c r="AY11" s="91"/>
      <c r="AZ11" s="91"/>
      <c r="BA11" s="94"/>
      <c r="BB11" s="97"/>
      <c r="BC11" s="91"/>
      <c r="BD11" s="91"/>
      <c r="BE11" s="94"/>
    </row>
    <row r="12" spans="1:57" s="29" customFormat="1" ht="39.950000000000003" customHeight="1">
      <c r="A12" s="100"/>
      <c r="B12" s="91"/>
      <c r="C12" s="218"/>
      <c r="D12" s="103"/>
      <c r="E12" s="236"/>
      <c r="F12" s="112"/>
      <c r="G12" s="76"/>
      <c r="H12" s="76"/>
      <c r="I12" s="76"/>
      <c r="J12" s="38" t="s">
        <v>177</v>
      </c>
      <c r="K12" s="38" t="s">
        <v>177</v>
      </c>
      <c r="L12" s="233"/>
      <c r="M12" s="112"/>
      <c r="N12" s="115"/>
      <c r="O12" s="38" t="s">
        <v>178</v>
      </c>
      <c r="P12" s="76" t="s">
        <v>49</v>
      </c>
      <c r="Q12" s="63">
        <v>15</v>
      </c>
      <c r="R12" s="63">
        <v>15</v>
      </c>
      <c r="S12" s="63">
        <v>15</v>
      </c>
      <c r="T12" s="63">
        <v>15</v>
      </c>
      <c r="U12" s="63">
        <v>15</v>
      </c>
      <c r="V12" s="63">
        <v>15</v>
      </c>
      <c r="W12" s="64">
        <v>10</v>
      </c>
      <c r="X12" s="31">
        <f t="shared" si="0"/>
        <v>100</v>
      </c>
      <c r="Y12" s="32" t="str">
        <f t="shared" si="1"/>
        <v>FUERTE</v>
      </c>
      <c r="Z12" s="57" t="str">
        <f t="array" ref="Z12">+INDEX(EVALUACION_EJECUCION,MATCH(Q12&amp;Y12,RESPONSABLE&amp;EVALUACION_DISEÑO,0))</f>
        <v>FUERTE</v>
      </c>
      <c r="AA12" s="32" t="str">
        <f t="array" ref="AA12">+INDEX(SOLIDEZ,MATCH(Y12&amp;Z12,DISEÑO&amp;EJECUCION,0))</f>
        <v>FUERTE</v>
      </c>
      <c r="AB12" s="32" t="str">
        <f t="shared" si="2"/>
        <v>NO</v>
      </c>
      <c r="AC12" s="115"/>
      <c r="AD12" s="118"/>
      <c r="AE12" s="112"/>
      <c r="AF12" s="192"/>
      <c r="AG12" s="195"/>
      <c r="AH12" s="109"/>
      <c r="AI12" s="112"/>
      <c r="AJ12" s="115"/>
      <c r="AK12" s="121"/>
      <c r="AL12" s="45" t="s">
        <v>179</v>
      </c>
      <c r="AM12" s="124"/>
      <c r="AN12" s="45" t="s">
        <v>180</v>
      </c>
      <c r="AO12" s="124"/>
      <c r="AP12" s="239"/>
      <c r="AQ12" s="239"/>
      <c r="AR12" s="73" t="s">
        <v>181</v>
      </c>
      <c r="AS12" s="80" t="s">
        <v>182</v>
      </c>
      <c r="AT12" s="97"/>
      <c r="AU12" s="91"/>
      <c r="AV12" s="91"/>
      <c r="AW12" s="94"/>
      <c r="AX12" s="127"/>
      <c r="AY12" s="91"/>
      <c r="AZ12" s="91"/>
      <c r="BA12" s="94"/>
      <c r="BB12" s="97"/>
      <c r="BC12" s="91"/>
      <c r="BD12" s="91"/>
      <c r="BE12" s="94"/>
    </row>
    <row r="13" spans="1:57" s="29" customFormat="1" ht="39.950000000000003" customHeight="1">
      <c r="A13" s="100"/>
      <c r="B13" s="91"/>
      <c r="C13" s="218"/>
      <c r="D13" s="103"/>
      <c r="E13" s="236"/>
      <c r="F13" s="112"/>
      <c r="G13" s="76"/>
      <c r="H13" s="76"/>
      <c r="I13" s="76"/>
      <c r="J13" s="38" t="s">
        <v>183</v>
      </c>
      <c r="K13" s="38" t="s">
        <v>184</v>
      </c>
      <c r="L13" s="233"/>
      <c r="M13" s="112"/>
      <c r="N13" s="115"/>
      <c r="O13" s="45" t="s">
        <v>183</v>
      </c>
      <c r="P13" s="76"/>
      <c r="Q13" s="76"/>
      <c r="R13" s="76"/>
      <c r="S13" s="76"/>
      <c r="T13" s="76"/>
      <c r="U13" s="76"/>
      <c r="V13" s="76"/>
      <c r="W13" s="30"/>
      <c r="X13" s="31">
        <f t="shared" si="0"/>
        <v>0</v>
      </c>
      <c r="Y13" s="32" t="str">
        <f t="shared" si="1"/>
        <v>DÉBIL</v>
      </c>
      <c r="Z13" s="57" t="e">
        <f t="array" ref="Z13">+INDEX(EVALUACION_EJECUCION,MATCH(Q13&amp;Y13,RESPONSABLE&amp;EVALUACION_DISEÑO,0))</f>
        <v>#N/A</v>
      </c>
      <c r="AA13" s="32" t="e">
        <f t="array" ref="AA13">+INDEX(SOLIDEZ,MATCH(Y13&amp;Z13,DISEÑO&amp;EJECUCION,0))</f>
        <v>#N/A</v>
      </c>
      <c r="AB13" s="32" t="e">
        <f t="shared" si="2"/>
        <v>#N/A</v>
      </c>
      <c r="AC13" s="115"/>
      <c r="AD13" s="118"/>
      <c r="AE13" s="112"/>
      <c r="AF13" s="192"/>
      <c r="AG13" s="195"/>
      <c r="AH13" s="109"/>
      <c r="AI13" s="112"/>
      <c r="AJ13" s="115"/>
      <c r="AK13" s="121"/>
      <c r="AL13" s="45" t="s">
        <v>183</v>
      </c>
      <c r="AM13" s="124"/>
      <c r="AN13" s="45" t="s">
        <v>183</v>
      </c>
      <c r="AO13" s="124"/>
      <c r="AP13" s="239"/>
      <c r="AQ13" s="239"/>
      <c r="AR13" s="73"/>
      <c r="AS13" s="80"/>
      <c r="AT13" s="97"/>
      <c r="AU13" s="91"/>
      <c r="AV13" s="91"/>
      <c r="AW13" s="94"/>
      <c r="AX13" s="127"/>
      <c r="AY13" s="91"/>
      <c r="AZ13" s="91"/>
      <c r="BA13" s="94"/>
      <c r="BB13" s="97"/>
      <c r="BC13" s="91"/>
      <c r="BD13" s="91"/>
      <c r="BE13" s="94"/>
    </row>
    <row r="14" spans="1:57" s="29" customFormat="1" ht="90.75" customHeight="1" thickBot="1">
      <c r="A14" s="101"/>
      <c r="B14" s="92"/>
      <c r="C14" s="219"/>
      <c r="D14" s="104"/>
      <c r="E14" s="237"/>
      <c r="F14" s="113"/>
      <c r="G14" s="77"/>
      <c r="H14" s="77"/>
      <c r="I14" s="33"/>
      <c r="J14" s="39" t="s">
        <v>185</v>
      </c>
      <c r="K14" s="60" t="s">
        <v>185</v>
      </c>
      <c r="L14" s="234"/>
      <c r="M14" s="113"/>
      <c r="N14" s="116"/>
      <c r="O14" s="46" t="s">
        <v>185</v>
      </c>
      <c r="P14" s="77"/>
      <c r="Q14" s="77"/>
      <c r="R14" s="77"/>
      <c r="S14" s="77"/>
      <c r="T14" s="77"/>
      <c r="U14" s="77"/>
      <c r="V14" s="77"/>
      <c r="W14" s="33"/>
      <c r="X14" s="34">
        <f t="shared" si="0"/>
        <v>0</v>
      </c>
      <c r="Y14" s="35" t="str">
        <f t="shared" si="1"/>
        <v>DÉBIL</v>
      </c>
      <c r="Z14" s="58" t="e">
        <f t="array" ref="Z14">+INDEX(EVALUACION_EJECUCION,MATCH(Q14&amp;Y14,RESPONSABLE&amp;EVALUACION_DISEÑO,0))</f>
        <v>#N/A</v>
      </c>
      <c r="AA14" s="35" t="e">
        <f t="array" ref="AA14">+INDEX(SOLIDEZ,MATCH(Y14&amp;Z14,DISEÑO&amp;EJECUCION,0))</f>
        <v>#N/A</v>
      </c>
      <c r="AB14" s="35" t="e">
        <f t="shared" si="2"/>
        <v>#N/A</v>
      </c>
      <c r="AC14" s="116"/>
      <c r="AD14" s="119"/>
      <c r="AE14" s="113"/>
      <c r="AF14" s="193"/>
      <c r="AG14" s="196"/>
      <c r="AH14" s="110"/>
      <c r="AI14" s="113"/>
      <c r="AJ14" s="116"/>
      <c r="AK14" s="122"/>
      <c r="AL14" s="46" t="s">
        <v>185</v>
      </c>
      <c r="AM14" s="125"/>
      <c r="AN14" s="46" t="s">
        <v>185</v>
      </c>
      <c r="AO14" s="125"/>
      <c r="AP14" s="240"/>
      <c r="AQ14" s="240"/>
      <c r="AR14" s="74"/>
      <c r="AS14" s="81"/>
      <c r="AT14" s="98"/>
      <c r="AU14" s="92"/>
      <c r="AV14" s="92"/>
      <c r="AW14" s="95"/>
      <c r="AX14" s="128"/>
      <c r="AY14" s="92"/>
      <c r="AZ14" s="92"/>
      <c r="BA14" s="95"/>
      <c r="BB14" s="98"/>
      <c r="BC14" s="92"/>
      <c r="BD14" s="92"/>
      <c r="BE14" s="95"/>
    </row>
    <row r="15" spans="1:57" s="29" customFormat="1" ht="39.950000000000003" customHeight="1">
      <c r="A15" s="99">
        <v>2</v>
      </c>
      <c r="B15" s="90" t="s">
        <v>153</v>
      </c>
      <c r="C15" s="217" t="s">
        <v>154</v>
      </c>
      <c r="D15" s="102" t="s">
        <v>155</v>
      </c>
      <c r="E15" s="96" t="s">
        <v>186</v>
      </c>
      <c r="F15" s="111" t="s">
        <v>25</v>
      </c>
      <c r="G15" s="75" t="s">
        <v>10</v>
      </c>
      <c r="H15" s="75" t="s">
        <v>17</v>
      </c>
      <c r="I15" s="75" t="s">
        <v>12</v>
      </c>
      <c r="J15" s="37" t="s">
        <v>187</v>
      </c>
      <c r="K15" s="37" t="s">
        <v>188</v>
      </c>
      <c r="L15" s="108" t="s">
        <v>36</v>
      </c>
      <c r="M15" s="111" t="s">
        <v>41</v>
      </c>
      <c r="N15" s="114" t="str">
        <f t="array" ref="N15">INDEX(ZONARIESGOS,MATCH(L15&amp;M15,PROBABILIDADES&amp;IMPACTO,0))</f>
        <v>EXTREMO</v>
      </c>
      <c r="O15" s="37" t="s">
        <v>189</v>
      </c>
      <c r="P15" s="75" t="s">
        <v>49</v>
      </c>
      <c r="Q15" s="76">
        <v>15</v>
      </c>
      <c r="R15" s="76">
        <v>15</v>
      </c>
      <c r="S15" s="76">
        <v>15</v>
      </c>
      <c r="T15" s="76">
        <v>10</v>
      </c>
      <c r="U15" s="76">
        <v>15</v>
      </c>
      <c r="V15" s="76">
        <v>15</v>
      </c>
      <c r="W15" s="30">
        <v>10</v>
      </c>
      <c r="X15" s="27">
        <f t="shared" si="0"/>
        <v>95</v>
      </c>
      <c r="Y15" s="28" t="str">
        <f t="shared" si="1"/>
        <v>MODERADO</v>
      </c>
      <c r="Z15" s="56" t="str">
        <f t="array" ref="Z15">+INDEX(EVALUACION_EJECUCION,MATCH(Q15&amp;Y15,RESPONSABLE&amp;EVALUACION_DISEÑO,0))</f>
        <v>MODERADO</v>
      </c>
      <c r="AA15" s="28" t="str">
        <f t="array" ref="AA15">+INDEX(SOLIDEZ,MATCH(Y15&amp;Z15,DISEÑO&amp;EJECUCION,0))</f>
        <v>MODERADO</v>
      </c>
      <c r="AB15" s="78" t="str">
        <f t="shared" si="2"/>
        <v>NO</v>
      </c>
      <c r="AC15" s="114" t="str">
        <f>+VLOOKUP((AVERAGEIF(X15:X19,"&lt;&gt;0")),FORMULACIÓN!$A$100:$B$200,2,TRUE)</f>
        <v>MODERADO</v>
      </c>
      <c r="AD15" s="117" t="s">
        <v>68</v>
      </c>
      <c r="AE15" s="111" t="s">
        <v>68</v>
      </c>
      <c r="AF15" s="191">
        <f t="array" ref="AF15">+INDEX(DESPLAZAMIENTO_PROBABILIDAD,MATCH(AC15&amp;AD15,SOLIDEZ_PROBABILIDAD&amp;CONTROL_PROBABILIDAD,0))</f>
        <v>1</v>
      </c>
      <c r="AG15" s="194">
        <f t="array" ref="AG15">+INDEX(DESPLAZAMIENTO_IMPACTO,MATCH(AC15&amp;AE15,SOLIDEZ_IMPACTO&amp;CONTROL_IMPACTO,0))</f>
        <v>1</v>
      </c>
      <c r="AH15" s="108" t="s">
        <v>38</v>
      </c>
      <c r="AI15" s="111" t="s">
        <v>39</v>
      </c>
      <c r="AJ15" s="114" t="str">
        <f t="array" ref="AJ15">INDEX(ZONARIESGOS,MATCH(AH15&amp;AI15,PROBABILIDADES&amp;IMPACTO,0))</f>
        <v>ALTO</v>
      </c>
      <c r="AK15" s="120" t="s">
        <v>81</v>
      </c>
      <c r="AL15" s="44" t="s">
        <v>190</v>
      </c>
      <c r="AM15" s="123" t="s">
        <v>49</v>
      </c>
      <c r="AN15" s="44" t="s">
        <v>191</v>
      </c>
      <c r="AO15" s="123" t="s">
        <v>89</v>
      </c>
      <c r="AP15" s="238">
        <v>44348</v>
      </c>
      <c r="AQ15" s="238">
        <v>44561</v>
      </c>
      <c r="AR15" s="72" t="s">
        <v>192</v>
      </c>
      <c r="AS15" s="47" t="s">
        <v>193</v>
      </c>
      <c r="AT15" s="96" t="s">
        <v>194</v>
      </c>
      <c r="AU15" s="90" t="s">
        <v>195</v>
      </c>
      <c r="AV15" s="90" t="s">
        <v>196</v>
      </c>
      <c r="AW15" s="93">
        <v>1</v>
      </c>
      <c r="AX15" s="126" t="s">
        <v>197</v>
      </c>
      <c r="AY15" s="90" t="s">
        <v>198</v>
      </c>
      <c r="AZ15" s="90" t="s">
        <v>199</v>
      </c>
      <c r="BA15" s="93">
        <v>1</v>
      </c>
      <c r="BB15" s="96"/>
      <c r="BC15" s="90"/>
      <c r="BD15" s="90"/>
      <c r="BE15" s="93"/>
    </row>
    <row r="16" spans="1:57" s="29" customFormat="1" ht="39.950000000000003" customHeight="1">
      <c r="A16" s="100"/>
      <c r="B16" s="91"/>
      <c r="C16" s="218"/>
      <c r="D16" s="103"/>
      <c r="E16" s="97"/>
      <c r="F16" s="112"/>
      <c r="G16" s="76"/>
      <c r="H16" s="76"/>
      <c r="I16" s="76"/>
      <c r="J16" s="38" t="s">
        <v>200</v>
      </c>
      <c r="K16" s="38" t="s">
        <v>201</v>
      </c>
      <c r="L16" s="109"/>
      <c r="M16" s="112"/>
      <c r="N16" s="115" t="e">
        <f t="array" ref="N16">INDEX(ZONARIESGOS,MATCH(L16&amp;M16,PROBABILIDADES&amp;IMPACTO,0))</f>
        <v>#N/A</v>
      </c>
      <c r="O16" s="38" t="s">
        <v>202</v>
      </c>
      <c r="P16" s="76" t="s">
        <v>49</v>
      </c>
      <c r="Q16" s="76">
        <v>15</v>
      </c>
      <c r="R16" s="76">
        <v>15</v>
      </c>
      <c r="S16" s="76">
        <v>15</v>
      </c>
      <c r="T16" s="76">
        <v>15</v>
      </c>
      <c r="U16" s="76">
        <v>15</v>
      </c>
      <c r="V16" s="76">
        <v>15</v>
      </c>
      <c r="W16" s="30">
        <v>10</v>
      </c>
      <c r="X16" s="31">
        <f t="shared" si="0"/>
        <v>100</v>
      </c>
      <c r="Y16" s="32" t="str">
        <f t="shared" si="1"/>
        <v>FUERTE</v>
      </c>
      <c r="Z16" s="57" t="str">
        <f t="array" ref="Z16">+INDEX(EVALUACION_EJECUCION,MATCH(Q16&amp;Y16,RESPONSABLE&amp;EVALUACION_DISEÑO,0))</f>
        <v>FUERTE</v>
      </c>
      <c r="AA16" s="50" t="str">
        <f t="array" ref="AA16">+INDEX(SOLIDEZ,MATCH(Y16&amp;Z16,DISEÑO&amp;EJECUCION,0))</f>
        <v>FUERTE</v>
      </c>
      <c r="AB16" s="32" t="str">
        <f t="shared" si="2"/>
        <v>NO</v>
      </c>
      <c r="AC16" s="115"/>
      <c r="AD16" s="118"/>
      <c r="AE16" s="112"/>
      <c r="AF16" s="192"/>
      <c r="AG16" s="195"/>
      <c r="AH16" s="109"/>
      <c r="AI16" s="112"/>
      <c r="AJ16" s="115"/>
      <c r="AK16" s="121"/>
      <c r="AL16" s="45" t="s">
        <v>203</v>
      </c>
      <c r="AM16" s="124"/>
      <c r="AN16" s="45" t="s">
        <v>204</v>
      </c>
      <c r="AO16" s="124"/>
      <c r="AP16" s="239"/>
      <c r="AQ16" s="239"/>
      <c r="AR16" s="73" t="s">
        <v>205</v>
      </c>
      <c r="AS16" s="48" t="s">
        <v>163</v>
      </c>
      <c r="AT16" s="97"/>
      <c r="AU16" s="91"/>
      <c r="AV16" s="91"/>
      <c r="AW16" s="94"/>
      <c r="AX16" s="127"/>
      <c r="AY16" s="91"/>
      <c r="AZ16" s="91"/>
      <c r="BA16" s="94"/>
      <c r="BB16" s="97"/>
      <c r="BC16" s="91"/>
      <c r="BD16" s="91"/>
      <c r="BE16" s="94"/>
    </row>
    <row r="17" spans="1:57" s="29" customFormat="1" ht="39.950000000000003" customHeight="1">
      <c r="A17" s="100"/>
      <c r="B17" s="91"/>
      <c r="C17" s="218"/>
      <c r="D17" s="103"/>
      <c r="E17" s="97"/>
      <c r="F17" s="112"/>
      <c r="G17" s="76"/>
      <c r="H17" s="76"/>
      <c r="I17" s="76"/>
      <c r="J17" s="38" t="s">
        <v>177</v>
      </c>
      <c r="K17" s="38" t="s">
        <v>177</v>
      </c>
      <c r="L17" s="109"/>
      <c r="M17" s="112"/>
      <c r="N17" s="115" t="e">
        <f t="array" ref="N17">INDEX(ZONARIESGOS,MATCH(L17&amp;M17,PROBABILIDADES&amp;IMPACTO,0))</f>
        <v>#N/A</v>
      </c>
      <c r="O17" s="38" t="s">
        <v>206</v>
      </c>
      <c r="P17" s="76" t="s">
        <v>50</v>
      </c>
      <c r="Q17" s="76">
        <v>0</v>
      </c>
      <c r="R17" s="76">
        <v>0</v>
      </c>
      <c r="S17" s="76">
        <v>0</v>
      </c>
      <c r="T17" s="76">
        <v>10</v>
      </c>
      <c r="U17" s="76">
        <v>15</v>
      </c>
      <c r="V17" s="76">
        <v>15</v>
      </c>
      <c r="W17" s="30">
        <v>10</v>
      </c>
      <c r="X17" s="31">
        <f t="shared" si="0"/>
        <v>50</v>
      </c>
      <c r="Y17" s="32" t="str">
        <f t="shared" si="1"/>
        <v>DÉBIL</v>
      </c>
      <c r="Z17" s="57" t="str">
        <f t="array" ref="Z17">+INDEX(EVALUACION_EJECUCION,MATCH(Q17&amp;Y17,RESPONSABLE&amp;EVALUACION_DISEÑO,0))</f>
        <v>DÉBIL</v>
      </c>
      <c r="AA17" s="50" t="str">
        <f t="array" ref="AA17">+INDEX(SOLIDEZ,MATCH(Y17&amp;Z17,DISEÑO&amp;EJECUCION,0))</f>
        <v>DÉBIL</v>
      </c>
      <c r="AB17" s="32" t="str">
        <f t="shared" si="2"/>
        <v>SI</v>
      </c>
      <c r="AC17" s="115"/>
      <c r="AD17" s="118"/>
      <c r="AE17" s="112"/>
      <c r="AF17" s="192"/>
      <c r="AG17" s="195"/>
      <c r="AH17" s="109"/>
      <c r="AI17" s="112"/>
      <c r="AJ17" s="115"/>
      <c r="AK17" s="121"/>
      <c r="AL17" s="45" t="s">
        <v>207</v>
      </c>
      <c r="AM17" s="124"/>
      <c r="AN17" s="45" t="s">
        <v>208</v>
      </c>
      <c r="AO17" s="124"/>
      <c r="AP17" s="239"/>
      <c r="AQ17" s="239"/>
      <c r="AR17" s="73" t="s">
        <v>209</v>
      </c>
      <c r="AS17" s="48" t="s">
        <v>210</v>
      </c>
      <c r="AT17" s="97"/>
      <c r="AU17" s="91"/>
      <c r="AV17" s="91"/>
      <c r="AW17" s="94"/>
      <c r="AX17" s="127"/>
      <c r="AY17" s="91"/>
      <c r="AZ17" s="91"/>
      <c r="BA17" s="94"/>
      <c r="BB17" s="97"/>
      <c r="BC17" s="91"/>
      <c r="BD17" s="91"/>
      <c r="BE17" s="94"/>
    </row>
    <row r="18" spans="1:57" s="29" customFormat="1" ht="39.950000000000003" customHeight="1">
      <c r="A18" s="100"/>
      <c r="B18" s="91"/>
      <c r="C18" s="218"/>
      <c r="D18" s="103"/>
      <c r="E18" s="97"/>
      <c r="F18" s="112"/>
      <c r="G18" s="76"/>
      <c r="H18" s="76"/>
      <c r="I18" s="76"/>
      <c r="J18" s="38" t="s">
        <v>183</v>
      </c>
      <c r="K18" s="38" t="s">
        <v>183</v>
      </c>
      <c r="L18" s="109"/>
      <c r="M18" s="112"/>
      <c r="N18" s="115" t="e">
        <f t="array" ref="N18">INDEX(ZONARIESGOS,MATCH(L18&amp;M18,PROBABILIDADES&amp;IMPACTO,0))</f>
        <v>#N/A</v>
      </c>
      <c r="O18" s="45" t="s">
        <v>183</v>
      </c>
      <c r="P18" s="76"/>
      <c r="Q18" s="76"/>
      <c r="R18" s="76"/>
      <c r="S18" s="76"/>
      <c r="T18" s="76"/>
      <c r="U18" s="76"/>
      <c r="V18" s="76"/>
      <c r="W18" s="30"/>
      <c r="X18" s="31">
        <f t="shared" si="0"/>
        <v>0</v>
      </c>
      <c r="Y18" s="32" t="str">
        <f t="shared" si="1"/>
        <v>DÉBIL</v>
      </c>
      <c r="Z18" s="57" t="e">
        <f t="array" ref="Z18">+INDEX(EVALUACION_EJECUCION,MATCH(Q18&amp;Y18,RESPONSABLE&amp;EVALUACION_DISEÑO,0))</f>
        <v>#N/A</v>
      </c>
      <c r="AA18" s="50" t="e">
        <f t="array" ref="AA18">+INDEX(SOLIDEZ,MATCH(Y18&amp;Z18,DISEÑO&amp;EJECUCION,0))</f>
        <v>#N/A</v>
      </c>
      <c r="AB18" s="32" t="e">
        <f t="shared" si="2"/>
        <v>#N/A</v>
      </c>
      <c r="AC18" s="115"/>
      <c r="AD18" s="118"/>
      <c r="AE18" s="112"/>
      <c r="AF18" s="192"/>
      <c r="AG18" s="195"/>
      <c r="AH18" s="109"/>
      <c r="AI18" s="112"/>
      <c r="AJ18" s="115"/>
      <c r="AK18" s="121"/>
      <c r="AL18" s="45" t="s">
        <v>183</v>
      </c>
      <c r="AM18" s="124"/>
      <c r="AN18" s="45" t="s">
        <v>183</v>
      </c>
      <c r="AO18" s="124"/>
      <c r="AP18" s="239"/>
      <c r="AQ18" s="239"/>
      <c r="AR18" s="73"/>
      <c r="AS18" s="80"/>
      <c r="AT18" s="97"/>
      <c r="AU18" s="91"/>
      <c r="AV18" s="91"/>
      <c r="AW18" s="94"/>
      <c r="AX18" s="127"/>
      <c r="AY18" s="91"/>
      <c r="AZ18" s="91"/>
      <c r="BA18" s="94"/>
      <c r="BB18" s="97"/>
      <c r="BC18" s="91"/>
      <c r="BD18" s="91"/>
      <c r="BE18" s="94"/>
    </row>
    <row r="19" spans="1:57" s="29" customFormat="1" ht="39.950000000000003" customHeight="1" thickBot="1">
      <c r="A19" s="101"/>
      <c r="B19" s="92"/>
      <c r="C19" s="219"/>
      <c r="D19" s="104"/>
      <c r="E19" s="98"/>
      <c r="F19" s="113"/>
      <c r="G19" s="77"/>
      <c r="H19" s="77"/>
      <c r="I19" s="77"/>
      <c r="J19" s="39" t="s">
        <v>185</v>
      </c>
      <c r="K19" s="39" t="s">
        <v>185</v>
      </c>
      <c r="L19" s="110"/>
      <c r="M19" s="113"/>
      <c r="N19" s="116" t="e">
        <f t="array" ref="N19">INDEX(ZONARIESGOS,MATCH(L19&amp;M19,PROBABILIDADES&amp;IMPACTO,0))</f>
        <v>#N/A</v>
      </c>
      <c r="O19" s="46" t="s">
        <v>185</v>
      </c>
      <c r="P19" s="77"/>
      <c r="Q19" s="77"/>
      <c r="R19" s="77"/>
      <c r="S19" s="77"/>
      <c r="T19" s="77"/>
      <c r="U19" s="77"/>
      <c r="V19" s="77"/>
      <c r="W19" s="33"/>
      <c r="X19" s="34">
        <f t="shared" si="0"/>
        <v>0</v>
      </c>
      <c r="Y19" s="35" t="str">
        <f t="shared" si="1"/>
        <v>DÉBIL</v>
      </c>
      <c r="Z19" s="58" t="e">
        <f t="array" ref="Z19">+INDEX(EVALUACION_EJECUCION,MATCH(Q19&amp;Y19,RESPONSABLE&amp;EVALUACION_DISEÑO,0))</f>
        <v>#N/A</v>
      </c>
      <c r="AA19" s="51" t="e">
        <f t="array" ref="AA19">+INDEX(SOLIDEZ,MATCH(Y19&amp;Z19,DISEÑO&amp;EJECUCION,0))</f>
        <v>#N/A</v>
      </c>
      <c r="AB19" s="35" t="e">
        <f t="shared" si="2"/>
        <v>#N/A</v>
      </c>
      <c r="AC19" s="116"/>
      <c r="AD19" s="119"/>
      <c r="AE19" s="113"/>
      <c r="AF19" s="193"/>
      <c r="AG19" s="196"/>
      <c r="AH19" s="110"/>
      <c r="AI19" s="113"/>
      <c r="AJ19" s="116"/>
      <c r="AK19" s="122"/>
      <c r="AL19" s="46" t="s">
        <v>185</v>
      </c>
      <c r="AM19" s="125"/>
      <c r="AN19" s="46" t="s">
        <v>185</v>
      </c>
      <c r="AO19" s="125"/>
      <c r="AP19" s="240"/>
      <c r="AQ19" s="240"/>
      <c r="AR19" s="74"/>
      <c r="AS19" s="81"/>
      <c r="AT19" s="98"/>
      <c r="AU19" s="92"/>
      <c r="AV19" s="92"/>
      <c r="AW19" s="95"/>
      <c r="AX19" s="128"/>
      <c r="AY19" s="92"/>
      <c r="AZ19" s="92"/>
      <c r="BA19" s="95"/>
      <c r="BB19" s="98"/>
      <c r="BC19" s="92"/>
      <c r="BD19" s="92"/>
      <c r="BE19" s="95"/>
    </row>
    <row r="20" spans="1:57" s="29" customFormat="1" ht="63" customHeight="1">
      <c r="A20" s="99">
        <v>3</v>
      </c>
      <c r="B20" s="105" t="s">
        <v>153</v>
      </c>
      <c r="C20" s="217" t="s">
        <v>211</v>
      </c>
      <c r="D20" s="241" t="s">
        <v>212</v>
      </c>
      <c r="E20" s="235" t="s">
        <v>213</v>
      </c>
      <c r="F20" s="111" t="s">
        <v>25</v>
      </c>
      <c r="G20" s="75" t="s">
        <v>13</v>
      </c>
      <c r="H20" s="75" t="s">
        <v>14</v>
      </c>
      <c r="I20" s="75" t="s">
        <v>22</v>
      </c>
      <c r="J20" s="37" t="s">
        <v>214</v>
      </c>
      <c r="K20" s="44" t="s">
        <v>215</v>
      </c>
      <c r="L20" s="232" t="s">
        <v>38</v>
      </c>
      <c r="M20" s="111" t="s">
        <v>39</v>
      </c>
      <c r="N20" s="114" t="s">
        <v>46</v>
      </c>
      <c r="O20" s="44" t="s">
        <v>216</v>
      </c>
      <c r="P20" s="75" t="s">
        <v>50</v>
      </c>
      <c r="Q20" s="75">
        <v>15</v>
      </c>
      <c r="R20" s="75">
        <v>15</v>
      </c>
      <c r="S20" s="75">
        <v>15</v>
      </c>
      <c r="T20" s="75">
        <v>10</v>
      </c>
      <c r="U20" s="75">
        <v>15</v>
      </c>
      <c r="V20" s="75">
        <v>15</v>
      </c>
      <c r="W20" s="26">
        <v>10</v>
      </c>
      <c r="X20" s="27">
        <v>95</v>
      </c>
      <c r="Y20" s="28" t="s">
        <v>39</v>
      </c>
      <c r="Z20" s="75"/>
      <c r="AA20" s="28" t="e">
        <v>#N/A</v>
      </c>
      <c r="AB20" s="28" t="e">
        <v>#N/A</v>
      </c>
      <c r="AC20" s="114" t="s">
        <v>39</v>
      </c>
      <c r="AD20" s="117"/>
      <c r="AE20" s="111"/>
      <c r="AF20" s="191" t="e">
        <v>#N/A</v>
      </c>
      <c r="AG20" s="194" t="e">
        <v>#N/A</v>
      </c>
      <c r="AH20" s="108"/>
      <c r="AI20" s="111"/>
      <c r="AJ20" s="114" t="e">
        <v>#N/A</v>
      </c>
      <c r="AK20" s="120"/>
      <c r="AL20" s="44" t="s">
        <v>217</v>
      </c>
      <c r="AM20" s="123" t="s">
        <v>50</v>
      </c>
      <c r="AN20" s="44" t="s">
        <v>218</v>
      </c>
      <c r="AO20" s="123" t="s">
        <v>89</v>
      </c>
      <c r="AP20" s="238">
        <v>44197</v>
      </c>
      <c r="AQ20" s="238">
        <v>44561</v>
      </c>
      <c r="AR20" s="73" t="s">
        <v>219</v>
      </c>
      <c r="AS20" s="47" t="s">
        <v>220</v>
      </c>
      <c r="AT20" s="96"/>
      <c r="AU20" s="244" t="s">
        <v>221</v>
      </c>
      <c r="AV20" s="244" t="s">
        <v>222</v>
      </c>
      <c r="AW20" s="247">
        <v>0</v>
      </c>
      <c r="AX20" s="96" t="s">
        <v>223</v>
      </c>
      <c r="AY20" s="90" t="s">
        <v>224</v>
      </c>
      <c r="AZ20" s="90" t="s">
        <v>225</v>
      </c>
      <c r="BA20" s="93">
        <v>0.9</v>
      </c>
      <c r="BB20" s="96"/>
      <c r="BC20" s="90"/>
      <c r="BD20" s="90"/>
      <c r="BE20" s="93"/>
    </row>
    <row r="21" spans="1:57" s="29" customFormat="1" ht="81" customHeight="1">
      <c r="A21" s="100"/>
      <c r="B21" s="106"/>
      <c r="C21" s="218"/>
      <c r="D21" s="242"/>
      <c r="E21" s="236"/>
      <c r="F21" s="112"/>
      <c r="G21" s="76" t="s">
        <v>7</v>
      </c>
      <c r="H21" s="76" t="s">
        <v>11</v>
      </c>
      <c r="I21" s="76" t="s">
        <v>18</v>
      </c>
      <c r="J21" s="38" t="s">
        <v>226</v>
      </c>
      <c r="K21" s="45" t="s">
        <v>227</v>
      </c>
      <c r="L21" s="233"/>
      <c r="M21" s="112"/>
      <c r="N21" s="115"/>
      <c r="O21" s="45" t="s">
        <v>228</v>
      </c>
      <c r="P21" s="76" t="s">
        <v>50</v>
      </c>
      <c r="Q21" s="76">
        <v>15</v>
      </c>
      <c r="R21" s="76">
        <v>15</v>
      </c>
      <c r="S21" s="76">
        <v>15</v>
      </c>
      <c r="T21" s="76">
        <v>10</v>
      </c>
      <c r="U21" s="76">
        <v>15</v>
      </c>
      <c r="V21" s="76">
        <v>15</v>
      </c>
      <c r="W21" s="30">
        <v>5</v>
      </c>
      <c r="X21" s="31">
        <v>90</v>
      </c>
      <c r="Y21" s="32" t="s">
        <v>39</v>
      </c>
      <c r="Z21" s="76"/>
      <c r="AA21" s="32" t="e">
        <v>#N/A</v>
      </c>
      <c r="AB21" s="32" t="e">
        <v>#N/A</v>
      </c>
      <c r="AC21" s="115"/>
      <c r="AD21" s="118"/>
      <c r="AE21" s="112"/>
      <c r="AF21" s="192"/>
      <c r="AG21" s="195"/>
      <c r="AH21" s="109"/>
      <c r="AI21" s="112"/>
      <c r="AJ21" s="115"/>
      <c r="AK21" s="121"/>
      <c r="AL21" s="45" t="s">
        <v>229</v>
      </c>
      <c r="AM21" s="124"/>
      <c r="AN21" s="45" t="s">
        <v>230</v>
      </c>
      <c r="AO21" s="124"/>
      <c r="AP21" s="239"/>
      <c r="AQ21" s="239"/>
      <c r="AR21" s="29" t="s">
        <v>231</v>
      </c>
      <c r="AS21" s="48" t="s">
        <v>232</v>
      </c>
      <c r="AT21" s="97"/>
      <c r="AU21" s="245"/>
      <c r="AV21" s="245"/>
      <c r="AW21" s="248"/>
      <c r="AX21" s="97"/>
      <c r="AY21" s="91"/>
      <c r="AZ21" s="91"/>
      <c r="BA21" s="94"/>
      <c r="BB21" s="97"/>
      <c r="BC21" s="91"/>
      <c r="BD21" s="91"/>
      <c r="BE21" s="94"/>
    </row>
    <row r="22" spans="1:57" s="29" customFormat="1" ht="39.950000000000003" customHeight="1">
      <c r="A22" s="100"/>
      <c r="B22" s="106"/>
      <c r="C22" s="218"/>
      <c r="D22" s="242"/>
      <c r="E22" s="236"/>
      <c r="F22" s="112"/>
      <c r="G22" s="76"/>
      <c r="H22" s="76"/>
      <c r="I22" s="76"/>
      <c r="J22" s="38" t="s">
        <v>233</v>
      </c>
      <c r="K22" s="45" t="s">
        <v>234</v>
      </c>
      <c r="L22" s="233"/>
      <c r="M22" s="112"/>
      <c r="N22" s="115"/>
      <c r="O22" s="45" t="s">
        <v>235</v>
      </c>
      <c r="P22" s="76" t="s">
        <v>50</v>
      </c>
      <c r="Q22" s="76">
        <v>15</v>
      </c>
      <c r="R22" s="76">
        <v>15</v>
      </c>
      <c r="S22" s="76">
        <v>15</v>
      </c>
      <c r="T22" s="76">
        <v>15</v>
      </c>
      <c r="U22" s="76">
        <v>15</v>
      </c>
      <c r="V22" s="76">
        <v>15</v>
      </c>
      <c r="W22" s="30">
        <v>10</v>
      </c>
      <c r="X22" s="31">
        <v>100</v>
      </c>
      <c r="Y22" s="32" t="s">
        <v>59</v>
      </c>
      <c r="Z22" s="76"/>
      <c r="AA22" s="32" t="e">
        <v>#N/A</v>
      </c>
      <c r="AB22" s="32" t="e">
        <v>#N/A</v>
      </c>
      <c r="AC22" s="115"/>
      <c r="AD22" s="118"/>
      <c r="AE22" s="112"/>
      <c r="AF22" s="192"/>
      <c r="AG22" s="195"/>
      <c r="AH22" s="109"/>
      <c r="AI22" s="112"/>
      <c r="AJ22" s="115"/>
      <c r="AK22" s="121"/>
      <c r="AL22" s="45" t="s">
        <v>236</v>
      </c>
      <c r="AM22" s="124"/>
      <c r="AN22" s="45" t="s">
        <v>237</v>
      </c>
      <c r="AO22" s="124"/>
      <c r="AP22" s="239"/>
      <c r="AQ22" s="239"/>
      <c r="AR22" s="73" t="s">
        <v>238</v>
      </c>
      <c r="AS22" s="48" t="s">
        <v>239</v>
      </c>
      <c r="AT22" s="97"/>
      <c r="AU22" s="245"/>
      <c r="AV22" s="245"/>
      <c r="AW22" s="248"/>
      <c r="AX22" s="97"/>
      <c r="AY22" s="91"/>
      <c r="AZ22" s="91"/>
      <c r="BA22" s="94"/>
      <c r="BB22" s="97"/>
      <c r="BC22" s="91"/>
      <c r="BD22" s="91"/>
      <c r="BE22" s="94"/>
    </row>
    <row r="23" spans="1:57" s="29" customFormat="1" ht="39.950000000000003" customHeight="1">
      <c r="A23" s="100"/>
      <c r="B23" s="106"/>
      <c r="C23" s="218"/>
      <c r="D23" s="242"/>
      <c r="E23" s="236"/>
      <c r="F23" s="112"/>
      <c r="G23" s="76"/>
      <c r="H23" s="76"/>
      <c r="I23" s="76"/>
      <c r="J23" s="38" t="s">
        <v>240</v>
      </c>
      <c r="K23" s="45" t="s">
        <v>184</v>
      </c>
      <c r="L23" s="233"/>
      <c r="M23" s="112"/>
      <c r="N23" s="115"/>
      <c r="O23" s="45"/>
      <c r="P23" s="76"/>
      <c r="Q23" s="76"/>
      <c r="R23" s="76"/>
      <c r="S23" s="76"/>
      <c r="T23" s="76"/>
      <c r="U23" s="76"/>
      <c r="V23" s="76"/>
      <c r="W23" s="30"/>
      <c r="X23" s="31">
        <v>0</v>
      </c>
      <c r="Y23" s="32" t="s">
        <v>60</v>
      </c>
      <c r="Z23" s="76"/>
      <c r="AA23" s="32" t="e">
        <v>#N/A</v>
      </c>
      <c r="AB23" s="32" t="e">
        <v>#N/A</v>
      </c>
      <c r="AC23" s="115"/>
      <c r="AD23" s="118"/>
      <c r="AE23" s="112"/>
      <c r="AF23" s="192"/>
      <c r="AG23" s="195"/>
      <c r="AH23" s="109"/>
      <c r="AI23" s="112"/>
      <c r="AJ23" s="115"/>
      <c r="AK23" s="121"/>
      <c r="AL23" s="45" t="s">
        <v>183</v>
      </c>
      <c r="AM23" s="124"/>
      <c r="AN23" s="45" t="s">
        <v>183</v>
      </c>
      <c r="AO23" s="124"/>
      <c r="AP23" s="239"/>
      <c r="AQ23" s="239"/>
      <c r="AR23" s="73"/>
      <c r="AS23" s="48"/>
      <c r="AT23" s="97"/>
      <c r="AU23" s="245"/>
      <c r="AV23" s="245"/>
      <c r="AW23" s="248"/>
      <c r="AX23" s="97"/>
      <c r="AY23" s="91"/>
      <c r="AZ23" s="91"/>
      <c r="BA23" s="94"/>
      <c r="BB23" s="97"/>
      <c r="BC23" s="91"/>
      <c r="BD23" s="91"/>
      <c r="BE23" s="94"/>
    </row>
    <row r="24" spans="1:57" s="29" customFormat="1" ht="39.950000000000003" customHeight="1" thickBot="1">
      <c r="A24" s="101"/>
      <c r="B24" s="107"/>
      <c r="C24" s="219"/>
      <c r="D24" s="243"/>
      <c r="E24" s="237"/>
      <c r="F24" s="113"/>
      <c r="G24" s="77"/>
      <c r="H24" s="77"/>
      <c r="I24" s="77"/>
      <c r="J24" s="39" t="s">
        <v>185</v>
      </c>
      <c r="K24" s="46" t="s">
        <v>241</v>
      </c>
      <c r="L24" s="234"/>
      <c r="M24" s="113"/>
      <c r="N24" s="116"/>
      <c r="O24" s="46"/>
      <c r="P24" s="77"/>
      <c r="Q24" s="77"/>
      <c r="R24" s="77"/>
      <c r="S24" s="77"/>
      <c r="T24" s="77"/>
      <c r="U24" s="77"/>
      <c r="V24" s="77"/>
      <c r="W24" s="33"/>
      <c r="X24" s="34">
        <v>0</v>
      </c>
      <c r="Y24" s="35" t="s">
        <v>60</v>
      </c>
      <c r="Z24" s="77"/>
      <c r="AA24" s="35" t="e">
        <v>#N/A</v>
      </c>
      <c r="AB24" s="35" t="e">
        <v>#N/A</v>
      </c>
      <c r="AC24" s="116"/>
      <c r="AD24" s="119"/>
      <c r="AE24" s="113"/>
      <c r="AF24" s="193"/>
      <c r="AG24" s="196"/>
      <c r="AH24" s="110"/>
      <c r="AI24" s="113"/>
      <c r="AJ24" s="116"/>
      <c r="AK24" s="122"/>
      <c r="AL24" s="46" t="s">
        <v>241</v>
      </c>
      <c r="AM24" s="125"/>
      <c r="AN24" s="46" t="s">
        <v>185</v>
      </c>
      <c r="AO24" s="125"/>
      <c r="AP24" s="240"/>
      <c r="AQ24" s="240"/>
      <c r="AR24" s="74"/>
      <c r="AS24" s="66"/>
      <c r="AT24" s="98"/>
      <c r="AU24" s="246"/>
      <c r="AV24" s="246"/>
      <c r="AW24" s="249"/>
      <c r="AX24" s="98"/>
      <c r="AY24" s="92"/>
      <c r="AZ24" s="92"/>
      <c r="BA24" s="95"/>
      <c r="BB24" s="98"/>
      <c r="BC24" s="92"/>
      <c r="BD24" s="92"/>
      <c r="BE24" s="95"/>
    </row>
    <row r="25" spans="1:57" s="29" customFormat="1" ht="39.950000000000003" customHeight="1">
      <c r="A25" s="99">
        <v>4</v>
      </c>
      <c r="B25" s="105" t="s">
        <v>153</v>
      </c>
      <c r="C25" s="217" t="s">
        <v>211</v>
      </c>
      <c r="D25" s="241" t="s">
        <v>212</v>
      </c>
      <c r="E25" s="96" t="s">
        <v>242</v>
      </c>
      <c r="F25" s="111" t="s">
        <v>25</v>
      </c>
      <c r="G25" s="75"/>
      <c r="H25" s="75" t="s">
        <v>17</v>
      </c>
      <c r="I25" s="75"/>
      <c r="J25" s="44" t="s">
        <v>243</v>
      </c>
      <c r="K25" s="44" t="s">
        <v>244</v>
      </c>
      <c r="L25" s="108" t="s">
        <v>38</v>
      </c>
      <c r="M25" s="111" t="s">
        <v>41</v>
      </c>
      <c r="N25" s="114" t="s">
        <v>47</v>
      </c>
      <c r="O25" s="44" t="s">
        <v>245</v>
      </c>
      <c r="P25" s="75" t="s">
        <v>49</v>
      </c>
      <c r="Q25" s="76">
        <v>15</v>
      </c>
      <c r="R25" s="76">
        <v>15</v>
      </c>
      <c r="S25" s="76">
        <v>15</v>
      </c>
      <c r="T25" s="76">
        <v>15</v>
      </c>
      <c r="U25" s="76">
        <v>15</v>
      </c>
      <c r="V25" s="76">
        <v>15</v>
      </c>
      <c r="W25" s="30">
        <v>10</v>
      </c>
      <c r="X25" s="27">
        <v>100</v>
      </c>
      <c r="Y25" s="28" t="s">
        <v>59</v>
      </c>
      <c r="Z25" s="75"/>
      <c r="AA25" s="28" t="e">
        <v>#N/A</v>
      </c>
      <c r="AB25" s="78" t="e">
        <v>#N/A</v>
      </c>
      <c r="AC25" s="114" t="s">
        <v>59</v>
      </c>
      <c r="AD25" s="117"/>
      <c r="AE25" s="111"/>
      <c r="AF25" s="191" t="e">
        <v>#N/A</v>
      </c>
      <c r="AG25" s="194" t="e">
        <v>#N/A</v>
      </c>
      <c r="AH25" s="108"/>
      <c r="AI25" s="111"/>
      <c r="AJ25" s="114" t="e">
        <v>#N/A</v>
      </c>
      <c r="AK25" s="120"/>
      <c r="AL25" s="44" t="s">
        <v>246</v>
      </c>
      <c r="AM25" s="123" t="s">
        <v>49</v>
      </c>
      <c r="AN25" s="44" t="s">
        <v>247</v>
      </c>
      <c r="AO25" s="123" t="s">
        <v>88</v>
      </c>
      <c r="AP25" s="238">
        <v>44198</v>
      </c>
      <c r="AQ25" s="238">
        <v>44316</v>
      </c>
      <c r="AR25" s="72" t="s">
        <v>248</v>
      </c>
      <c r="AS25" s="47" t="s">
        <v>249</v>
      </c>
      <c r="AT25" s="96"/>
      <c r="AU25" s="90" t="s">
        <v>250</v>
      </c>
      <c r="AV25" s="90" t="s">
        <v>251</v>
      </c>
      <c r="AW25" s="93">
        <v>1</v>
      </c>
      <c r="AX25" s="96" t="s">
        <v>252</v>
      </c>
      <c r="AY25" s="90" t="s">
        <v>253</v>
      </c>
      <c r="AZ25" s="90" t="s">
        <v>254</v>
      </c>
      <c r="BA25" s="93">
        <v>0.95</v>
      </c>
      <c r="BB25" s="96"/>
      <c r="BC25" s="90"/>
      <c r="BD25" s="90"/>
      <c r="BE25" s="93"/>
    </row>
    <row r="26" spans="1:57" s="29" customFormat="1" ht="39.950000000000003" customHeight="1">
      <c r="A26" s="100"/>
      <c r="B26" s="106"/>
      <c r="C26" s="218"/>
      <c r="D26" s="242"/>
      <c r="E26" s="97"/>
      <c r="F26" s="112"/>
      <c r="G26" s="76"/>
      <c r="H26" s="76"/>
      <c r="I26" s="76"/>
      <c r="J26" s="45" t="s">
        <v>255</v>
      </c>
      <c r="K26" s="45" t="s">
        <v>256</v>
      </c>
      <c r="L26" s="109"/>
      <c r="M26" s="112"/>
      <c r="N26" s="115" t="e">
        <v>#N/A</v>
      </c>
      <c r="O26" s="45" t="s">
        <v>256</v>
      </c>
      <c r="P26" s="76"/>
      <c r="Q26" s="76"/>
      <c r="R26" s="76"/>
      <c r="S26" s="76"/>
      <c r="T26" s="76"/>
      <c r="U26" s="76"/>
      <c r="V26" s="76"/>
      <c r="W26" s="30"/>
      <c r="X26" s="31">
        <v>0</v>
      </c>
      <c r="Y26" s="32" t="s">
        <v>60</v>
      </c>
      <c r="Z26" s="76"/>
      <c r="AA26" s="50" t="e">
        <v>#N/A</v>
      </c>
      <c r="AB26" s="32" t="e">
        <v>#N/A</v>
      </c>
      <c r="AC26" s="115"/>
      <c r="AD26" s="118"/>
      <c r="AE26" s="112"/>
      <c r="AF26" s="192"/>
      <c r="AG26" s="195"/>
      <c r="AH26" s="109"/>
      <c r="AI26" s="112"/>
      <c r="AJ26" s="115"/>
      <c r="AK26" s="121"/>
      <c r="AL26" s="45" t="s">
        <v>256</v>
      </c>
      <c r="AM26" s="124"/>
      <c r="AN26" s="45" t="s">
        <v>256</v>
      </c>
      <c r="AO26" s="124"/>
      <c r="AP26" s="239"/>
      <c r="AQ26" s="239"/>
      <c r="AR26" s="73"/>
      <c r="AS26" s="48"/>
      <c r="AT26" s="97"/>
      <c r="AU26" s="91"/>
      <c r="AV26" s="91"/>
      <c r="AW26" s="94"/>
      <c r="AX26" s="97"/>
      <c r="AY26" s="91"/>
      <c r="AZ26" s="91"/>
      <c r="BA26" s="94"/>
      <c r="BB26" s="97"/>
      <c r="BC26" s="91"/>
      <c r="BD26" s="91"/>
      <c r="BE26" s="94"/>
    </row>
    <row r="27" spans="1:57" s="29" customFormat="1" ht="39.950000000000003" customHeight="1">
      <c r="A27" s="100"/>
      <c r="B27" s="106"/>
      <c r="C27" s="218"/>
      <c r="D27" s="242"/>
      <c r="E27" s="97"/>
      <c r="F27" s="112"/>
      <c r="G27" s="76"/>
      <c r="H27" s="76"/>
      <c r="I27" s="76"/>
      <c r="J27" s="45" t="s">
        <v>177</v>
      </c>
      <c r="K27" s="45" t="s">
        <v>177</v>
      </c>
      <c r="L27" s="109"/>
      <c r="M27" s="112"/>
      <c r="N27" s="115" t="e">
        <v>#N/A</v>
      </c>
      <c r="O27" s="45" t="s">
        <v>177</v>
      </c>
      <c r="P27" s="76"/>
      <c r="Q27" s="76"/>
      <c r="R27" s="76"/>
      <c r="S27" s="76"/>
      <c r="T27" s="76"/>
      <c r="U27" s="76"/>
      <c r="V27" s="76"/>
      <c r="W27" s="30"/>
      <c r="X27" s="31">
        <v>0</v>
      </c>
      <c r="Y27" s="32" t="s">
        <v>60</v>
      </c>
      <c r="Z27" s="76"/>
      <c r="AA27" s="50" t="e">
        <v>#N/A</v>
      </c>
      <c r="AB27" s="32" t="e">
        <v>#N/A</v>
      </c>
      <c r="AC27" s="115"/>
      <c r="AD27" s="118"/>
      <c r="AE27" s="112"/>
      <c r="AF27" s="192"/>
      <c r="AG27" s="195"/>
      <c r="AH27" s="109"/>
      <c r="AI27" s="112"/>
      <c r="AJ27" s="115"/>
      <c r="AK27" s="121"/>
      <c r="AL27" s="45" t="s">
        <v>177</v>
      </c>
      <c r="AM27" s="124"/>
      <c r="AN27" s="45" t="s">
        <v>177</v>
      </c>
      <c r="AO27" s="124"/>
      <c r="AP27" s="239"/>
      <c r="AQ27" s="239"/>
      <c r="AR27" s="73"/>
      <c r="AS27" s="48"/>
      <c r="AT27" s="97"/>
      <c r="AU27" s="91"/>
      <c r="AV27" s="91"/>
      <c r="AW27" s="94"/>
      <c r="AX27" s="97"/>
      <c r="AY27" s="91"/>
      <c r="AZ27" s="91"/>
      <c r="BA27" s="94"/>
      <c r="BB27" s="97"/>
      <c r="BC27" s="91"/>
      <c r="BD27" s="91"/>
      <c r="BE27" s="94"/>
    </row>
    <row r="28" spans="1:57" s="29" customFormat="1" ht="39.950000000000003" customHeight="1">
      <c r="A28" s="100"/>
      <c r="B28" s="106"/>
      <c r="C28" s="218"/>
      <c r="D28" s="242"/>
      <c r="E28" s="97"/>
      <c r="F28" s="112"/>
      <c r="G28" s="76"/>
      <c r="H28" s="76"/>
      <c r="I28" s="76"/>
      <c r="J28" s="45" t="s">
        <v>183</v>
      </c>
      <c r="K28" s="45" t="s">
        <v>183</v>
      </c>
      <c r="L28" s="109"/>
      <c r="M28" s="112"/>
      <c r="N28" s="115" t="e">
        <v>#N/A</v>
      </c>
      <c r="O28" s="45" t="s">
        <v>183</v>
      </c>
      <c r="P28" s="76"/>
      <c r="Q28" s="76"/>
      <c r="R28" s="76"/>
      <c r="S28" s="76"/>
      <c r="T28" s="76"/>
      <c r="U28" s="76"/>
      <c r="V28" s="76"/>
      <c r="W28" s="30"/>
      <c r="X28" s="31">
        <v>0</v>
      </c>
      <c r="Y28" s="32" t="s">
        <v>60</v>
      </c>
      <c r="Z28" s="76"/>
      <c r="AA28" s="50" t="e">
        <v>#N/A</v>
      </c>
      <c r="AB28" s="32" t="e">
        <v>#N/A</v>
      </c>
      <c r="AC28" s="115"/>
      <c r="AD28" s="118"/>
      <c r="AE28" s="112"/>
      <c r="AF28" s="192"/>
      <c r="AG28" s="195"/>
      <c r="AH28" s="109"/>
      <c r="AI28" s="112"/>
      <c r="AJ28" s="115"/>
      <c r="AK28" s="121"/>
      <c r="AL28" s="45" t="s">
        <v>183</v>
      </c>
      <c r="AM28" s="124"/>
      <c r="AN28" s="45" t="s">
        <v>183</v>
      </c>
      <c r="AO28" s="124"/>
      <c r="AP28" s="239"/>
      <c r="AQ28" s="239"/>
      <c r="AR28" s="73"/>
      <c r="AS28" s="48"/>
      <c r="AT28" s="97"/>
      <c r="AU28" s="91"/>
      <c r="AV28" s="91"/>
      <c r="AW28" s="94"/>
      <c r="AX28" s="97"/>
      <c r="AY28" s="91"/>
      <c r="AZ28" s="91"/>
      <c r="BA28" s="94"/>
      <c r="BB28" s="97"/>
      <c r="BC28" s="91"/>
      <c r="BD28" s="91"/>
      <c r="BE28" s="94"/>
    </row>
    <row r="29" spans="1:57" s="29" customFormat="1" ht="39.950000000000003" customHeight="1" thickBot="1">
      <c r="A29" s="101"/>
      <c r="B29" s="107"/>
      <c r="C29" s="219"/>
      <c r="D29" s="243"/>
      <c r="E29" s="98"/>
      <c r="F29" s="113"/>
      <c r="G29" s="77"/>
      <c r="H29" s="77"/>
      <c r="I29" s="77"/>
      <c r="J29" s="46" t="s">
        <v>185</v>
      </c>
      <c r="K29" s="46" t="s">
        <v>185</v>
      </c>
      <c r="L29" s="110"/>
      <c r="M29" s="113"/>
      <c r="N29" s="116" t="e">
        <v>#N/A</v>
      </c>
      <c r="O29" s="46" t="s">
        <v>185</v>
      </c>
      <c r="P29" s="77"/>
      <c r="Q29" s="77"/>
      <c r="R29" s="77"/>
      <c r="S29" s="77"/>
      <c r="T29" s="77"/>
      <c r="U29" s="77"/>
      <c r="V29" s="77"/>
      <c r="W29" s="33"/>
      <c r="X29" s="34">
        <v>0</v>
      </c>
      <c r="Y29" s="35" t="s">
        <v>60</v>
      </c>
      <c r="Z29" s="77"/>
      <c r="AA29" s="51" t="e">
        <v>#N/A</v>
      </c>
      <c r="AB29" s="35" t="e">
        <v>#N/A</v>
      </c>
      <c r="AC29" s="116"/>
      <c r="AD29" s="119"/>
      <c r="AE29" s="113"/>
      <c r="AF29" s="193"/>
      <c r="AG29" s="196"/>
      <c r="AH29" s="110"/>
      <c r="AI29" s="113"/>
      <c r="AJ29" s="116"/>
      <c r="AK29" s="122"/>
      <c r="AL29" s="46" t="s">
        <v>185</v>
      </c>
      <c r="AM29" s="125"/>
      <c r="AN29" s="46" t="s">
        <v>185</v>
      </c>
      <c r="AO29" s="125"/>
      <c r="AP29" s="240"/>
      <c r="AQ29" s="240"/>
      <c r="AR29" s="74"/>
      <c r="AS29" s="66"/>
      <c r="AT29" s="98"/>
      <c r="AU29" s="92"/>
      <c r="AV29" s="92"/>
      <c r="AW29" s="95"/>
      <c r="AX29" s="98"/>
      <c r="AY29" s="92"/>
      <c r="AZ29" s="92"/>
      <c r="BA29" s="95"/>
      <c r="BB29" s="98"/>
      <c r="BC29" s="92"/>
      <c r="BD29" s="92"/>
      <c r="BE29" s="95"/>
    </row>
    <row r="30" spans="1:57">
      <c r="AB30" s="55"/>
    </row>
  </sheetData>
  <mergeCells count="199">
    <mergeCell ref="AK25:AK29"/>
    <mergeCell ref="AM25:AM29"/>
    <mergeCell ref="AO25:AO29"/>
    <mergeCell ref="AP25:AP29"/>
    <mergeCell ref="AQ25:AQ29"/>
    <mergeCell ref="AT25:AT29"/>
    <mergeCell ref="AU25:AU29"/>
    <mergeCell ref="AV25:AV29"/>
    <mergeCell ref="AW25:AW29"/>
    <mergeCell ref="AX25:AX29"/>
    <mergeCell ref="AY25:AY29"/>
    <mergeCell ref="AZ25:AZ29"/>
    <mergeCell ref="BA25:BA29"/>
    <mergeCell ref="BB25:BB29"/>
    <mergeCell ref="BC25:BC29"/>
    <mergeCell ref="BD25:BD29"/>
    <mergeCell ref="BE25:BE29"/>
    <mergeCell ref="AO20:AO24"/>
    <mergeCell ref="AP20:AP24"/>
    <mergeCell ref="AQ20:AQ24"/>
    <mergeCell ref="AT20:AT24"/>
    <mergeCell ref="AU20:AU24"/>
    <mergeCell ref="AV20:AV24"/>
    <mergeCell ref="AW20:AW24"/>
    <mergeCell ref="AX20:AX24"/>
    <mergeCell ref="AY20:AY24"/>
    <mergeCell ref="AZ20:AZ24"/>
    <mergeCell ref="BA20:BA24"/>
    <mergeCell ref="BB20:BB24"/>
    <mergeCell ref="BC20:BC24"/>
    <mergeCell ref="BD20:BD24"/>
    <mergeCell ref="BE20:BE24"/>
    <mergeCell ref="A25:A29"/>
    <mergeCell ref="B25:B29"/>
    <mergeCell ref="C25:C29"/>
    <mergeCell ref="D25:D29"/>
    <mergeCell ref="E25:E29"/>
    <mergeCell ref="F25:F29"/>
    <mergeCell ref="L25:L29"/>
    <mergeCell ref="M25:M29"/>
    <mergeCell ref="N25:N29"/>
    <mergeCell ref="AC25:AC29"/>
    <mergeCell ref="AD25:AD29"/>
    <mergeCell ref="AE25:AE29"/>
    <mergeCell ref="AF25:AF29"/>
    <mergeCell ref="AG25:AG29"/>
    <mergeCell ref="AH25:AH29"/>
    <mergeCell ref="AI25:AI29"/>
    <mergeCell ref="AJ25:AJ29"/>
    <mergeCell ref="C20:C24"/>
    <mergeCell ref="D20:D24"/>
    <mergeCell ref="E20:E24"/>
    <mergeCell ref="F20:F24"/>
    <mergeCell ref="L20:L24"/>
    <mergeCell ref="M20:M24"/>
    <mergeCell ref="N20:N24"/>
    <mergeCell ref="AC20:AC24"/>
    <mergeCell ref="AD20:AD24"/>
    <mergeCell ref="AE20:AE24"/>
    <mergeCell ref="AF20:AF24"/>
    <mergeCell ref="AG20:AG24"/>
    <mergeCell ref="AH20:AH24"/>
    <mergeCell ref="AI20:AI24"/>
    <mergeCell ref="AJ20:AJ24"/>
    <mergeCell ref="AM10:AM14"/>
    <mergeCell ref="AO10:AO14"/>
    <mergeCell ref="AP10:AP14"/>
    <mergeCell ref="AQ10:AQ14"/>
    <mergeCell ref="AM15:AM19"/>
    <mergeCell ref="AO15:AO19"/>
    <mergeCell ref="AP15:AP19"/>
    <mergeCell ref="AQ15:AQ19"/>
    <mergeCell ref="AK15:AK19"/>
    <mergeCell ref="AK10:AK14"/>
    <mergeCell ref="P8:P9"/>
    <mergeCell ref="C7:C9"/>
    <mergeCell ref="C10:C14"/>
    <mergeCell ref="C15:C19"/>
    <mergeCell ref="F15:F19"/>
    <mergeCell ref="L15:L19"/>
    <mergeCell ref="M15:M19"/>
    <mergeCell ref="N15:N19"/>
    <mergeCell ref="A1:A3"/>
    <mergeCell ref="B1:N1"/>
    <mergeCell ref="B2:N2"/>
    <mergeCell ref="B3:H3"/>
    <mergeCell ref="I3:N3"/>
    <mergeCell ref="A5:E5"/>
    <mergeCell ref="H5:J5"/>
    <mergeCell ref="O1:O3"/>
    <mergeCell ref="F10:F14"/>
    <mergeCell ref="L10:L14"/>
    <mergeCell ref="M10:M14"/>
    <mergeCell ref="N10:N14"/>
    <mergeCell ref="A10:A14"/>
    <mergeCell ref="B10:B14"/>
    <mergeCell ref="D10:D14"/>
    <mergeCell ref="E10:E14"/>
    <mergeCell ref="L8:L9"/>
    <mergeCell ref="M8:M9"/>
    <mergeCell ref="F8:F9"/>
    <mergeCell ref="J8:J9"/>
    <mergeCell ref="K8:K9"/>
    <mergeCell ref="G8:I8"/>
    <mergeCell ref="E8:E9"/>
    <mergeCell ref="B7:B9"/>
    <mergeCell ref="A7:A9"/>
    <mergeCell ref="O7:W7"/>
    <mergeCell ref="N7:N9"/>
    <mergeCell ref="L7:M7"/>
    <mergeCell ref="D7:D9"/>
    <mergeCell ref="E7:K7"/>
    <mergeCell ref="O8:O9"/>
    <mergeCell ref="Q8:R8"/>
    <mergeCell ref="AK7:AK9"/>
    <mergeCell ref="AC15:AC19"/>
    <mergeCell ref="AH10:AH14"/>
    <mergeCell ref="AI10:AI14"/>
    <mergeCell ref="AJ10:AJ14"/>
    <mergeCell ref="AJ7:AJ9"/>
    <mergeCell ref="AH7:AI8"/>
    <mergeCell ref="AG7:AG9"/>
    <mergeCell ref="AF7:AF9"/>
    <mergeCell ref="AE7:AE9"/>
    <mergeCell ref="AD7:AD9"/>
    <mergeCell ref="X7:AC7"/>
    <mergeCell ref="AE15:AE19"/>
    <mergeCell ref="AF15:AF19"/>
    <mergeCell ref="AG15:AG19"/>
    <mergeCell ref="AF10:AF14"/>
    <mergeCell ref="AG10:AG14"/>
    <mergeCell ref="AC10:AC14"/>
    <mergeCell ref="AD10:AD14"/>
    <mergeCell ref="AE10:AE14"/>
    <mergeCell ref="AB8:AB9"/>
    <mergeCell ref="AC8:AC9"/>
    <mergeCell ref="X8:X9"/>
    <mergeCell ref="Y8:Y9"/>
    <mergeCell ref="Z8:Z9"/>
    <mergeCell ref="AA8:AA9"/>
    <mergeCell ref="AL7:AS7"/>
    <mergeCell ref="AT7:AW7"/>
    <mergeCell ref="AX7:BA7"/>
    <mergeCell ref="BB7:BE7"/>
    <mergeCell ref="AX8:AX9"/>
    <mergeCell ref="AY8:AY9"/>
    <mergeCell ref="AZ8:AZ9"/>
    <mergeCell ref="BA8:BA9"/>
    <mergeCell ref="BB8:BB9"/>
    <mergeCell ref="AS8:AS9"/>
    <mergeCell ref="AT8:AT9"/>
    <mergeCell ref="AU8:AU9"/>
    <mergeCell ref="AV8:AV9"/>
    <mergeCell ref="AW8:AW9"/>
    <mergeCell ref="AM8:AM9"/>
    <mergeCell ref="AN8:AN9"/>
    <mergeCell ref="AO8:AO9"/>
    <mergeCell ref="AP8:AQ8"/>
    <mergeCell ref="AR8:AR9"/>
    <mergeCell ref="AL8:AL9"/>
    <mergeCell ref="AT10:AT14"/>
    <mergeCell ref="AU10:AU14"/>
    <mergeCell ref="AV10:AV14"/>
    <mergeCell ref="BC15:BC19"/>
    <mergeCell ref="BD15:BD19"/>
    <mergeCell ref="BE15:BE19"/>
    <mergeCell ref="AX15:AX19"/>
    <mergeCell ref="AY15:AY19"/>
    <mergeCell ref="BC8:BC9"/>
    <mergeCell ref="BD8:BD9"/>
    <mergeCell ref="BE8:BE9"/>
    <mergeCell ref="BB10:BB14"/>
    <mergeCell ref="BC10:BC14"/>
    <mergeCell ref="BD10:BD14"/>
    <mergeCell ref="BE10:BE14"/>
    <mergeCell ref="AW15:AW19"/>
    <mergeCell ref="AW10:AW14"/>
    <mergeCell ref="AX10:AX14"/>
    <mergeCell ref="AY10:AY14"/>
    <mergeCell ref="AZ10:AZ14"/>
    <mergeCell ref="BA10:BA14"/>
    <mergeCell ref="AT15:AT19"/>
    <mergeCell ref="AU15:AU19"/>
    <mergeCell ref="AV15:AV19"/>
    <mergeCell ref="AZ15:AZ19"/>
    <mergeCell ref="BA15:BA19"/>
    <mergeCell ref="BB15:BB19"/>
    <mergeCell ref="A15:A19"/>
    <mergeCell ref="B15:B19"/>
    <mergeCell ref="D15:D19"/>
    <mergeCell ref="E15:E19"/>
    <mergeCell ref="A20:A24"/>
    <mergeCell ref="B20:B24"/>
    <mergeCell ref="AH15:AH19"/>
    <mergeCell ref="AI15:AI19"/>
    <mergeCell ref="AJ15:AJ19"/>
    <mergeCell ref="AD15:AD19"/>
    <mergeCell ref="AK20:AK24"/>
    <mergeCell ref="AM20:AM24"/>
  </mergeCells>
  <conditionalFormatting sqref="M10">
    <cfRule type="cellIs" dxfId="93" priority="143" operator="equal">
      <formula>"CATASTROFICO"</formula>
    </cfRule>
    <cfRule type="cellIs" dxfId="92" priority="144" operator="equal">
      <formula>"MAYOR"</formula>
    </cfRule>
    <cfRule type="cellIs" dxfId="91" priority="145" operator="equal">
      <formula>"MODERADO"</formula>
    </cfRule>
    <cfRule type="cellIs" dxfId="90" priority="146" operator="equal">
      <formula>"MENOR"</formula>
    </cfRule>
    <cfRule type="cellIs" dxfId="89" priority="147" operator="equal">
      <formula>"INSIGNIFICANTE"</formula>
    </cfRule>
  </conditionalFormatting>
  <conditionalFormatting sqref="N10">
    <cfRule type="cellIs" dxfId="88" priority="139" operator="equal">
      <formula>"EXTREMO"</formula>
    </cfRule>
    <cfRule type="cellIs" dxfId="87" priority="140" operator="equal">
      <formula>"ALTO"</formula>
    </cfRule>
    <cfRule type="cellIs" dxfId="86" priority="141" operator="equal">
      <formula>"MODERADO"</formula>
    </cfRule>
    <cfRule type="cellIs" dxfId="85" priority="142" operator="equal">
      <formula>"BAJO"</formula>
    </cfRule>
  </conditionalFormatting>
  <conditionalFormatting sqref="AB10:AB19">
    <cfRule type="cellIs" dxfId="84" priority="137" operator="equal">
      <formula>"NO"</formula>
    </cfRule>
    <cfRule type="cellIs" dxfId="83" priority="138" operator="equal">
      <formula>"SI"</formula>
    </cfRule>
  </conditionalFormatting>
  <conditionalFormatting sqref="AC10:AC19">
    <cfRule type="cellIs" dxfId="82" priority="134" operator="equal">
      <formula>"DÉBIL"</formula>
    </cfRule>
    <cfRule type="cellIs" dxfId="81" priority="135" operator="equal">
      <formula>"MODERADO"</formula>
    </cfRule>
    <cfRule type="cellIs" dxfId="80" priority="136" operator="equal">
      <formula>"FUERTE"</formula>
    </cfRule>
  </conditionalFormatting>
  <conditionalFormatting sqref="L15">
    <cfRule type="cellIs" dxfId="79" priority="91" operator="equal">
      <formula>"CASI SEGURO"</formula>
    </cfRule>
    <cfRule type="cellIs" dxfId="78" priority="92" operator="equal">
      <formula>"PROBABLE"</formula>
    </cfRule>
    <cfRule type="cellIs" dxfId="77" priority="93" operator="equal">
      <formula>"POSIBLE"</formula>
    </cfRule>
    <cfRule type="cellIs" dxfId="76" priority="94" operator="equal">
      <formula>"IMPROBABLE"</formula>
    </cfRule>
    <cfRule type="cellIs" dxfId="75" priority="95" operator="equal">
      <formula>"RARA VEZ"</formula>
    </cfRule>
  </conditionalFormatting>
  <conditionalFormatting sqref="M15">
    <cfRule type="cellIs" dxfId="74" priority="86" operator="equal">
      <formula>"CATASTROFICO"</formula>
    </cfRule>
    <cfRule type="cellIs" dxfId="73" priority="87" operator="equal">
      <formula>"MAYOR"</formula>
    </cfRule>
    <cfRule type="cellIs" dxfId="72" priority="88" operator="equal">
      <formula>"MODERADO"</formula>
    </cfRule>
    <cfRule type="cellIs" dxfId="71" priority="89" operator="equal">
      <formula>"MENOR"</formula>
    </cfRule>
    <cfRule type="cellIs" dxfId="70" priority="90" operator="equal">
      <formula>"INSIGNIFICANTE"</formula>
    </cfRule>
  </conditionalFormatting>
  <conditionalFormatting sqref="N15">
    <cfRule type="cellIs" dxfId="69" priority="82" operator="equal">
      <formula>"EXTREMO"</formula>
    </cfRule>
    <cfRule type="cellIs" dxfId="68" priority="83" operator="equal">
      <formula>"ALTO"</formula>
    </cfRule>
    <cfRule type="cellIs" dxfId="67" priority="84" operator="equal">
      <formula>"MODERADO"</formula>
    </cfRule>
    <cfRule type="cellIs" dxfId="66" priority="85" operator="equal">
      <formula>"BAJO"</formula>
    </cfRule>
  </conditionalFormatting>
  <conditionalFormatting sqref="AH10 AH15">
    <cfRule type="cellIs" dxfId="65" priority="72" operator="equal">
      <formula>"CASI SEGURO"</formula>
    </cfRule>
    <cfRule type="cellIs" dxfId="64" priority="73" operator="equal">
      <formula>"PROBABLE"</formula>
    </cfRule>
    <cfRule type="cellIs" dxfId="63" priority="74" operator="equal">
      <formula>"POSIBLE"</formula>
    </cfRule>
    <cfRule type="cellIs" dxfId="62" priority="75" operator="equal">
      <formula>"IMPROBABLE"</formula>
    </cfRule>
    <cfRule type="cellIs" dxfId="61" priority="76" operator="equal">
      <formula>"RARA VEZ"</formula>
    </cfRule>
  </conditionalFormatting>
  <conditionalFormatting sqref="AI10 AI15">
    <cfRule type="cellIs" dxfId="60" priority="67" operator="equal">
      <formula>"CATASTROFICO"</formula>
    </cfRule>
    <cfRule type="cellIs" dxfId="59" priority="68" operator="equal">
      <formula>"MAYOR"</formula>
    </cfRule>
    <cfRule type="cellIs" dxfId="58" priority="69" operator="equal">
      <formula>"MODERADO"</formula>
    </cfRule>
    <cfRule type="cellIs" dxfId="57" priority="70" operator="equal">
      <formula>"MENOR"</formula>
    </cfRule>
    <cfRule type="cellIs" dxfId="56" priority="71" operator="equal">
      <formula>"INSIGNIFICANTE"</formula>
    </cfRule>
  </conditionalFormatting>
  <conditionalFormatting sqref="L10">
    <cfRule type="cellIs" dxfId="55" priority="62" operator="equal">
      <formula>"RARA VEZ"</formula>
    </cfRule>
    <cfRule type="cellIs" dxfId="54" priority="63" operator="equal">
      <formula>"IMPROBABLE"</formula>
    </cfRule>
    <cfRule type="cellIs" dxfId="53" priority="64" operator="equal">
      <formula>"POSIBLE"</formula>
    </cfRule>
    <cfRule type="cellIs" dxfId="52" priority="65" operator="equal">
      <formula>"PROBABLE"</formula>
    </cfRule>
    <cfRule type="cellIs" dxfId="51" priority="66" operator="equal">
      <formula>"CASI SEGURO"</formula>
    </cfRule>
  </conditionalFormatting>
  <conditionalFormatting sqref="L10:L14">
    <cfRule type="colorScale" priority="61">
      <colorScale>
        <cfvo type="min"/>
        <cfvo type="max"/>
        <color rgb="FF92D050"/>
        <color rgb="FFFFEF9C"/>
      </colorScale>
    </cfRule>
  </conditionalFormatting>
  <conditionalFormatting sqref="M10:M14">
    <cfRule type="colorScale" priority="60">
      <colorScale>
        <cfvo type="min"/>
        <cfvo type="max"/>
        <color rgb="FF92D050"/>
        <color rgb="FFFFEF9C"/>
      </colorScale>
    </cfRule>
  </conditionalFormatting>
  <conditionalFormatting sqref="AJ10 AJ15">
    <cfRule type="cellIs" dxfId="50" priority="53" operator="equal">
      <formula>"EXTREMO"</formula>
    </cfRule>
    <cfRule type="cellIs" dxfId="49" priority="54" operator="equal">
      <formula>"ALTO"</formula>
    </cfRule>
    <cfRule type="cellIs" dxfId="48" priority="55" operator="equal">
      <formula>"MODERADO"</formula>
    </cfRule>
    <cfRule type="cellIs" dxfId="47" priority="56" operator="equal">
      <formula>"BAJO"</formula>
    </cfRule>
  </conditionalFormatting>
  <conditionalFormatting sqref="M20">
    <cfRule type="cellIs" dxfId="46" priority="48" operator="equal">
      <formula>"CATASTROFICO"</formula>
    </cfRule>
    <cfRule type="cellIs" dxfId="45" priority="49" operator="equal">
      <formula>"MAYOR"</formula>
    </cfRule>
    <cfRule type="cellIs" dxfId="44" priority="50" operator="equal">
      <formula>"MODERADO"</formula>
    </cfRule>
    <cfRule type="cellIs" dxfId="43" priority="51" operator="equal">
      <formula>"MENOR"</formula>
    </cfRule>
    <cfRule type="cellIs" dxfId="42" priority="52" operator="equal">
      <formula>"INSIGNIFICANTE"</formula>
    </cfRule>
  </conditionalFormatting>
  <conditionalFormatting sqref="N20">
    <cfRule type="cellIs" dxfId="41" priority="44" operator="equal">
      <formula>"EXTREMO"</formula>
    </cfRule>
    <cfRule type="cellIs" dxfId="40" priority="45" operator="equal">
      <formula>"ALTO"</formula>
    </cfRule>
    <cfRule type="cellIs" dxfId="39" priority="46" operator="equal">
      <formula>"MODERADO"</formula>
    </cfRule>
    <cfRule type="cellIs" dxfId="38" priority="47" operator="equal">
      <formula>"BAJO"</formula>
    </cfRule>
  </conditionalFormatting>
  <conditionalFormatting sqref="AB20:AB29">
    <cfRule type="cellIs" dxfId="37" priority="42" operator="equal">
      <formula>"NO"</formula>
    </cfRule>
    <cfRule type="cellIs" dxfId="36" priority="43" operator="equal">
      <formula>"SI"</formula>
    </cfRule>
  </conditionalFormatting>
  <conditionalFormatting sqref="AC20:AC29">
    <cfRule type="cellIs" dxfId="35" priority="39" operator="equal">
      <formula>"DÉBIL"</formula>
    </cfRule>
    <cfRule type="cellIs" dxfId="34" priority="40" operator="equal">
      <formula>"MODERADO"</formula>
    </cfRule>
    <cfRule type="cellIs" dxfId="33" priority="41" operator="equal">
      <formula>"FUERTE"</formula>
    </cfRule>
  </conditionalFormatting>
  <conditionalFormatting sqref="L25">
    <cfRule type="cellIs" dxfId="32" priority="34" operator="equal">
      <formula>"CASI SEGURO"</formula>
    </cfRule>
    <cfRule type="cellIs" dxfId="31" priority="35" operator="equal">
      <formula>"PROBABLE"</formula>
    </cfRule>
    <cfRule type="cellIs" dxfId="30" priority="36" operator="equal">
      <formula>"POSIBLE"</formula>
    </cfRule>
    <cfRule type="cellIs" dxfId="29" priority="37" operator="equal">
      <formula>"IMPROBABLE"</formula>
    </cfRule>
    <cfRule type="cellIs" dxfId="28" priority="38" operator="equal">
      <formula>"RARA VEZ"</formula>
    </cfRule>
  </conditionalFormatting>
  <conditionalFormatting sqref="M25">
    <cfRule type="cellIs" dxfId="27" priority="29" operator="equal">
      <formula>"CATASTROFICO"</formula>
    </cfRule>
    <cfRule type="cellIs" dxfId="26" priority="30" operator="equal">
      <formula>"MAYOR"</formula>
    </cfRule>
    <cfRule type="cellIs" dxfId="25" priority="31" operator="equal">
      <formula>"MODERADO"</formula>
    </cfRule>
    <cfRule type="cellIs" dxfId="24" priority="32" operator="equal">
      <formula>"MENOR"</formula>
    </cfRule>
    <cfRule type="cellIs" dxfId="23" priority="33" operator="equal">
      <formula>"INSIGNIFICANTE"</formula>
    </cfRule>
  </conditionalFormatting>
  <conditionalFormatting sqref="N25">
    <cfRule type="cellIs" dxfId="22" priority="25" operator="equal">
      <formula>"EXTREMO"</formula>
    </cfRule>
    <cfRule type="cellIs" dxfId="21" priority="26" operator="equal">
      <formula>"ALTO"</formula>
    </cfRule>
    <cfRule type="cellIs" dxfId="20" priority="27" operator="equal">
      <formula>"MODERADO"</formula>
    </cfRule>
    <cfRule type="cellIs" dxfId="19" priority="28" operator="equal">
      <formula>"BAJO"</formula>
    </cfRule>
  </conditionalFormatting>
  <conditionalFormatting sqref="AH20 AH25">
    <cfRule type="cellIs" dxfId="18" priority="20" operator="equal">
      <formula>"CASI SEGURO"</formula>
    </cfRule>
    <cfRule type="cellIs" dxfId="17" priority="21" operator="equal">
      <formula>"PROBABLE"</formula>
    </cfRule>
    <cfRule type="cellIs" dxfId="16" priority="22" operator="equal">
      <formula>"POSIBLE"</formula>
    </cfRule>
    <cfRule type="cellIs" dxfId="15" priority="23" operator="equal">
      <formula>"IMPROBABLE"</formula>
    </cfRule>
    <cfRule type="cellIs" dxfId="14" priority="24" operator="equal">
      <formula>"RARA VEZ"</formula>
    </cfRule>
  </conditionalFormatting>
  <conditionalFormatting sqref="AI20 AI25">
    <cfRule type="cellIs" dxfId="13" priority="15" operator="equal">
      <formula>"CATASTROFICO"</formula>
    </cfRule>
    <cfRule type="cellIs" dxfId="12" priority="16" operator="equal">
      <formula>"MAYOR"</formula>
    </cfRule>
    <cfRule type="cellIs" dxfId="11" priority="17" operator="equal">
      <formula>"MODERADO"</formula>
    </cfRule>
    <cfRule type="cellIs" dxfId="10" priority="18" operator="equal">
      <formula>"MENOR"</formula>
    </cfRule>
    <cfRule type="cellIs" dxfId="9" priority="19" operator="equal">
      <formula>"INSIGNIFICANTE"</formula>
    </cfRule>
  </conditionalFormatting>
  <conditionalFormatting sqref="L20">
    <cfRule type="cellIs" dxfId="8" priority="10" operator="equal">
      <formula>"RARA VEZ"</formula>
    </cfRule>
    <cfRule type="cellIs" dxfId="7" priority="11" operator="equal">
      <formula>"IMPROBABLE"</formula>
    </cfRule>
    <cfRule type="cellIs" dxfId="6" priority="12" operator="equal">
      <formula>"POSIBLE"</formula>
    </cfRule>
    <cfRule type="cellIs" dxfId="5" priority="13" operator="equal">
      <formula>"PROBABLE"</formula>
    </cfRule>
    <cfRule type="cellIs" dxfId="4" priority="14" operator="equal">
      <formula>"CASI SEGURO"</formula>
    </cfRule>
  </conditionalFormatting>
  <conditionalFormatting sqref="L20:L24">
    <cfRule type="colorScale" priority="9">
      <colorScale>
        <cfvo type="min"/>
        <cfvo type="max"/>
        <color rgb="FF92D050"/>
        <color rgb="FFFFEF9C"/>
      </colorScale>
    </cfRule>
  </conditionalFormatting>
  <conditionalFormatting sqref="M20:M24">
    <cfRule type="colorScale" priority="8">
      <colorScale>
        <cfvo type="min"/>
        <cfvo type="max"/>
        <color rgb="FF92D050"/>
        <color rgb="FFFFEF9C"/>
      </colorScale>
    </cfRule>
  </conditionalFormatting>
  <conditionalFormatting sqref="L25:M29">
    <cfRule type="colorScale" priority="7">
      <colorScale>
        <cfvo type="min"/>
        <cfvo type="max"/>
        <color rgb="FF92D050"/>
        <color rgb="FFFFEF9C"/>
      </colorScale>
    </cfRule>
  </conditionalFormatting>
  <conditionalFormatting sqref="AH20:AH29">
    <cfRule type="colorScale" priority="6">
      <colorScale>
        <cfvo type="min"/>
        <cfvo type="max"/>
        <color rgb="FF92D050"/>
        <color rgb="FFFFEF9C"/>
      </colorScale>
    </cfRule>
  </conditionalFormatting>
  <conditionalFormatting sqref="AI20:AI29">
    <cfRule type="colorScale" priority="5">
      <colorScale>
        <cfvo type="min"/>
        <cfvo type="max"/>
        <color rgb="FF92D050"/>
        <color rgb="FFFFEF9C"/>
      </colorScale>
    </cfRule>
  </conditionalFormatting>
  <conditionalFormatting sqref="AJ20 AJ25">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conditionalFormatting sqref="L15:M19">
    <cfRule type="colorScale" priority="158">
      <colorScale>
        <cfvo type="min"/>
        <cfvo type="max"/>
        <color rgb="FF92D050"/>
        <color rgb="FFFFEF9C"/>
      </colorScale>
    </cfRule>
  </conditionalFormatting>
  <conditionalFormatting sqref="AH10:AH19">
    <cfRule type="colorScale" priority="159">
      <colorScale>
        <cfvo type="min"/>
        <cfvo type="max"/>
        <color rgb="FF92D050"/>
        <color rgb="FFFFEF9C"/>
      </colorScale>
    </cfRule>
  </conditionalFormatting>
  <conditionalFormatting sqref="AI10:AI19">
    <cfRule type="colorScale" priority="160">
      <colorScale>
        <cfvo type="min"/>
        <cfvo type="max"/>
        <color rgb="FF92D050"/>
        <color rgb="FFFFEF9C"/>
      </colorScale>
    </cfRule>
  </conditionalFormatting>
  <pageMargins left="0.7" right="0.7" top="0.75" bottom="0.75" header="0.3" footer="0.3"/>
  <pageSetup orientation="portrait" r:id="rId1"/>
  <ignoredErrors>
    <ignoredError sqref="N10 AC11:AC14 AF10:AG19 AJ10 AJ15:AJ19 AA10:AA19 N15:N19" evalError="1"/>
  </ignoredErrors>
  <legacyDrawing r:id="rId2"/>
  <extLst>
    <ext xmlns:x14="http://schemas.microsoft.com/office/spreadsheetml/2009/9/main" uri="{CCE6A557-97BC-4b89-ADB6-D9C93CAAB3DF}">
      <x14:dataValidations xmlns:xm="http://schemas.microsoft.com/office/excel/2006/main" xWindow="198" yWindow="283" count="23">
        <x14:dataValidation type="list" allowBlank="1" showInputMessage="1" showErrorMessage="1" errorTitle="ERROR" error="EL DATO INGRESADO NO EXISTE" promptTitle="ADVERTENCIA" prompt="POR FAVOR COLOCAR SOLO LOS DATOS DE LA LISTA DESPLEGABLE" xr:uid="{00000000-0002-0000-0100-000000000000}">
          <x14:formula1>
            <xm:f>FORMULACIÓN!$A$3:$A$8</xm:f>
          </x14:formula1>
          <xm:sqref>G10:G19 G30:G1048576</xm:sqref>
        </x14:dataValidation>
        <x14:dataValidation type="list" allowBlank="1" showInputMessage="1" showErrorMessage="1" errorTitle="ERROR" error="EL DATO INGRESADO NO EXISTE" promptTitle="ADVERTENCIA" prompt="POR FAVOR COLOCAR SOLO LOS DATOS DE LA LISTA DESPLEGABLE" xr:uid="{00000000-0002-0000-0100-000001000000}">
          <x14:formula1>
            <xm:f>FORMULACIÓN!$B$3:$B$8</xm:f>
          </x14:formula1>
          <xm:sqref>H10:H19 H30:H1048576</xm:sqref>
        </x14:dataValidation>
        <x14:dataValidation type="list" allowBlank="1" showInputMessage="1" showErrorMessage="1" errorTitle="ERROR" error="EL DATO INGRESADO NO EXISTE" promptTitle="ADVERTENCIA" prompt="POR FAVOR COLOCAR SOLO LOS DATOS DE LA LISTA DESPLEGABLE" xr:uid="{00000000-0002-0000-0100-000002000000}">
          <x14:formula1>
            <xm:f>FORMULACIÓN!$A$12:$A$20</xm:f>
          </x14:formula1>
          <xm:sqref>F10 F15</xm:sqref>
        </x14:dataValidation>
        <x14:dataValidation type="list" allowBlank="1" showInputMessage="1" showErrorMessage="1" errorTitle="ERROR" error="EL DATO INGRESADO NO EXISTE" promptTitle="ADVERTENCIA" prompt="POR FAVOR COLOCAR SOLO LOS DATOS DE LA LISTA DESPLEGABLE" xr:uid="{00000000-0002-0000-0100-000003000000}">
          <x14:formula1>
            <xm:f>FORMULACIÓN!$C$3:$C$9</xm:f>
          </x14:formula1>
          <xm:sqref>I10:I19 I30:I1048576</xm:sqref>
        </x14:dataValidation>
        <x14:dataValidation type="list" allowBlank="1" showInputMessage="1" showErrorMessage="1" errorTitle="ERROR" error="EL DATO INGRESADO NO EXISTE" promptTitle="ADVERTENCIA" prompt="POR FAVOR COLOCAR SOLO LOS DATOS DE LA LISTA DESPLEGABLE" xr:uid="{00000000-0002-0000-0100-000004000000}">
          <x14:formula1>
            <xm:f>FORMULACIÓN!$A$24:$A$28</xm:f>
          </x14:formula1>
          <xm:sqref>AH10 L10 AH15 L15:L19</xm:sqref>
        </x14:dataValidation>
        <x14:dataValidation type="list" allowBlank="1" showInputMessage="1" showErrorMessage="1" errorTitle="ERROR" error="EL DATO INGRESADO NO EXISTE" promptTitle="ADVERTENCIA" prompt="POR FAVOR COLOCAR SOLO LOS DATOS DE LA LISTA DESPLEGABLE " xr:uid="{00000000-0002-0000-0100-000005000000}">
          <x14:formula1>
            <xm:f>FORMULACIÓN!$B$24:$B$28</xm:f>
          </x14:formula1>
          <xm:sqref>M10 AI10 AI15 M15:M19 M30:M1048576</xm:sqref>
        </x14:dataValidation>
        <x14:dataValidation type="list" allowBlank="1" showInputMessage="1" showErrorMessage="1" errorTitle="ERROR" error="EL DATO INGRESADO NO EXISTE" promptTitle="ADVERTENCIA" prompt="POR FAVOR COLOCAR SOLO LOS DATOS DE LA LISTA DESPLEGABLE" xr:uid="{00000000-0002-0000-0100-000006000000}">
          <x14:formula1>
            <xm:f>FORMULACIÓN!$A$60:$A$61</xm:f>
          </x14:formula1>
          <xm:sqref>P10:P19</xm:sqref>
        </x14:dataValidation>
        <x14:dataValidation type="list" allowBlank="1" showInputMessage="1" showErrorMessage="1" errorTitle="ERROR" error="EL DATO INGRESADO NO EXISTE" promptTitle="ADVERTENCIA " prompt="POR FAVOR COLOCAR SOLO LOS DATOS DE LA LISTA DESPLEGABLE" xr:uid="{00000000-0002-0000-0100-000007000000}">
          <x14:formula1>
            <xm:f>FORMULACIÓN!$B$65:$B$66</xm:f>
          </x14:formula1>
          <xm:sqref>Q10:Q19</xm:sqref>
        </x14:dataValidation>
        <x14:dataValidation type="list" allowBlank="1" showInputMessage="1" showErrorMessage="1" errorTitle="ERROR" error="EL DATO INGRESADO NO EXISTE" promptTitle="ADVERTENCIA" prompt="POR FAVOR COLOCAR SOLO LOS DATOS DE LA LISTA DESPLEGABLE " xr:uid="{00000000-0002-0000-0100-000008000000}">
          <x14:formula1>
            <xm:f>FORMULACIÓN!$B$65:$B$66</xm:f>
          </x14:formula1>
          <xm:sqref>R10:R19</xm:sqref>
        </x14:dataValidation>
        <x14:dataValidation type="list" allowBlank="1" showInputMessage="1" showErrorMessage="1" errorTitle="ERROR" error="EL DATO INGRESADO NO EXISTE" promptTitle="ADVERTENCIA" prompt="POR FAVOR COLOCAR SOLO LOS DATOS DE LA LISTA DESPLEGABLE" xr:uid="{00000000-0002-0000-0100-000009000000}">
          <x14:formula1>
            <xm:f>FORMULACIÓN!$B$67:$B$68</xm:f>
          </x14:formula1>
          <xm:sqref>S10:S19</xm:sqref>
        </x14:dataValidation>
        <x14:dataValidation type="list" allowBlank="1" showInputMessage="1" showErrorMessage="1" errorTitle="ERROR" error="EL DATO INGRESADO NO EXISTE" promptTitle="ADVERTENCIA" prompt="POR FAVOR COLOCAR SOLO LOS DATOS DE LA LISTA DESPLEGABLE" xr:uid="{00000000-0002-0000-0100-00000A000000}">
          <x14:formula1>
            <xm:f>FORMULACIÓN!$B$69:$B$71</xm:f>
          </x14:formula1>
          <xm:sqref>T10:T19</xm:sqref>
        </x14:dataValidation>
        <x14:dataValidation type="list" allowBlank="1" showInputMessage="1" showErrorMessage="1" errorTitle="ERROR" error="EL DATO INGRESADO NO EXISTE" promptTitle="ADVERTENCIA" prompt="POR FAVOR COLOCAR SOLO LOS DATOS DE LA LISTA DESPLEGABLE" xr:uid="{00000000-0002-0000-0100-00000B000000}">
          <x14:formula1>
            <xm:f>FORMULACIÓN!$B$72:$B$73</xm:f>
          </x14:formula1>
          <xm:sqref>U10:U19</xm:sqref>
        </x14:dataValidation>
        <x14:dataValidation type="list" allowBlank="1" showInputMessage="1" showErrorMessage="1" errorTitle="ERROR" error="EL DATO INGRESADO NO EXISTE " promptTitle="ADVERTENCIA" prompt="POR FAVOR COLOCAR SOLO LOS DATOS DE LA LISTA DESPLEGABLE" xr:uid="{00000000-0002-0000-0100-00000C000000}">
          <x14:formula1>
            <xm:f>FORMULACIÓN!$B$74:$B$75</xm:f>
          </x14:formula1>
          <xm:sqref>V10:V19</xm:sqref>
        </x14:dataValidation>
        <x14:dataValidation type="list" allowBlank="1" showInputMessage="1" showErrorMessage="1" errorTitle="ERROR" error="EL DATO INGRESADO NO EXISTE" promptTitle="ADVERTENCIA" prompt="POR FAVOR COLOCAR SOLO LOS DATOS DE LA LISTA DESPLEGABLE" xr:uid="{00000000-0002-0000-0100-00000D000000}">
          <x14:formula1>
            <xm:f>FORMULACIÓN!$B$76:$B$78</xm:f>
          </x14:formula1>
          <xm:sqref>W10:W19</xm:sqref>
        </x14:dataValidation>
        <x14:dataValidation type="list" allowBlank="1" showInputMessage="1" showErrorMessage="1" errorTitle="ERROR" error="EL DATO INGRESADO NO EXISTE" promptTitle="ADVERTENCIA" prompt="POR FAVOR COLOCAR SOLO LOS DATOS DE LA LISTA DESPLEGABLE" xr:uid="{00000000-0002-0000-0100-00000E000000}">
          <x14:formula1>
            <xm:f>FORMULACIÓN!$A$204:$A$205</xm:f>
          </x14:formula1>
          <xm:sqref>AD10 AD15:AD19 AD30:AD1048576</xm:sqref>
        </x14:dataValidation>
        <x14:dataValidation type="list" allowBlank="1" showInputMessage="1" showErrorMessage="1" errorTitle="ERROR" error="EL DATO INGRESADO NO EXISTE" promptTitle="ADVERTENCIA" prompt="POR FAVOR COLOCAR SOLO LOS DATOS DE LA LISTA DESPLEGABLE" xr:uid="{00000000-0002-0000-0100-00000F000000}">
          <x14:formula1>
            <xm:f>FORMULACIÓN!$B$204:$B$206</xm:f>
          </x14:formula1>
          <xm:sqref>AE10 AE15:AE19</xm:sqref>
        </x14:dataValidation>
        <x14:dataValidation type="list" allowBlank="1" showInputMessage="1" showErrorMessage="1" errorTitle="ERROR" error="EL DATO INGRESADO NO EXISTE" promptTitle="ADVERTENCIA" prompt="POR FAVOR COLOCAR SOLO LOS DATOS DE LA LISTA DESPLEGABLE" xr:uid="{00000000-0002-0000-0100-000010000000}">
          <x14:formula1>
            <xm:f>FORMULACIÓN!$A$242:$A$245</xm:f>
          </x14:formula1>
          <xm:sqref>AK10 AK15:AK19</xm:sqref>
        </x14:dataValidation>
        <x14:dataValidation type="list" allowBlank="1" showInputMessage="1" showErrorMessage="1" errorTitle="ERROR" error="EL DATO INGRESADO NO EXISTE" promptTitle="ADVERTENCIA" prompt="POR FAVOR COLOCAR SOLO LOS DATOS DE LA LISTA DESPLEGABLE" xr:uid="{00000000-0002-0000-0100-000011000000}">
          <x14:formula1>
            <xm:f>FORMULACIÓN!$A$248:$A$249</xm:f>
          </x14:formula1>
          <xm:sqref>AM10 AM15</xm:sqref>
        </x14:dataValidation>
        <x14:dataValidation type="list" allowBlank="1" showInputMessage="1" showErrorMessage="1" errorTitle="ERROR" error="EL DATO INGRESADO NO EXISTE" promptTitle="ADVERTENCIA" prompt="POR FAVOR COLOCAR SOLO LOS DATOS DE LA LISTA DESPLEGABLE" xr:uid="{00000000-0002-0000-0100-000012000000}">
          <x14:formula1>
            <xm:f>FORMULACIÓN!$A$252:$A$254</xm:f>
          </x14:formula1>
          <xm:sqref>AO10 AO15</xm:sqref>
        </x14:dataValidation>
        <x14:dataValidation type="list" allowBlank="1" showInputMessage="1" showErrorMessage="1" errorTitle="ERROR" error="EL DATO INGRESADO NO EXISTE" promptTitle="ADVERTENCIA" prompt="POR FAVOR COLOCAR SOLO LOS DATOS DE LA LISTA DESPLEGABLE" xr:uid="{00000000-0002-0000-0100-000013000000}">
          <x14:formula1>
            <xm:f>'C:\Users\57300\AppData\Local\Microsoft\Windows\INetCache\Content.Outlook\SG3DQIZV\[RIESGOS DE GESTIÓN - Gestión Documental (002).xlsx]FORMULACIÓN'!#REF!</xm:f>
          </x14:formula1>
          <xm:sqref>AO20 AO25 F20 F25 G20:I29 AH20 L20 L25:L29 AH25 P20:P29 S20:U29 W20:W29 Z20:Z29 AD20:AE20 AD25:AE29 AK20 AK25:AK29 AM20 AM25</xm:sqref>
        </x14:dataValidation>
        <x14:dataValidation type="list" allowBlank="1" showInputMessage="1" showErrorMessage="1" errorTitle="ERROR" error="EL DATO INGRESADO NO EXISTE " promptTitle="ADVERTENCIA" prompt="POR FAVOR COLOCAR SOLO LOS DATOS DE LA LISTA DESPLEGABLE" xr:uid="{00000000-0002-0000-0100-00001A000000}">
          <x14:formula1>
            <xm:f>'C:\Users\57300\AppData\Local\Microsoft\Windows\INetCache\Content.Outlook\SG3DQIZV\[RIESGOS DE GESTIÓN - Gestión Documental (002).xlsx]FORMULACIÓN'!#REF!</xm:f>
          </x14:formula1>
          <xm:sqref>V20:V29</xm:sqref>
        </x14:dataValidation>
        <x14:dataValidation type="list" allowBlank="1" showInputMessage="1" showErrorMessage="1" errorTitle="ERROR" error="EL DATO INGRESADO NO EXISTE" promptTitle="ADVERTENCIA" prompt="POR FAVOR COLOCAR SOLO LOS DATOS DE LA LISTA DESPLEGABLE " xr:uid="{00000000-0002-0000-0100-00001E000000}">
          <x14:formula1>
            <xm:f>'C:\Users\57300\AppData\Local\Microsoft\Windows\INetCache\Content.Outlook\SG3DQIZV\[RIESGOS DE GESTIÓN - Gestión Documental (002).xlsx]FORMULACIÓN'!#REF!</xm:f>
          </x14:formula1>
          <xm:sqref>R20:R29 M20 M25:M29 AI20 AI25</xm:sqref>
        </x14:dataValidation>
        <x14:dataValidation type="list" allowBlank="1" showInputMessage="1" showErrorMessage="1" errorTitle="ERROR" error="EL DATO INGRESADO NO EXISTE" promptTitle="ADVERTENCIA " prompt="POR FAVOR COLOCAR SOLO LOS DATOS DE LA LISTA DESPLEGABLE" xr:uid="{00000000-0002-0000-0100-00001F000000}">
          <x14:formula1>
            <xm:f>'C:\Users\57300\AppData\Local\Microsoft\Windows\INetCache\Content.Outlook\SG3DQIZV\[RIESGOS DE GESTIÓN - Gestión Documental (002).xlsx]FORMULACIÓN'!#REF!</xm:f>
          </x14:formula1>
          <xm:sqref>Q20:Q29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0B07941C47493459C24F886EB3267AC" ma:contentTypeVersion="12" ma:contentTypeDescription="Crear nuevo documento." ma:contentTypeScope="" ma:versionID="b39140bf42d1f2756570839030710cf4">
  <xsd:schema xmlns:xsd="http://www.w3.org/2001/XMLSchema" xmlns:xs="http://www.w3.org/2001/XMLSchema" xmlns:p="http://schemas.microsoft.com/office/2006/metadata/properties" xmlns:ns2="6aeadf18-1425-45c8-9796-bcaa77df07f6" xmlns:ns3="de11291c-4e20-41c5-bd77-368ee8b03ca4" targetNamespace="http://schemas.microsoft.com/office/2006/metadata/properties" ma:root="true" ma:fieldsID="f9f200cea06bfff25981cd9c6800bcec" ns2:_="" ns3:_="">
    <xsd:import namespace="6aeadf18-1425-45c8-9796-bcaa77df07f6"/>
    <xsd:import namespace="de11291c-4e20-41c5-bd77-368ee8b03c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eadf18-1425-45c8-9796-bcaa77df07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e11291c-4e20-41c5-bd77-368ee8b03ca4"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FB866E-F01F-4113-B0EB-AE6943277705}"/>
</file>

<file path=customXml/itemProps2.xml><?xml version="1.0" encoding="utf-8"?>
<ds:datastoreItem xmlns:ds="http://schemas.openxmlformats.org/officeDocument/2006/customXml" ds:itemID="{EF8EED59-210E-4E2B-9851-22C4737DFB1F}"/>
</file>

<file path=customXml/itemProps3.xml><?xml version="1.0" encoding="utf-8"?>
<ds:datastoreItem xmlns:ds="http://schemas.openxmlformats.org/officeDocument/2006/customXml" ds:itemID="{69E97F88-51D8-4545-9FD6-E211A70002D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SEBASTIÁN</dc:creator>
  <cp:keywords/>
  <dc:description/>
  <cp:lastModifiedBy/>
  <cp:revision/>
  <dcterms:created xsi:type="dcterms:W3CDTF">2021-01-05T19:35:42Z</dcterms:created>
  <dcterms:modified xsi:type="dcterms:W3CDTF">2021-12-13T19:03:24Z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0x01010060B07941C47493459C24F886EB3267AC</vt:lpwstr>
  </property>
</Properties>
</file>