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0B8152DB-0A37-42FC-8C04-24C7328B6AA9}" xr6:coauthVersionLast="43" xr6:coauthVersionMax="43" xr10:uidLastSave="{00000000-0000-0000-0000-000000000000}"/>
  <bookViews>
    <workbookView xWindow="-120" yWindow="-120" windowWidth="20730" windowHeight="11160" tabRatio="692"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RIESGOS'!$A$111:$A$126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Q117" i="20" s="1"/>
  <c r="R117" i="20" s="1"/>
  <c r="P117" i="20"/>
  <c r="AE117" i="20"/>
  <c r="AF117" i="20"/>
  <c r="AE118" i="20"/>
  <c r="AF118" i="20"/>
  <c r="AE119" i="20"/>
  <c r="AF119" i="20"/>
  <c r="AE121" i="20"/>
  <c r="AF121" i="20"/>
  <c r="O122" i="20"/>
  <c r="Q122" i="20" s="1"/>
  <c r="R122" i="20" s="1"/>
  <c r="P122" i="20"/>
  <c r="AE122" i="20"/>
  <c r="AF122" i="20"/>
  <c r="AE123" i="20"/>
  <c r="AF123" i="20"/>
  <c r="AE124" i="20"/>
  <c r="AF124" i="20"/>
  <c r="AE126" i="20"/>
  <c r="AF126" i="20"/>
  <c r="AH122" i="20" l="1"/>
  <c r="AJ122" i="20" s="1"/>
  <c r="AL122" i="20" s="1"/>
  <c r="AM122" i="20" s="1"/>
  <c r="AG122" i="20"/>
  <c r="AI122" i="20" s="1"/>
  <c r="AK122" i="20" s="1"/>
  <c r="AG117" i="20"/>
  <c r="AI117" i="20" s="1"/>
  <c r="AK117" i="20" s="1"/>
  <c r="AG111" i="20"/>
  <c r="AI111" i="20" s="1"/>
  <c r="AK111" i="20" s="1"/>
  <c r="AH111" i="20"/>
  <c r="AJ111" i="20" s="1"/>
  <c r="AL111" i="20" s="1"/>
  <c r="AH117" i="20"/>
  <c r="AJ117" i="20" s="1"/>
  <c r="AL117" i="20" s="1"/>
  <c r="Q111" i="20"/>
  <c r="R111" i="20" s="1"/>
  <c r="AM117" i="20"/>
  <c r="AM11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Hilda Lucero Molina</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 ref="L118" authorId="5" shapeId="0" xr:uid="{DCF4231F-E805-46CF-BF8C-03A19B516F46}">
      <text>
        <r>
          <rPr>
            <b/>
            <sz val="9"/>
            <color indexed="81"/>
            <rFont val="Tahoma"/>
            <family val="2"/>
          </rPr>
          <t>Hilda Lucero Molina:</t>
        </r>
        <r>
          <rPr>
            <sz val="9"/>
            <color indexed="81"/>
            <rFont val="Tahoma"/>
            <family val="2"/>
          </rPr>
          <t xml:space="preserve">
esta no es una consecuencia de la causa descrita.La consecuencia sería: Desconocimiento por parte de la ciudadania de las acciones que favorecen la protección y bienestar animal  </t>
        </r>
      </text>
    </comment>
    <comment ref="T120" authorId="5" shapeId="0" xr:uid="{87E80662-4022-4A1D-83A4-912E5B7E8384}">
      <text>
        <r>
          <rPr>
            <b/>
            <sz val="9"/>
            <color indexed="81"/>
            <rFont val="Tahoma"/>
            <family val="2"/>
          </rPr>
          <t>Hilda Lucero Molina:</t>
        </r>
        <r>
          <rPr>
            <sz val="9"/>
            <color indexed="81"/>
            <rFont val="Tahoma"/>
            <family val="2"/>
          </rPr>
          <t xml:space="preserve">
Este no es un control para las causas y consecuencias identificadas. </t>
        </r>
      </text>
    </comment>
    <comment ref="J121" authorId="5" shapeId="0" xr:uid="{28866D77-8B7E-4438-8079-9FF5C7F4E67E}">
      <text>
        <r>
          <rPr>
            <b/>
            <sz val="9"/>
            <color indexed="81"/>
            <rFont val="Tahoma"/>
            <family val="2"/>
          </rPr>
          <t>Hilda Lucero Molina:
No es el equipo de participación sino de cultura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<sst xmlns="http://schemas.openxmlformats.org/spreadsheetml/2006/main" count="783" uniqueCount="375">
  <si>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</si>
  <si>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</si>
  <si>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</si>
  <si>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</si>
  <si>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</si>
  <si>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</si>
  <si>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</si>
  <si>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</si>
  <si>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</si>
  <si>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</si>
  <si>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</si>
  <si>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</si>
  <si>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</si>
  <si>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</si>
  <si>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</si>
  <si>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</si>
  <si>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</si>
  <si>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</si>
  <si>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</si>
  <si>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</si>
  <si>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</si>
  <si>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</si>
  <si>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</si>
  <si>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</si>
  <si>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</si>
  <si>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</si>
  <si>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</si>
  <si>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</si>
  <si>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</si>
  <si>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</si>
  <si>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</si>
  <si>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</si>
  <si>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</si>
  <si>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</si>
  <si>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</si>
  <si>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</si>
  <si>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</si>
  <si>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</si>
  <si>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</si>
  <si>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</si>
  <si>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</si>
  <si>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</si>
  <si>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</si>
  <si>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</si>
  <si>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</si>
  <si>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</si>
  <si>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</si>
  <si>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</si>
  <si>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</si>
  <si>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</si>
  <si>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</si>
  <si>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</si>
  <si>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</si>
  <si>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</si>
  <si>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</si>
  <si>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</si>
  <si>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</si>
  <si>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</si>
  <si>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</si>
  <si>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</si>
  <si>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</si>
  <si>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</si>
  <si>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</si>
  <si>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</si>
  <si>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</si>
  <si>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</si>
  <si>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</si>
  <si>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</si>
  <si>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</si>
  <si>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</si>
  <si>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</si>
  <si>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</si>
  <si>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</si>
  <si>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</si>
  <si>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</si>
  <si>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</si>
  <si>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</si>
  <si>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</si>
  <si>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</si>
  <si>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</si>
  <si>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</si>
  <si>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</si>
  <si>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</si>
  <si>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</si>
  <si>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</si>
  <si>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</si>
  <si>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</si>
  <si>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</si>
  <si>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</si>
  <si>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</si>
  <si>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</si>
  <si>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</si>
  <si>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</si>
  <si>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</si>
  <si>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</si>
  <si>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</si>
  <si>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</si>
  <si>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</si>
  <si>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</si>
  <si>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</si>
  <si>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</si>
  <si>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</si>
  <si>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</si>
  <si>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</si>
  <si>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</si>
  <si>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</si>
  <si>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</si>
  <si>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</si>
  <si>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</si>
  <si>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</si>
  <si>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</si>
  <si>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</si>
  <si>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</si>
  <si>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</si>
  <si>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</si>
  <si>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</si>
  <si>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</si>
  <si>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</si>
  <si>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</si>
  <si>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</si>
  <si>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</si>
  <si>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</si>
  <si>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</si>
  <si>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</si>
  <si>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</si>
  <si>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</si>
  <si>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</si>
  <si>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</si>
  <si>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</si>
  <si>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</si>
  <si>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</si>
  <si>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</si>
  <si>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</si>
  <si>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</si>
  <si>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</si>
  <si>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</si>
  <si>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</si>
  <si>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</si>
  <si>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</si>
  <si>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</si>
  <si>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</si>
  <si>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</si>
  <si>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</si>
  <si>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</si>
  <si>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</si>
  <si>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</si>
  <si>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</si>
  <si>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</si>
  <si>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</si>
  <si>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</si>
  <si>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</si>
  <si>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</si>
  <si>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</si>
  <si>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</si>
  <si>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</si>
  <si>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</si>
  <si>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</si>
  <si>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</si>
  <si>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</si>
  <si>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</si>
  <si>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</si>
  <si>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</si>
  <si>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</si>
  <si>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</si>
  <si>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</si>
  <si>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</si>
  <si>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</si>
  <si>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</si>
  <si>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</si>
  <si>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</si>
  <si>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</si>
  <si>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</si>
  <si>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</si>
  <si>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</si>
  <si>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</si>
  <si>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</si>
  <si>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</si>
  <si>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</si>
  <si>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</si>
  <si>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</si>
  <si>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</si>
  <si>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</si>
  <si>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</si>
  <si>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</si>
  <si>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</si>
  <si>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</si>
  <si>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</si>
  <si>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</si>
  <si>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</si>
  <si>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</si>
  <si>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</si>
  <si>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</si>
  <si>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</si>
  <si>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</si>
  <si>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</si>
  <si>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</si>
  <si>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</si>
  <si>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</si>
  <si>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</si>
  <si>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</si>
  <si>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</si>
  <si>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</si>
  <si>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</si>
  <si>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</si>
  <si>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</si>
  <si>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</si>
  <si>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</si>
  <si>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</si>
  <si>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</si>
  <si>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</si>
  <si>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</si>
  <si>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</si>
  <si>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</si>
  <si>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</si>
  <si>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</si>
  <si>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</si>
  <si>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</si>
  <si>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</si>
  <si>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</si>
  <si>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</si>
  <si>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</si>
  <si>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</si>
  <si>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</si>
  <si>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</si>
  <si>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</si>
  <si>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</si>
  <si>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</si>
  <si>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</si>
  <si>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</si>
  <si>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</si>
  <si>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</si>
  <si>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</si>
  <si>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</si>
  <si>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</si>
  <si>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</si>
  <si>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</si>
  <si>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</si>
  <si>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</si>
  <si>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</si>
  <si>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</si>
  <si>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</si>
  <si>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</si>
  <si>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</si>
  <si>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</si>
  <si>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</si>
  <si>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</si>
  <si>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</si>
  <si>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</si>
  <si>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</si>
  <si>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</si>
  <si>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</si>
  <si>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</si>
  <si>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</si>
  <si>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</si>
  <si>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</si>
  <si>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</si>
  <si>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</si>
  <si>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</si>
  <si>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</si>
  <si>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</si>
  <si>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</si>
  <si>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</si>
  <si>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</si>
  <si>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</si>
  <si>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</si>
  <si>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</si>
  <si>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</si>
  <si>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</si>
  <si>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</si>
  <si>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</si>
  <si>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</si>
  <si>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</si>
  <si>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</si>
  <si>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</si>
  <si>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</si>
  <si>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</si>
  <si>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</si>
  <si>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</si>
  <si>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</si>
  <si>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</si>
  <si>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</si>
  <si>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</si>
  <si>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</si>
  <si>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</si>
  <si>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</si>
  <si>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</si>
  <si>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</si>
  <si>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</si>
  <si>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</si>
  <si>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</si>
  <si>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</si>
  <si>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</si>
  <si>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</si>
  <si>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</si>
  <si>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</si>
  <si>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</si>
  <si>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</si>
  <si>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</si>
  <si>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</si>
  <si>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</si>
  <si>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</si>
  <si>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</si>
  <si>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</si>
  <si>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</si>
  <si>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</si>
  <si>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</si>
  <si>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</si>
  <si>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</si>
  <si>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</si>
  <si>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</si>
  <si>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</si>
  <si>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</si>
  <si>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</si>
  <si>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</si>
  <si>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</si>
  <si>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</si>
  <si>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</si>
  <si>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atender las solicitudes ciudadanas para sumarse a los programas de participación con el Instituto</t>
  </si>
  <si>
    <t>Inconformismo de las personas</t>
  </si>
  <si>
    <t xml:space="preserve">Poco apoyo de la organizaciones </t>
  </si>
  <si>
    <t xml:space="preserve">debilidad de mecanismos de articulación </t>
  </si>
  <si>
    <t>Ausencia de idoneidad del personal que ejecuta las actividades</t>
  </si>
  <si>
    <t>Aumento de las quejas presentadas por la ciudadania</t>
  </si>
  <si>
    <t>Hallazgos por auditorias internas y externas</t>
  </si>
  <si>
    <t>Perididad de imagen institucional</t>
  </si>
  <si>
    <t>Generar canales de comunicación para fortalecer la percepción y comunicación entre la sociedad civil y el instituto</t>
  </si>
  <si>
    <t>Listas de asistencia, actas de reunión y fotografias</t>
  </si>
  <si>
    <t>Fortalecer los procesos internos con las organizaciones mediante procesos de acompañamiento</t>
  </si>
  <si>
    <t>Genererar espacios de dialogo con la comunidad</t>
  </si>
  <si>
    <t>Procesos de formación y actualización de manera interna con el personal que realiza las actividades de participación</t>
  </si>
  <si>
    <t>Listas de asistencia, actas de reunión, fotografias y procedimientos</t>
  </si>
  <si>
    <t>Analizar los motivos del no cumplimiento a las solicitudes ciudadanas</t>
  </si>
  <si>
    <t>Profesional area de participación</t>
  </si>
  <si>
    <t>APROPIACIÓN DE LA CULTURA CIUDADANA</t>
  </si>
  <si>
    <t>Aumento de casos de maltrato por desconocimiento, antecedentes culturales y patrones de comportamiento</t>
  </si>
  <si>
    <t>Naturalización de la violencia hacia los animales</t>
  </si>
  <si>
    <t xml:space="preserve">Ausencia de estrategias de sensibilización </t>
  </si>
  <si>
    <t>Debilidad en la aplicación de campañas internas</t>
  </si>
  <si>
    <t xml:space="preserve">Debilidad en el cumplimiento de los procedimientos </t>
  </si>
  <si>
    <t>Falta de comunicación interna sobre las actividades realizadas por el equipo de participación</t>
  </si>
  <si>
    <t>Posibles investigaciones adminisrativas</t>
  </si>
  <si>
    <t>perdida de imagen institucional</t>
  </si>
  <si>
    <t>falencia en la cobertura del programa</t>
  </si>
  <si>
    <t>reprocesos</t>
  </si>
  <si>
    <t>Completar información respecto a las solicitudes y respuestas de eventos pedagogicos (fuentes de verificación)</t>
  </si>
  <si>
    <t>Formatos de solicitud y respuesta de eventos pedagogicos, listas de asistencia</t>
  </si>
  <si>
    <t>Reorganización de actividades y responsabilidades al interior del proceso</t>
  </si>
  <si>
    <t>Generación de campañas distritales</t>
  </si>
  <si>
    <t>articulación con e area de investigación para sistematizar y plantear nuevas lineas de investigación</t>
  </si>
  <si>
    <t>generar espacios de capacitación y actualización de procedimientos</t>
  </si>
  <si>
    <t xml:space="preserve">Actas </t>
  </si>
  <si>
    <t xml:space="preserve">contenido de campañas </t>
  </si>
  <si>
    <t xml:space="preserve">actas </t>
  </si>
  <si>
    <t>actas de reunión, listas de asistencia procedimientos</t>
  </si>
  <si>
    <t>Solicitar la intervención al proceso de fauna</t>
  </si>
  <si>
    <t>Coordinador area de cultura ciiudadana</t>
  </si>
  <si>
    <t>Versión de actualización: 1.0</t>
  </si>
  <si>
    <t>Fecha: septiembre</t>
  </si>
  <si>
    <t>Durante el 1 de enero al 30 de abril de 2019, el equipo de participación elaboró e implemento la metodología para la realización de Dialogos zoolidarios en las localidades, permitiendo tener interacción con la ciudadania en la cual se recogen las percepciones de los ciudadanos, las  problemáticas en materia de protección y bienestar animal más sentidas y posibles alternativas de solución, que de manera conjunta se pueden trabajar. Los dialogos se realizarón en las localidades de: San Cristobal, Bosa, Barrios Unidos, Candelaria, Fontibón y Teusaquillo, donde se  integraron   174 personas.</t>
  </si>
  <si>
    <t xml:space="preserve">Se realizó taller de formulación estrátegica con el equipo de participación ciudadana para la elaboración de plan de acción de la vigencia 2019, donde se trabajó el contenido del documento de formulación del proyecto 7519, sus objetivos y metas, con el fin de contextualizar y brindar información actualizada de las acciones que desarrollan en las diferentes áreas de la  Subdirección para lograr su cumplimiento.  </t>
  </si>
  <si>
    <t>Articulación con el area de investigación para sistematizar y plantear nuevas lineas de investigación</t>
  </si>
  <si>
    <t>Generar espacios de capacitación y actualización de procedimientos</t>
  </si>
  <si>
    <t xml:space="preserve">Durante el 1 de enero al 30 de abril de 2019, el equipo de cultura ciudadana ha implementado tres campañas de sensibilización: Mirar y no Tocar, Distrito Alas y pisa el freno, con las cuales se ha logrado llegar a  3899 personas. </t>
  </si>
  <si>
    <t xml:space="preserve">Se realizó ajuste al formato de solicitud de eventos pedagógicos con el fin de simplicar su diligenciamiento, facilitar la emisión de respuesta ciudadana y la realización del  seguimiento para verificar que las actividades a las cuales se compromete el equipo sean cumplidas en los terminos que se establezcan en las respuestas. </t>
  </si>
  <si>
    <t xml:space="preserve">Se cuenta con el procedimiento de eventos pedagogicos actualizados y formatos ajustados de acuerdo a los cambios que se realizaron. El proceso de oficialización se encuentra en trámite.  </t>
  </si>
  <si>
    <t xml:space="preserve">Se articularón acciones con el área de investigacion para avanzar en la georeferenciación de las actividades que se realizan en las localidades. A la fecha se  cuenta con la georeferenciación de las acciones de sensibilización y de participación que se realizarón en la vigencia 2018, generando información a la Subdirección para identificar nuevas acciones a realizar. </t>
  </si>
  <si>
    <t xml:space="preserve">El area de Cultura ciudadana realiza programación de actividades semanalmente estableciendo responsabilidades para cada uno de los integrantes del equipo con el fin de atender el desarrollo de las mismas en las diferentes localidades y atender las solicitudes ciudadanas. Adicionalmente capacita al equipo sobre los lineamientos y metodologías establecidas dentro del procedimiento de eventos pedagógicos,  para que sean implementadas en los diferentes ámbitos que se manejan: Institucional, recreodeportivo, educativo y comunitario. A corte del informe se han realizado tres encuentros (febrero, marzo y abril) con el equipo para brindar lineamientos. </t>
  </si>
  <si>
    <t xml:space="preserve">El área de participacion ciudadana continua realizando actividades para el fortalecimiento de organizaciones y fundaciones que orientan su accionar hacia la protección animal, con este objetivo se ha  aumentado la vinculación de organizaciones a la red de aliados de protección y bienestar animal: a corte 30 de abril se cuenta con 98 organizaciones vinculadas.  El 27 de marzo se realizó la primera reunión con las nuevas organizaciones, fundaciones, colectivos y personas independientes inscritas a través del link del Instituto para iniciar el proceso de vinculación a las acciones de la entidad. De igual forma, se realizarón visitas de atención medico veterinaria a las organizaciones que cuentan con refugios, en las que se realizaron valoraciones médicas, se aplicaron pipetas antipulgas, desparasitantes y se aplicaron vacunas pentavalentes y puppy. </t>
  </si>
  <si>
    <t xml:space="preserve">Se han realizado consultas ciudadanas en las zonas donde se llevan a cabo las s actividades con las diferentes áreas del Instituto, con el objetivo de identificar la percepción ciudadana de los servicios que ofrece el Instituto y la valoración que tienen de la prestación de los mismos. A corte 30 de abril 337 personas han respondido la consulta ciudadana. </t>
  </si>
  <si>
    <t xml:space="preserve">El riesgo no se ha materializado, se estan realizando las acciones para manter controlado el riesgo </t>
  </si>
  <si>
    <t>SEGUIMIENTO  CONTROL INTERNO-A ABRIL</t>
  </si>
  <si>
    <t>SEGUIMIENTO CONTROL INTERNO  A AGOSTO</t>
  </si>
  <si>
    <t>SEGUIMIENTO  CONTROL INTERNO  A DICIEMBRE</t>
  </si>
  <si>
    <t>El riesgo no se ha materializado, se estan realizando las acciones para mantenerlo  controlado  y cumplir con las metas establecidas. Revisada la Información de metas en el primer trimestre pagina Web  en general se el cumplimiento es normal para lo programado en el trimestre.</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</si>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</sst>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11" xfId="0" applyFont="1" applyFill="1" applyBorder="1" applyAlignment="1" applyProtection="1">
      <alignment horizontal="justify" vertical="center" wrapText="1"/>
      <protection locked="0"/>
    </xf>
    <xf numFmtId="0" fontId="54" fillId="0" borderId="12" xfId="0" applyFont="1" applyFill="1" applyBorder="1" applyAlignment="1" applyProtection="1">
      <alignment horizontal="justify" vertical="center" wrapText="1"/>
      <protection locked="0"/>
    </xf>
    <xf numFmtId="0" fontId="54" fillId="0" borderId="12" xfId="0" applyFont="1" applyFill="1" applyBorder="1" applyAlignment="1" applyProtection="1">
      <alignment vertical="center" wrapText="1"/>
      <protection locked="0"/>
    </xf>
    <xf numFmtId="0" fontId="54" fillId="0" borderId="13" xfId="0" applyFont="1" applyFill="1" applyBorder="1" applyAlignment="1" applyProtection="1">
      <alignment vertical="center" wrapText="1"/>
      <protection locked="0"/>
    </xf>
    <xf numFmtId="0" fontId="54" fillId="0" borderId="6" xfId="0" applyFont="1" applyFill="1" applyBorder="1" applyAlignment="1" applyProtection="1">
      <alignment horizontal="justify" vertical="center" wrapText="1"/>
      <protection locked="0"/>
    </xf>
    <xf numFmtId="0" fontId="54" fillId="0" borderId="6" xfId="0" applyFont="1" applyFill="1" applyBorder="1" applyAlignment="1" applyProtection="1">
      <alignment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63" fillId="0" borderId="1" xfId="0" applyFont="1"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67" fillId="0" borderId="5"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0" fontId="56" fillId="0" borderId="53" xfId="0" applyFont="1" applyBorder="1" applyAlignment="1" applyProtection="1">
      <alignment horizontal="center" vertical="center" wrapText="1"/>
      <protection locked="0"/>
    </xf>
    <xf numFmtId="0" fontId="56" fillId="0" borderId="54"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52"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45"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62" xfId="0" applyFont="1" applyBorder="1" applyAlignment="1" applyProtection="1">
      <alignment horizontal="center" vertical="center" wrapText="1"/>
      <protection locked="0"/>
    </xf>
    <xf numFmtId="0" fontId="54" fillId="0" borderId="63"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54" fillId="0" borderId="27" xfId="0" applyFont="1" applyBorder="1" applyAlignment="1" applyProtection="1">
      <alignment horizontal="center" vertical="center" wrapText="1"/>
      <protection hidden="1"/>
    </xf>
    <xf numFmtId="0" fontId="54" fillId="0" borderId="51"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1" fontId="54" fillId="0" borderId="55" xfId="0" applyNumberFormat="1" applyFont="1" applyBorder="1" applyAlignment="1" applyProtection="1">
      <alignment horizontal="center" vertical="center"/>
      <protection hidden="1"/>
    </xf>
    <xf numFmtId="1" fontId="54" fillId="0" borderId="56" xfId="0" applyNumberFormat="1" applyFont="1" applyBorder="1" applyAlignment="1" applyProtection="1">
      <alignment horizontal="center" vertical="center"/>
      <protection hidden="1"/>
    </xf>
    <xf numFmtId="1" fontId="54" fillId="0" borderId="57" xfId="0" applyNumberFormat="1" applyFont="1" applyBorder="1" applyAlignment="1" applyProtection="1">
      <alignment horizontal="center" vertical="center"/>
      <protection hidden="1"/>
    </xf>
    <xf numFmtId="0" fontId="54" fillId="0" borderId="55" xfId="0" applyFont="1" applyBorder="1" applyAlignment="1" applyProtection="1">
      <alignment horizontal="center" vertical="center"/>
      <protection hidden="1"/>
    </xf>
    <xf numFmtId="0" fontId="54" fillId="0" borderId="56" xfId="0" applyFont="1" applyBorder="1" applyAlignment="1" applyProtection="1">
      <alignment horizontal="center" vertical="center"/>
      <protection hidden="1"/>
    </xf>
    <xf numFmtId="0" fontId="54" fillId="0" borderId="57"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0"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1" fillId="27" borderId="61"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62" xfId="10" applyFill="1" applyBorder="1" applyAlignment="1">
      <alignment horizontal="center" vertical="center"/>
    </xf>
    <xf numFmtId="0" fontId="51" fillId="27" borderId="63" xfId="10" applyFill="1" applyBorder="1" applyAlignment="1">
      <alignment horizontal="center" vertical="center"/>
    </xf>
    <xf numFmtId="0" fontId="51" fillId="27" borderId="28" xfId="10" applyFill="1" applyBorder="1" applyAlignment="1">
      <alignment horizontal="center" vertical="center"/>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58"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6" fillId="0" borderId="61"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62" xfId="0" applyFont="1" applyBorder="1" applyAlignment="1" applyProtection="1">
      <alignment horizontal="center" vertical="center"/>
      <protection locked="0"/>
    </xf>
    <xf numFmtId="0" fontId="56" fillId="14" borderId="37" xfId="0" applyFont="1" applyFill="1" applyBorder="1" applyAlignment="1" applyProtection="1">
      <alignment horizontal="center" vertical="center" wrapText="1"/>
      <protection locked="0"/>
    </xf>
    <xf numFmtId="0" fontId="56" fillId="14" borderId="21" xfId="0" applyFont="1" applyFill="1" applyBorder="1" applyAlignment="1" applyProtection="1">
      <alignment horizontal="center" vertical="center" wrapText="1"/>
      <protection locked="0"/>
    </xf>
    <xf numFmtId="0" fontId="56" fillId="14" borderId="28" xfId="0" applyFont="1" applyFill="1" applyBorder="1" applyAlignment="1" applyProtection="1">
      <alignment horizontal="center" vertical="center" wrapText="1"/>
      <protection locked="0"/>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61"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62" xfId="0" applyFont="1" applyFill="1" applyBorder="1" applyAlignment="1">
      <alignment horizontal="center" vertical="center" wrapText="1"/>
    </xf>
    <xf numFmtId="0" fontId="74" fillId="28" borderId="63"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61"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2"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56"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8" fillId="0" borderId="1" xfId="0" applyFont="1" applyBorder="1" applyAlignment="1">
      <alignment horizontal="center"/>
    </xf>
    <xf numFmtId="0" fontId="62" fillId="24" borderId="61"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74" fillId="25" borderId="61"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62" xfId="0" applyFont="1" applyFill="1" applyBorder="1" applyAlignment="1">
      <alignment horizontal="center" vertical="center" wrapText="1"/>
    </xf>
    <xf numFmtId="0" fontId="74" fillId="25" borderId="63"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1"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2" xfId="0" applyFont="1" applyFill="1" applyBorder="1" applyAlignment="1">
      <alignment horizontal="center" vertical="center"/>
    </xf>
    <xf numFmtId="0" fontId="40" fillId="35" borderId="63"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54" fillId="0" borderId="48" xfId="0" applyFont="1" applyBorder="1" applyAlignment="1" applyProtection="1">
      <alignment horizontal="center" vertical="center" wrapText="1"/>
      <protection locked="0"/>
    </xf>
    <xf numFmtId="0" fontId="54" fillId="0" borderId="32" xfId="0" applyFont="1" applyBorder="1" applyAlignment="1" applyProtection="1">
      <alignment horizontal="center" vertical="center" wrapText="1"/>
      <protection locked="0"/>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2"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40" fillId="27" borderId="61"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2" xfId="0" applyFont="1" applyFill="1" applyBorder="1" applyAlignment="1">
      <alignment horizontal="center" vertical="center"/>
    </xf>
    <xf numFmtId="0" fontId="40" fillId="27" borderId="63" xfId="0" applyFont="1" applyFill="1" applyBorder="1" applyAlignment="1">
      <alignment horizontal="center" vertical="center"/>
    </xf>
    <xf numFmtId="0" fontId="40" fillId="27" borderId="28" xfId="0" applyFont="1" applyFill="1" applyBorder="1" applyAlignment="1">
      <alignment horizontal="center" vertical="center"/>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4" xfId="0" applyFont="1" applyFill="1" applyBorder="1" applyAlignment="1">
      <alignment horizontal="center" vertical="center" wrapText="1"/>
    </xf>
    <xf numFmtId="0" fontId="71"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56" fillId="14" borderId="61"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62" xfId="0" applyFont="1" applyFill="1" applyBorder="1" applyAlignment="1" applyProtection="1">
      <alignment horizontal="center" vertical="center" wrapText="1"/>
      <protection locked="0"/>
    </xf>
    <xf numFmtId="0" fontId="72" fillId="31" borderId="61"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0"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2" fillId="14" borderId="67"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62" fillId="14" borderId="68"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4" xfId="0" applyFill="1" applyBorder="1" applyAlignment="1">
      <alignment horizontal="justify" vertical="center"/>
    </xf>
    <xf numFmtId="0" fontId="0" fillId="14" borderId="53" xfId="0" applyFill="1" applyBorder="1" applyAlignment="1">
      <alignment horizontal="left" vertical="top" wrapText="1"/>
    </xf>
    <xf numFmtId="0" fontId="0" fillId="14" borderId="54"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4" xfId="12" applyBorder="1" applyAlignment="1">
      <alignment horizontal="center" vertical="center" wrapText="1"/>
    </xf>
    <xf numFmtId="0" fontId="3" fillId="0" borderId="66" xfId="12" applyBorder="1" applyAlignment="1">
      <alignment horizontal="center" vertical="center" wrapText="1"/>
    </xf>
    <xf numFmtId="0" fontId="3" fillId="0" borderId="1" xfId="12" applyBorder="1" applyAlignment="1">
      <alignment horizontal="left" vertical="center" wrapText="1"/>
    </xf>
    <xf numFmtId="0" fontId="3" fillId="0" borderId="69" xfId="12" applyBorder="1" applyAlignment="1">
      <alignment horizontal="center" vertical="center" wrapText="1"/>
    </xf>
    <xf numFmtId="0" fontId="3" fillId="0" borderId="59" xfId="12" applyBorder="1" applyAlignment="1">
      <alignment horizontal="center" vertical="center" wrapText="1"/>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6" xfId="12" applyFont="1" applyFill="1" applyBorder="1" applyAlignment="1">
      <alignment horizontal="center" vertical="center" wrapText="1"/>
    </xf>
    <xf numFmtId="0" fontId="11" fillId="15" borderId="56"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6" xfId="12" applyFont="1" applyFill="1" applyBorder="1" applyAlignment="1">
      <alignment horizontal="center" vertical="center" wrapText="1"/>
    </xf>
    <xf numFmtId="0" fontId="11" fillId="16" borderId="56"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56"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56"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56"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6" xfId="12" applyFont="1" applyFill="1" applyBorder="1" applyAlignment="1">
      <alignment horizontal="center" vertical="center"/>
    </xf>
    <xf numFmtId="0" fontId="11" fillId="15" borderId="56"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56"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56"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56"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56"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48"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50" xfId="0" applyFont="1" applyFill="1" applyBorder="1" applyAlignment="1">
      <alignment horizontal="center" vertical="center"/>
    </xf>
    <xf numFmtId="0" fontId="62" fillId="39"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62" fillId="33" borderId="25"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9" fillId="40" borderId="61"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62" xfId="0" applyFont="1" applyFill="1" applyBorder="1" applyAlignment="1">
      <alignment horizontal="center" vertical="center"/>
    </xf>
    <xf numFmtId="0" fontId="79" fillId="40" borderId="63"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56" xfId="0" applyFont="1" applyBorder="1" applyAlignment="1">
      <alignment horizontal="center" vertical="center"/>
    </xf>
    <xf numFmtId="0" fontId="53" fillId="0" borderId="25"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D8865D0-DFE3-4289-86F0-F9A263890D85}"/>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12" name="Imagen 2">
          <a:extLst>
            <a:ext uri="{FF2B5EF4-FFF2-40B4-BE49-F238E27FC236}">
              <a16:creationId xmlns:a16="http://schemas.microsoft.com/office/drawing/2014/main" id="{927CB018-78E2-4D43-8C2E-E8BE9E40E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13" name="Imagen 3">
          <a:extLst>
            <a:ext uri="{FF2B5EF4-FFF2-40B4-BE49-F238E27FC236}">
              <a16:creationId xmlns:a16="http://schemas.microsoft.com/office/drawing/2014/main" id="{2FCC1D42-4FFE-4A54-9FEA-71D27C4DDA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57" name="Imagen 2">
          <a:extLst>
            <a:ext uri="{FF2B5EF4-FFF2-40B4-BE49-F238E27FC236}">
              <a16:creationId xmlns:a16="http://schemas.microsoft.com/office/drawing/2014/main" id="{4D03F58A-AC29-4E94-BD4D-A137D636A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58" name="Imagen 2">
          <a:extLst>
            <a:ext uri="{FF2B5EF4-FFF2-40B4-BE49-F238E27FC236}">
              <a16:creationId xmlns:a16="http://schemas.microsoft.com/office/drawing/2014/main" id="{564A4BEC-30BD-45E7-8AFA-12E4FBAB2B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59" name="Imagen 3">
          <a:extLst>
            <a:ext uri="{FF2B5EF4-FFF2-40B4-BE49-F238E27FC236}">
              <a16:creationId xmlns:a16="http://schemas.microsoft.com/office/drawing/2014/main" id="{9CEECB18-61C0-4795-A7A6-7CF7015EC9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60" name="Imagen 3">
          <a:extLst>
            <a:ext uri="{FF2B5EF4-FFF2-40B4-BE49-F238E27FC236}">
              <a16:creationId xmlns:a16="http://schemas.microsoft.com/office/drawing/2014/main" id="{593327FE-8685-4360-B1D3-70E62E71A2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61" name="Imagen 3">
          <a:extLst>
            <a:ext uri="{FF2B5EF4-FFF2-40B4-BE49-F238E27FC236}">
              <a16:creationId xmlns:a16="http://schemas.microsoft.com/office/drawing/2014/main" id="{F342E153-6A9A-4826-996E-373A1D6451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6448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62" name="Imagen 2">
          <a:extLst>
            <a:ext uri="{FF2B5EF4-FFF2-40B4-BE49-F238E27FC236}">
              <a16:creationId xmlns:a16="http://schemas.microsoft.com/office/drawing/2014/main" id="{712888D0-A592-4F13-8457-DB4ADC6AC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63" name="Imagen 2">
          <a:extLst>
            <a:ext uri="{FF2B5EF4-FFF2-40B4-BE49-F238E27FC236}">
              <a16:creationId xmlns:a16="http://schemas.microsoft.com/office/drawing/2014/main" id="{B91BD819-172E-4E74-A82F-354A375AE1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825"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EA89FD-C5D3-4C6E-85B1-8A6BD7F5A41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1CBFFBE-51B5-48DF-B7DC-B2E494816BD3}"/>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A145C2A-B1DC-46C0-AA99-73DAD1F7683A}"/>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54EF7D8-1D90-40EA-9465-7C5E11C5CA8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D2F67B-D9B5-463F-941D-01263872EDE2}"/>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5" t="s">
        <v>0</v>
      </c>
      <c r="C3" s="256"/>
      <c r="D3" s="256"/>
    </row>
    <row r="4" spans="2:4" ht="108" customHeight="1" x14ac:dyDescent="0.25">
      <c r="B4" s="128" t="s">
        <v>228</v>
      </c>
      <c r="C4" s="128" t="s">
        <v>229</v>
      </c>
      <c r="D4" s="128" t="s">
        <v>230</v>
      </c>
    </row>
    <row r="5" spans="2:4" ht="45" x14ac:dyDescent="0.25">
      <c r="B5" s="83" t="s">
        <v>185</v>
      </c>
      <c r="C5" s="252" t="s">
        <v>225</v>
      </c>
      <c r="D5" s="254" t="s">
        <v>204</v>
      </c>
    </row>
    <row r="6" spans="2:4" ht="45" x14ac:dyDescent="0.25">
      <c r="B6" s="83" t="s">
        <v>186</v>
      </c>
      <c r="C6" s="253"/>
      <c r="D6" s="253"/>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9"/>
      <c r="C2" s="259"/>
      <c r="D2" s="259"/>
      <c r="E2" s="259"/>
      <c r="F2" s="258" t="s">
        <v>189</v>
      </c>
      <c r="G2" s="258"/>
      <c r="H2" s="258"/>
      <c r="I2" s="258"/>
      <c r="J2" s="258"/>
      <c r="K2" s="258"/>
      <c r="L2" s="258"/>
      <c r="M2" s="258"/>
      <c r="N2" s="258"/>
      <c r="O2" s="258"/>
      <c r="P2" s="258"/>
      <c r="Q2" s="258"/>
    </row>
    <row r="3" spans="2:17" x14ac:dyDescent="0.25">
      <c r="B3" s="259"/>
      <c r="C3" s="259"/>
      <c r="D3" s="259"/>
      <c r="E3" s="259"/>
      <c r="F3" s="258" t="s">
        <v>313</v>
      </c>
      <c r="G3" s="258"/>
      <c r="H3" s="258"/>
      <c r="I3" s="258"/>
      <c r="J3" s="258"/>
      <c r="K3" s="258"/>
      <c r="L3" s="258"/>
      <c r="M3" s="258"/>
      <c r="N3" s="258"/>
      <c r="O3" s="258"/>
      <c r="P3" s="258"/>
      <c r="Q3" s="258"/>
    </row>
    <row r="4" spans="2:17" ht="15" customHeight="1" x14ac:dyDescent="0.25">
      <c r="B4" s="259"/>
      <c r="C4" s="259"/>
      <c r="D4" s="259"/>
      <c r="E4" s="259"/>
      <c r="F4" s="258" t="s">
        <v>193</v>
      </c>
      <c r="G4" s="258"/>
      <c r="H4" s="258"/>
      <c r="I4" s="258"/>
      <c r="J4" s="258"/>
      <c r="K4" s="258"/>
      <c r="L4" s="258"/>
      <c r="M4" s="258"/>
      <c r="N4" s="258"/>
      <c r="O4" s="258"/>
      <c r="P4" s="258"/>
      <c r="Q4" s="258"/>
    </row>
    <row r="5" spans="2:17" x14ac:dyDescent="0.25">
      <c r="B5" s="259"/>
      <c r="C5" s="259"/>
      <c r="D5" s="259"/>
      <c r="E5" s="259"/>
      <c r="F5" s="261" t="s">
        <v>312</v>
      </c>
      <c r="G5" s="262"/>
      <c r="H5" s="262"/>
      <c r="I5" s="262"/>
      <c r="J5" s="262"/>
      <c r="K5" s="262"/>
      <c r="L5" s="262"/>
      <c r="M5" s="263"/>
      <c r="N5" s="264" t="s">
        <v>210</v>
      </c>
      <c r="O5" s="265"/>
      <c r="P5" s="258"/>
      <c r="Q5" s="258"/>
    </row>
    <row r="6" spans="2:17" x14ac:dyDescent="0.25">
      <c r="B6" s="259"/>
      <c r="C6" s="259"/>
      <c r="D6" s="259"/>
      <c r="E6" s="259"/>
      <c r="F6" s="264" t="s">
        <v>196</v>
      </c>
      <c r="G6" s="264"/>
      <c r="H6" s="264"/>
      <c r="I6" s="264"/>
      <c r="J6" s="264"/>
      <c r="K6" s="264"/>
      <c r="L6" s="264"/>
      <c r="M6" s="264"/>
      <c r="N6" s="266" t="s">
        <v>197</v>
      </c>
      <c r="O6" s="267"/>
      <c r="P6" s="258"/>
      <c r="Q6" s="258"/>
    </row>
    <row r="7" spans="2:17" x14ac:dyDescent="0.25">
      <c r="B7" s="268" t="s">
        <v>280</v>
      </c>
      <c r="C7" s="268"/>
      <c r="D7" s="268"/>
      <c r="E7" s="268"/>
      <c r="F7" s="268"/>
      <c r="G7" s="268"/>
      <c r="H7" s="268"/>
      <c r="I7" s="268"/>
      <c r="J7" s="268"/>
      <c r="K7" s="268"/>
      <c r="L7" s="268"/>
      <c r="M7" s="268"/>
      <c r="N7" s="268"/>
      <c r="O7" s="268"/>
      <c r="P7" s="268"/>
      <c r="Q7" s="268"/>
    </row>
    <row r="8" spans="2:17" x14ac:dyDescent="0.25">
      <c r="B8" s="257" t="s">
        <v>281</v>
      </c>
      <c r="C8" s="257"/>
      <c r="D8" s="257"/>
      <c r="E8" s="257"/>
      <c r="F8" s="260" t="s">
        <v>282</v>
      </c>
      <c r="G8" s="257" t="s">
        <v>47</v>
      </c>
      <c r="H8" s="257"/>
      <c r="I8" s="260" t="s">
        <v>283</v>
      </c>
      <c r="J8" s="260"/>
      <c r="K8" s="260"/>
      <c r="L8" s="260"/>
      <c r="M8" s="260"/>
      <c r="N8" s="260"/>
      <c r="O8" s="260"/>
      <c r="P8" s="260"/>
      <c r="Q8" s="260"/>
    </row>
    <row r="9" spans="2:17" x14ac:dyDescent="0.25">
      <c r="B9" s="257"/>
      <c r="C9" s="257"/>
      <c r="D9" s="257"/>
      <c r="E9" s="257"/>
      <c r="F9" s="260"/>
      <c r="G9" s="257"/>
      <c r="H9" s="257"/>
      <c r="I9" s="260"/>
      <c r="J9" s="260"/>
      <c r="K9" s="260"/>
      <c r="L9" s="260"/>
      <c r="M9" s="260"/>
      <c r="N9" s="260"/>
      <c r="O9" s="260"/>
      <c r="P9" s="260"/>
      <c r="Q9" s="260"/>
    </row>
    <row r="10" spans="2:17" x14ac:dyDescent="0.25">
      <c r="B10" s="257"/>
      <c r="C10" s="257"/>
      <c r="D10" s="257"/>
      <c r="E10" s="257"/>
      <c r="F10" s="135"/>
      <c r="G10" s="257"/>
      <c r="H10" s="257"/>
      <c r="I10" s="257"/>
      <c r="J10" s="257"/>
      <c r="K10" s="257"/>
      <c r="L10" s="257"/>
      <c r="M10" s="257"/>
      <c r="N10" s="257"/>
      <c r="O10" s="257"/>
      <c r="P10" s="257"/>
      <c r="Q10" s="257"/>
    </row>
    <row r="11" spans="2:17" x14ac:dyDescent="0.25">
      <c r="B11" s="257"/>
      <c r="C11" s="257"/>
      <c r="D11" s="257"/>
      <c r="E11" s="257"/>
      <c r="F11" s="135"/>
      <c r="G11" s="257"/>
      <c r="H11" s="257"/>
      <c r="I11" s="257"/>
      <c r="J11" s="257"/>
      <c r="K11" s="257"/>
      <c r="L11" s="257"/>
      <c r="M11" s="257"/>
      <c r="N11" s="257"/>
      <c r="O11" s="257"/>
      <c r="P11" s="257"/>
      <c r="Q11" s="257"/>
    </row>
    <row r="12" spans="2:17" x14ac:dyDescent="0.25">
      <c r="B12" s="257"/>
      <c r="C12" s="257"/>
      <c r="D12" s="257"/>
      <c r="E12" s="257"/>
      <c r="F12" s="135"/>
      <c r="G12" s="257"/>
      <c r="H12" s="257"/>
      <c r="I12" s="257"/>
      <c r="J12" s="257"/>
      <c r="K12" s="257"/>
      <c r="L12" s="257"/>
      <c r="M12" s="257"/>
      <c r="N12" s="257"/>
      <c r="O12" s="257"/>
      <c r="P12" s="257"/>
      <c r="Q12" s="257"/>
    </row>
    <row r="13" spans="2:17" x14ac:dyDescent="0.25">
      <c r="B13" s="257"/>
      <c r="C13" s="257"/>
      <c r="D13" s="257"/>
      <c r="E13" s="257"/>
      <c r="F13" s="135"/>
      <c r="G13" s="257"/>
      <c r="H13" s="257"/>
      <c r="I13" s="257"/>
      <c r="J13" s="257"/>
      <c r="K13" s="257"/>
      <c r="L13" s="257"/>
      <c r="M13" s="257"/>
      <c r="N13" s="257"/>
      <c r="O13" s="257"/>
      <c r="P13" s="257"/>
      <c r="Q13" s="257"/>
    </row>
    <row r="14" spans="2:17" x14ac:dyDescent="0.25">
      <c r="B14" s="257"/>
      <c r="C14" s="257"/>
      <c r="D14" s="257"/>
      <c r="E14" s="257"/>
      <c r="F14" s="135"/>
      <c r="G14" s="257"/>
      <c r="H14" s="257"/>
      <c r="I14" s="257"/>
      <c r="J14" s="257"/>
      <c r="K14" s="257"/>
      <c r="L14" s="257"/>
      <c r="M14" s="257"/>
      <c r="N14" s="257"/>
      <c r="O14" s="257"/>
      <c r="P14" s="257"/>
      <c r="Q14" s="257"/>
    </row>
    <row r="15" spans="2:17" x14ac:dyDescent="0.25">
      <c r="B15" s="257"/>
      <c r="C15" s="257"/>
      <c r="D15" s="257"/>
      <c r="E15" s="257"/>
      <c r="F15" s="135"/>
      <c r="G15" s="257"/>
      <c r="H15" s="257"/>
      <c r="I15" s="257"/>
      <c r="J15" s="257"/>
      <c r="K15" s="257"/>
      <c r="L15" s="257"/>
      <c r="M15" s="257"/>
      <c r="N15" s="257"/>
      <c r="O15" s="257"/>
      <c r="P15" s="257"/>
      <c r="Q15" s="257"/>
    </row>
    <row r="16" spans="2:17" x14ac:dyDescent="0.25">
      <c r="B16" s="257"/>
      <c r="C16" s="257"/>
      <c r="D16" s="257"/>
      <c r="E16" s="257"/>
      <c r="F16" s="135"/>
      <c r="G16" s="257"/>
      <c r="H16" s="257"/>
      <c r="I16" s="257"/>
      <c r="J16" s="257"/>
      <c r="K16" s="257"/>
      <c r="L16" s="257"/>
      <c r="M16" s="257"/>
      <c r="N16" s="257"/>
      <c r="O16" s="257"/>
      <c r="P16" s="257"/>
      <c r="Q16" s="257"/>
    </row>
    <row r="17" spans="2:17" x14ac:dyDescent="0.25">
      <c r="B17" s="257"/>
      <c r="C17" s="257"/>
      <c r="D17" s="257"/>
      <c r="E17" s="257"/>
      <c r="F17" s="135"/>
      <c r="G17" s="257"/>
      <c r="H17" s="257"/>
      <c r="I17" s="257"/>
      <c r="J17" s="257"/>
      <c r="K17" s="257"/>
      <c r="L17" s="257"/>
      <c r="M17" s="257"/>
      <c r="N17" s="257"/>
      <c r="O17" s="257"/>
      <c r="P17" s="257"/>
      <c r="Q17" s="257"/>
    </row>
    <row r="18" spans="2:17" x14ac:dyDescent="0.25">
      <c r="B18" s="257"/>
      <c r="C18" s="257"/>
      <c r="D18" s="257"/>
      <c r="E18" s="257"/>
      <c r="F18" s="135"/>
      <c r="G18" s="257"/>
      <c r="H18" s="257"/>
      <c r="I18" s="257"/>
      <c r="J18" s="257"/>
      <c r="K18" s="257"/>
      <c r="L18" s="257"/>
      <c r="M18" s="257"/>
      <c r="N18" s="257"/>
      <c r="O18" s="257"/>
      <c r="P18" s="257"/>
      <c r="Q18" s="257"/>
    </row>
    <row r="19" spans="2:17" x14ac:dyDescent="0.25">
      <c r="B19" s="257"/>
      <c r="C19" s="257"/>
      <c r="D19" s="257"/>
      <c r="E19" s="257"/>
      <c r="F19" s="135"/>
      <c r="G19" s="257"/>
      <c r="H19" s="257"/>
      <c r="I19" s="257"/>
      <c r="J19" s="257"/>
      <c r="K19" s="257"/>
      <c r="L19" s="257"/>
      <c r="M19" s="257"/>
      <c r="N19" s="257"/>
      <c r="O19" s="257"/>
      <c r="P19" s="257"/>
      <c r="Q19" s="257"/>
    </row>
    <row r="20" spans="2:17" x14ac:dyDescent="0.25">
      <c r="B20" s="257"/>
      <c r="C20" s="257"/>
      <c r="D20" s="257"/>
      <c r="E20" s="257"/>
      <c r="F20" s="135"/>
      <c r="G20" s="257"/>
      <c r="H20" s="257"/>
      <c r="I20" s="257"/>
      <c r="J20" s="257"/>
      <c r="K20" s="257"/>
      <c r="L20" s="257"/>
      <c r="M20" s="257"/>
      <c r="N20" s="257"/>
      <c r="O20" s="257"/>
      <c r="P20" s="257"/>
      <c r="Q20" s="257"/>
    </row>
    <row r="21" spans="2:17" x14ac:dyDescent="0.25">
      <c r="B21" s="257"/>
      <c r="C21" s="257"/>
      <c r="D21" s="257"/>
      <c r="E21" s="257"/>
      <c r="F21" s="135"/>
      <c r="G21" s="257"/>
      <c r="H21" s="257"/>
      <c r="I21" s="257"/>
      <c r="J21" s="257"/>
      <c r="K21" s="257"/>
      <c r="L21" s="257"/>
      <c r="M21" s="257"/>
      <c r="N21" s="257"/>
      <c r="O21" s="257"/>
      <c r="P21" s="257"/>
      <c r="Q21" s="257"/>
    </row>
    <row r="22" spans="2:17" x14ac:dyDescent="0.25">
      <c r="B22" s="257"/>
      <c r="C22" s="257"/>
      <c r="D22" s="257"/>
      <c r="E22" s="257"/>
      <c r="F22" s="135"/>
      <c r="G22" s="257"/>
      <c r="H22" s="257"/>
      <c r="I22" s="257"/>
      <c r="J22" s="257"/>
      <c r="K22" s="257"/>
      <c r="L22" s="257"/>
      <c r="M22" s="257"/>
      <c r="N22" s="257"/>
      <c r="O22" s="257"/>
      <c r="P22" s="257"/>
      <c r="Q22" s="257"/>
    </row>
    <row r="23" spans="2:17" x14ac:dyDescent="0.25">
      <c r="B23" s="257"/>
      <c r="C23" s="257"/>
      <c r="D23" s="257"/>
      <c r="E23" s="257"/>
      <c r="F23" s="135"/>
      <c r="G23" s="257"/>
      <c r="H23" s="257"/>
      <c r="I23" s="257"/>
      <c r="J23" s="257"/>
      <c r="K23" s="257"/>
      <c r="L23" s="257"/>
      <c r="M23" s="257"/>
      <c r="N23" s="257"/>
      <c r="O23" s="257"/>
      <c r="P23" s="257"/>
      <c r="Q23" s="257"/>
    </row>
    <row r="24" spans="2:17" x14ac:dyDescent="0.25">
      <c r="B24" s="257"/>
      <c r="C24" s="257"/>
      <c r="D24" s="257"/>
      <c r="E24" s="257"/>
      <c r="F24" s="135"/>
      <c r="G24" s="257"/>
      <c r="H24" s="257"/>
      <c r="I24" s="257"/>
      <c r="J24" s="257"/>
      <c r="K24" s="257"/>
      <c r="L24" s="257"/>
      <c r="M24" s="257"/>
      <c r="N24" s="257"/>
      <c r="O24" s="257"/>
      <c r="P24" s="257"/>
      <c r="Q24" s="257"/>
    </row>
    <row r="25" spans="2:17" x14ac:dyDescent="0.25">
      <c r="B25" s="257"/>
      <c r="C25" s="257"/>
      <c r="D25" s="257"/>
      <c r="E25" s="257"/>
      <c r="F25" s="135"/>
      <c r="G25" s="257"/>
      <c r="H25" s="257"/>
      <c r="I25" s="257"/>
      <c r="J25" s="257"/>
      <c r="K25" s="257"/>
      <c r="L25" s="257"/>
      <c r="M25" s="257"/>
      <c r="N25" s="257"/>
      <c r="O25" s="257"/>
      <c r="P25" s="257"/>
      <c r="Q25" s="257"/>
    </row>
    <row r="26" spans="2:17" x14ac:dyDescent="0.25">
      <c r="B26" s="257"/>
      <c r="C26" s="257"/>
      <c r="D26" s="257"/>
      <c r="E26" s="257"/>
      <c r="F26" s="135"/>
      <c r="G26" s="257"/>
      <c r="H26" s="257"/>
      <c r="I26" s="257"/>
      <c r="J26" s="257"/>
      <c r="K26" s="257"/>
      <c r="L26" s="257"/>
      <c r="M26" s="257"/>
      <c r="N26" s="257"/>
      <c r="O26" s="257"/>
      <c r="P26" s="257"/>
      <c r="Q26" s="257"/>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3:H23"/>
    <mergeCell ref="G24:H2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I26:Q26"/>
    <mergeCell ref="I23:Q23"/>
    <mergeCell ref="I14:Q14"/>
    <mergeCell ref="I17:Q17"/>
    <mergeCell ref="I16:Q16"/>
    <mergeCell ref="I24:Q24"/>
    <mergeCell ref="I25:Q25"/>
    <mergeCell ref="I18:Q18"/>
    <mergeCell ref="I19:Q19"/>
    <mergeCell ref="I20:Q20"/>
    <mergeCell ref="I21:Q21"/>
    <mergeCell ref="I22:Q22"/>
    <mergeCell ref="G25:H25"/>
    <mergeCell ref="G20:H20"/>
    <mergeCell ref="G21:H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26"/>
  <sheetViews>
    <sheetView tabSelected="1" topLeftCell="AX101" zoomScale="90" zoomScaleNormal="90" workbookViewId="0">
      <pane ySplit="1" topLeftCell="A104" activePane="bottomLeft" state="frozen"/>
      <selection activeCell="A101" sqref="A101"/>
      <selection pane="bottomLeft" activeCell="AX111" sqref="AX111"/>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3.7109375" style="27" bestFit="1" customWidth="1"/>
    <col min="20" max="20" width="60" style="27" customWidth="1"/>
    <col min="21" max="21" width="13.7109375" style="27" bestFit="1" customWidth="1"/>
    <col min="22" max="22" width="4.7109375" style="27" customWidth="1"/>
    <col min="23" max="23" width="31.5703125" style="27" customWidth="1"/>
    <col min="24" max="24" width="8.140625" style="27" customWidth="1"/>
    <col min="25" max="25" width="11" style="27" customWidth="1"/>
    <col min="26" max="26" width="10.5703125" style="27" customWidth="1"/>
    <col min="27" max="27" width="11.140625" style="27" customWidth="1"/>
    <col min="28" max="28" width="19" style="27" customWidth="1"/>
    <col min="29" max="29" width="9.42578125" style="27" customWidth="1"/>
    <col min="30" max="30" width="6.5703125" style="27" hidden="1" customWidth="1"/>
    <col min="31" max="31" width="15" style="27" hidden="1" customWidth="1"/>
    <col min="32" max="32" width="9.5703125" style="27" hidden="1" customWidth="1"/>
    <col min="33" max="33" width="14.42578125" style="27" hidden="1" customWidth="1"/>
    <col min="34" max="34" width="11" style="27" hidden="1" customWidth="1"/>
    <col min="35" max="35" width="12.7109375" style="27" hidden="1" customWidth="1"/>
    <col min="36" max="36" width="11" style="27" hidden="1" customWidth="1"/>
    <col min="37" max="37" width="15" style="27" hidden="1" customWidth="1"/>
    <col min="38" max="39" width="13.42578125" style="27" hidden="1" customWidth="1"/>
    <col min="40" max="40" width="15" style="27" bestFit="1" customWidth="1"/>
    <col min="41" max="41" width="15.5703125" style="27" bestFit="1" customWidth="1"/>
    <col min="42" max="42" width="16.85546875" style="27" bestFit="1" customWidth="1"/>
    <col min="43" max="43" width="13.7109375" style="27" bestFit="1" customWidth="1"/>
    <col min="44" max="44" width="10.5703125" style="27" bestFit="1" customWidth="1"/>
    <col min="45" max="45" width="15.7109375" style="27" bestFit="1" customWidth="1"/>
    <col min="46" max="46" width="13.85546875" style="27" bestFit="1" customWidth="1"/>
    <col min="47" max="47" width="16.7109375" style="27" bestFit="1" customWidth="1"/>
    <col min="48" max="48" width="34.85546875" style="27" bestFit="1" customWidth="1"/>
    <col min="49" max="49" width="15.7109375" style="27" bestFit="1" customWidth="1"/>
    <col min="50" max="50" width="78.85546875" style="27" customWidth="1"/>
    <col min="51" max="51" width="42.28515625" style="27" customWidth="1"/>
    <col min="52" max="52" width="19.7109375" style="27" customWidth="1"/>
    <col min="53" max="53" width="15.7109375" style="27" customWidth="1"/>
    <col min="54" max="54" width="22.28515625" style="27" customWidth="1"/>
    <col min="55" max="55" width="16.28515625" style="27" customWidth="1"/>
    <col min="56" max="56" width="28.140625" style="28" customWidth="1"/>
    <col min="57" max="57" width="29.7109375" style="28" customWidth="1"/>
    <col min="58" max="58" width="19.7109375" style="27" customWidth="1"/>
    <col min="59" max="59" width="15.7109375" style="27" customWidth="1"/>
    <col min="60" max="60" width="18" style="27" customWidth="1"/>
    <col min="61" max="61" width="16.28515625" style="27"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9" t="s">
        <v>18</v>
      </c>
      <c r="BE61" s="409"/>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59"/>
      <c r="B101" s="259"/>
      <c r="C101" s="259"/>
      <c r="D101" s="259"/>
      <c r="E101" s="258" t="s">
        <v>189</v>
      </c>
      <c r="F101" s="258"/>
      <c r="G101" s="258"/>
      <c r="H101" s="258"/>
      <c r="I101" s="258"/>
      <c r="J101" s="258"/>
      <c r="K101" s="258"/>
      <c r="L101" s="258"/>
      <c r="M101" s="258"/>
      <c r="N101" s="258"/>
      <c r="O101" s="82"/>
      <c r="P101" s="82"/>
      <c r="Q101" s="82"/>
      <c r="R101" s="258"/>
      <c r="S101" s="258"/>
      <c r="T101" s="259"/>
      <c r="U101" s="133"/>
      <c r="V101" s="439" t="str">
        <f>E101</f>
        <v>SISTEMA INTEGRADO DE GESTIÓN</v>
      </c>
      <c r="W101" s="440"/>
      <c r="X101" s="440"/>
      <c r="Y101" s="440"/>
      <c r="Z101" s="440"/>
      <c r="AA101" s="440"/>
      <c r="AB101" s="440"/>
      <c r="AC101" s="440"/>
      <c r="AD101" s="440"/>
      <c r="AE101" s="440"/>
      <c r="AF101" s="441"/>
      <c r="AG101" s="82"/>
      <c r="AH101" s="82"/>
      <c r="AI101" s="82"/>
      <c r="AJ101" s="258"/>
      <c r="AK101" s="258"/>
      <c r="AL101" s="82"/>
      <c r="AM101" s="82"/>
      <c r="AN101" s="258"/>
      <c r="AO101" s="258"/>
      <c r="AP101" s="258"/>
      <c r="AQ101" s="258"/>
      <c r="AR101" s="258"/>
      <c r="AS101" s="258"/>
      <c r="AT101" s="258"/>
      <c r="AU101" s="439" t="str">
        <f>E101</f>
        <v>SISTEMA INTEGRADO DE GESTIÓN</v>
      </c>
      <c r="AV101" s="440"/>
      <c r="AW101" s="440"/>
      <c r="AX101" s="440"/>
      <c r="AY101" s="440"/>
      <c r="AZ101" s="440"/>
      <c r="BA101" s="440"/>
      <c r="BB101" s="440"/>
      <c r="BC101" s="440"/>
      <c r="BD101" s="440"/>
      <c r="BE101" s="440"/>
      <c r="BF101" s="440"/>
      <c r="BG101" s="440"/>
      <c r="BH101" s="440"/>
      <c r="BI101" s="440"/>
      <c r="BJ101" s="440"/>
      <c r="BK101" s="440"/>
      <c r="BL101" s="440"/>
      <c r="BM101" s="440"/>
      <c r="BN101" s="441"/>
      <c r="BO101" s="259"/>
      <c r="BP101" s="259"/>
      <c r="BQ101" s="167"/>
      <c r="BR101" s="165"/>
    </row>
    <row r="102" spans="1:219" ht="20.25" customHeight="1" x14ac:dyDescent="0.25">
      <c r="A102" s="259"/>
      <c r="B102" s="259"/>
      <c r="C102" s="259"/>
      <c r="D102" s="259"/>
      <c r="E102" s="258" t="s">
        <v>333</v>
      </c>
      <c r="F102" s="258"/>
      <c r="G102" s="258"/>
      <c r="H102" s="258"/>
      <c r="I102" s="258"/>
      <c r="J102" s="258"/>
      <c r="K102" s="258"/>
      <c r="L102" s="258"/>
      <c r="M102" s="258"/>
      <c r="N102" s="258"/>
      <c r="O102" s="82"/>
      <c r="P102" s="82"/>
      <c r="Q102" s="82"/>
      <c r="R102" s="258"/>
      <c r="S102" s="258"/>
      <c r="T102" s="259"/>
      <c r="U102" s="126"/>
      <c r="V102" s="258" t="str">
        <f>E102</f>
        <v>APROPIACIÓN DE LA CULTURA CIUDADANA</v>
      </c>
      <c r="W102" s="258"/>
      <c r="X102" s="258"/>
      <c r="Y102" s="258"/>
      <c r="Z102" s="258"/>
      <c r="AA102" s="258"/>
      <c r="AB102" s="258"/>
      <c r="AC102" s="258"/>
      <c r="AD102" s="258"/>
      <c r="AE102" s="258"/>
      <c r="AF102" s="258"/>
      <c r="AG102" s="82"/>
      <c r="AH102" s="82"/>
      <c r="AI102" s="82"/>
      <c r="AJ102" s="258"/>
      <c r="AK102" s="258"/>
      <c r="AL102" s="82"/>
      <c r="AM102" s="82"/>
      <c r="AN102" s="258"/>
      <c r="AO102" s="258"/>
      <c r="AP102" s="258"/>
      <c r="AQ102" s="258"/>
      <c r="AR102" s="258"/>
      <c r="AS102" s="258"/>
      <c r="AT102" s="258"/>
      <c r="AU102" s="439" t="str">
        <f>E102</f>
        <v>APROPIACIÓN DE LA CULTURA CIUDADANA</v>
      </c>
      <c r="AV102" s="440"/>
      <c r="AW102" s="440"/>
      <c r="AX102" s="440"/>
      <c r="AY102" s="440"/>
      <c r="AZ102" s="440"/>
      <c r="BA102" s="440"/>
      <c r="BB102" s="440"/>
      <c r="BC102" s="440"/>
      <c r="BD102" s="440"/>
      <c r="BE102" s="440"/>
      <c r="BF102" s="440"/>
      <c r="BG102" s="440"/>
      <c r="BH102" s="440"/>
      <c r="BI102" s="440"/>
      <c r="BJ102" s="440"/>
      <c r="BK102" s="440"/>
      <c r="BL102" s="440"/>
      <c r="BM102" s="440"/>
      <c r="BN102" s="441"/>
      <c r="BO102" s="259"/>
      <c r="BP102" s="259"/>
      <c r="BQ102" s="112"/>
      <c r="BR102" s="113"/>
    </row>
    <row r="103" spans="1:219" ht="20.25" customHeight="1" x14ac:dyDescent="0.25">
      <c r="A103" s="259"/>
      <c r="B103" s="259"/>
      <c r="C103" s="259"/>
      <c r="D103" s="259"/>
      <c r="E103" s="376" t="s">
        <v>311</v>
      </c>
      <c r="F103" s="376"/>
      <c r="G103" s="376"/>
      <c r="H103" s="376"/>
      <c r="I103" s="376"/>
      <c r="J103" s="376"/>
      <c r="K103" s="376"/>
      <c r="L103" s="376"/>
      <c r="M103" s="376"/>
      <c r="N103" s="376"/>
      <c r="O103" s="82"/>
      <c r="P103" s="82"/>
      <c r="Q103" s="82"/>
      <c r="R103" s="258"/>
      <c r="S103" s="258"/>
      <c r="T103" s="259"/>
      <c r="U103" s="126"/>
      <c r="V103" s="376" t="str">
        <f>E103</f>
        <v>Mapa de Riesgos por Proceso</v>
      </c>
      <c r="W103" s="376"/>
      <c r="X103" s="376"/>
      <c r="Y103" s="376"/>
      <c r="Z103" s="376"/>
      <c r="AA103" s="376"/>
      <c r="AB103" s="376"/>
      <c r="AC103" s="376"/>
      <c r="AD103" s="376"/>
      <c r="AE103" s="376"/>
      <c r="AF103" s="376"/>
      <c r="AG103" s="82"/>
      <c r="AH103" s="82"/>
      <c r="AI103" s="82"/>
      <c r="AJ103" s="258"/>
      <c r="AK103" s="258"/>
      <c r="AL103" s="82"/>
      <c r="AM103" s="82"/>
      <c r="AN103" s="258"/>
      <c r="AO103" s="258"/>
      <c r="AP103" s="258"/>
      <c r="AQ103" s="258"/>
      <c r="AR103" s="258"/>
      <c r="AS103" s="258"/>
      <c r="AT103" s="258"/>
      <c r="AU103" s="439" t="str">
        <f>E103</f>
        <v>Mapa de Riesgos por Proceso</v>
      </c>
      <c r="AV103" s="440"/>
      <c r="AW103" s="440"/>
      <c r="AX103" s="440"/>
      <c r="AY103" s="440"/>
      <c r="AZ103" s="440"/>
      <c r="BA103" s="440"/>
      <c r="BB103" s="440"/>
      <c r="BC103" s="440"/>
      <c r="BD103" s="440"/>
      <c r="BE103" s="440"/>
      <c r="BF103" s="440"/>
      <c r="BG103" s="440"/>
      <c r="BH103" s="440"/>
      <c r="BI103" s="440"/>
      <c r="BJ103" s="440"/>
      <c r="BK103" s="440"/>
      <c r="BL103" s="440"/>
      <c r="BM103" s="440"/>
      <c r="BN103" s="441"/>
      <c r="BO103" s="259"/>
      <c r="BP103" s="259"/>
      <c r="BQ103" s="112"/>
      <c r="BR103" s="113"/>
    </row>
    <row r="104" spans="1:219" ht="20.25" customHeight="1" x14ac:dyDescent="0.25">
      <c r="A104" s="259"/>
      <c r="B104" s="259"/>
      <c r="C104" s="259"/>
      <c r="D104" s="259"/>
      <c r="E104" s="264" t="s">
        <v>316</v>
      </c>
      <c r="F104" s="264"/>
      <c r="G104" s="264"/>
      <c r="H104" s="264"/>
      <c r="I104" s="264"/>
      <c r="J104" s="264"/>
      <c r="K104" s="264"/>
      <c r="L104" s="264"/>
      <c r="M104" s="264" t="s">
        <v>210</v>
      </c>
      <c r="N104" s="265"/>
      <c r="O104" s="109"/>
      <c r="P104" s="109"/>
      <c r="Q104" s="109"/>
      <c r="R104" s="258"/>
      <c r="S104" s="258"/>
      <c r="T104" s="259"/>
      <c r="U104" s="126"/>
      <c r="V104" s="258" t="str">
        <f>E104</f>
        <v xml:space="preserve">                                                         Código: PE01-PR03-F01</v>
      </c>
      <c r="W104" s="258"/>
      <c r="X104" s="258"/>
      <c r="Y104" s="258"/>
      <c r="Z104" s="258"/>
      <c r="AA104" s="258"/>
      <c r="AB104" s="258" t="str">
        <f>M104</f>
        <v xml:space="preserve">Versión: 1.0 </v>
      </c>
      <c r="AC104" s="258"/>
      <c r="AD104" s="258"/>
      <c r="AE104" s="258" t="s">
        <v>181</v>
      </c>
      <c r="AF104" s="258"/>
      <c r="AG104" s="109"/>
      <c r="AH104" s="109"/>
      <c r="AI104" s="109"/>
      <c r="AJ104" s="258"/>
      <c r="AK104" s="258"/>
      <c r="AL104" s="109"/>
      <c r="AM104" s="109"/>
      <c r="AN104" s="258"/>
      <c r="AO104" s="258"/>
      <c r="AP104" s="258"/>
      <c r="AQ104" s="258"/>
      <c r="AR104" s="258"/>
      <c r="AS104" s="258"/>
      <c r="AT104" s="258"/>
      <c r="AU104" s="258" t="str">
        <f>E104</f>
        <v xml:space="preserve">                                                         Código: PE01-PR03-F01</v>
      </c>
      <c r="AV104" s="258"/>
      <c r="AW104" s="258"/>
      <c r="AX104" s="258"/>
      <c r="AY104" s="258"/>
      <c r="AZ104" s="258"/>
      <c r="BA104" s="258"/>
      <c r="BB104" s="258"/>
      <c r="BC104" s="258"/>
      <c r="BD104" s="258"/>
      <c r="BE104" s="258"/>
      <c r="BF104" s="258"/>
      <c r="BG104" s="258"/>
      <c r="BH104" s="258"/>
      <c r="BI104" s="258"/>
      <c r="BJ104" s="258"/>
      <c r="BK104" s="439" t="str">
        <f>M104</f>
        <v xml:space="preserve">Versión: 1.0 </v>
      </c>
      <c r="BL104" s="440"/>
      <c r="BM104" s="440"/>
      <c r="BN104" s="441"/>
      <c r="BO104" s="259"/>
      <c r="BP104" s="259"/>
      <c r="BQ104" s="112"/>
      <c r="BR104" s="113"/>
      <c r="CJ104" s="27" t="s">
        <v>248</v>
      </c>
    </row>
    <row r="105" spans="1:219" ht="20.25" customHeight="1" x14ac:dyDescent="0.25">
      <c r="A105" s="259"/>
      <c r="B105" s="259"/>
      <c r="C105" s="259"/>
      <c r="D105" s="259"/>
      <c r="E105" s="376" t="s">
        <v>356</v>
      </c>
      <c r="F105" s="376"/>
      <c r="G105" s="376"/>
      <c r="H105" s="376"/>
      <c r="I105" s="376"/>
      <c r="J105" s="376"/>
      <c r="K105" s="376"/>
      <c r="L105" s="376"/>
      <c r="M105" s="376" t="s">
        <v>357</v>
      </c>
      <c r="N105" s="376"/>
      <c r="O105" s="110"/>
      <c r="P105" s="110"/>
      <c r="Q105" s="110"/>
      <c r="R105" s="258"/>
      <c r="S105" s="258"/>
      <c r="T105" s="259"/>
      <c r="U105" s="126"/>
      <c r="V105" s="376" t="str">
        <f>E105</f>
        <v>Versión de actualización: 1.0</v>
      </c>
      <c r="W105" s="376"/>
      <c r="X105" s="376"/>
      <c r="Y105" s="376"/>
      <c r="Z105" s="376"/>
      <c r="AA105" s="376"/>
      <c r="AB105" s="376" t="str">
        <f>M105</f>
        <v>Fecha: septiembre</v>
      </c>
      <c r="AC105" s="376"/>
      <c r="AD105" s="376"/>
      <c r="AE105" s="93"/>
      <c r="AF105" s="93"/>
      <c r="AG105" s="109"/>
      <c r="AH105" s="109"/>
      <c r="AI105" s="109"/>
      <c r="AJ105" s="93"/>
      <c r="AK105" s="93"/>
      <c r="AL105" s="109"/>
      <c r="AM105" s="109"/>
      <c r="AN105" s="258"/>
      <c r="AO105" s="258"/>
      <c r="AP105" s="258"/>
      <c r="AQ105" s="258"/>
      <c r="AR105" s="258"/>
      <c r="AS105" s="258"/>
      <c r="AT105" s="258"/>
      <c r="AU105" s="258" t="str">
        <f>E105</f>
        <v>Versión de actualización: 1.0</v>
      </c>
      <c r="AV105" s="258"/>
      <c r="AW105" s="258"/>
      <c r="AX105" s="258"/>
      <c r="AY105" s="258"/>
      <c r="AZ105" s="258"/>
      <c r="BA105" s="258"/>
      <c r="BB105" s="258"/>
      <c r="BC105" s="258"/>
      <c r="BD105" s="258"/>
      <c r="BE105" s="258"/>
      <c r="BF105" s="258"/>
      <c r="BG105" s="258"/>
      <c r="BH105" s="258"/>
      <c r="BI105" s="258"/>
      <c r="BJ105" s="258"/>
      <c r="BK105" s="439" t="str">
        <f>M105</f>
        <v>Fecha: septiembre</v>
      </c>
      <c r="BL105" s="440"/>
      <c r="BM105" s="440"/>
      <c r="BN105" s="441"/>
      <c r="BO105" s="259"/>
      <c r="BP105" s="259"/>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42" t="s">
        <v>10</v>
      </c>
      <c r="B107" s="365" t="s">
        <v>11</v>
      </c>
      <c r="C107" s="181"/>
      <c r="D107" s="351" t="s">
        <v>16</v>
      </c>
      <c r="E107" s="368" t="s">
        <v>0</v>
      </c>
      <c r="F107" s="369"/>
      <c r="G107" s="370"/>
      <c r="H107" s="354" t="s">
        <v>149</v>
      </c>
      <c r="I107" s="391" t="s">
        <v>106</v>
      </c>
      <c r="J107" s="392"/>
      <c r="K107" s="392"/>
      <c r="L107" s="393"/>
      <c r="M107" s="345" t="s">
        <v>117</v>
      </c>
      <c r="N107" s="346"/>
      <c r="O107" s="346"/>
      <c r="P107" s="346"/>
      <c r="Q107" s="346"/>
      <c r="R107" s="346"/>
      <c r="S107" s="347"/>
      <c r="T107" s="382" t="s">
        <v>261</v>
      </c>
      <c r="U107" s="383"/>
      <c r="V107" s="383"/>
      <c r="W107" s="383"/>
      <c r="X107" s="383"/>
      <c r="Y107" s="383"/>
      <c r="Z107" s="383"/>
      <c r="AA107" s="383"/>
      <c r="AB107" s="383"/>
      <c r="AC107" s="383"/>
      <c r="AD107" s="384"/>
      <c r="AE107" s="114"/>
      <c r="AF107" s="114"/>
      <c r="AG107" s="114"/>
      <c r="AH107" s="114"/>
      <c r="AI107" s="114"/>
      <c r="AJ107" s="114"/>
      <c r="AK107" s="114"/>
      <c r="AL107" s="114"/>
      <c r="AM107" s="114"/>
      <c r="AN107" s="394" t="s">
        <v>139</v>
      </c>
      <c r="AO107" s="395"/>
      <c r="AP107" s="395"/>
      <c r="AQ107" s="396"/>
      <c r="AR107" s="412" t="s">
        <v>138</v>
      </c>
      <c r="AS107" s="413"/>
      <c r="AT107" s="413"/>
      <c r="AU107" s="414"/>
      <c r="AV107" s="435" t="s">
        <v>194</v>
      </c>
      <c r="AW107" s="436"/>
      <c r="AX107" s="442" t="s">
        <v>190</v>
      </c>
      <c r="AY107" s="443"/>
      <c r="AZ107" s="443"/>
      <c r="BA107" s="443"/>
      <c r="BB107" s="443"/>
      <c r="BC107" s="444"/>
      <c r="BD107" s="442" t="s">
        <v>191</v>
      </c>
      <c r="BE107" s="443"/>
      <c r="BF107" s="443"/>
      <c r="BG107" s="443"/>
      <c r="BH107" s="443"/>
      <c r="BI107" s="444"/>
      <c r="BJ107" s="442" t="s">
        <v>192</v>
      </c>
      <c r="BK107" s="443"/>
      <c r="BL107" s="443"/>
      <c r="BM107" s="443"/>
      <c r="BN107" s="443"/>
      <c r="BO107" s="444"/>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43"/>
      <c r="B108" s="366"/>
      <c r="C108" s="182"/>
      <c r="D108" s="352"/>
      <c r="E108" s="371"/>
      <c r="F108" s="372"/>
      <c r="G108" s="373"/>
      <c r="H108" s="355"/>
      <c r="I108" s="365" t="s">
        <v>295</v>
      </c>
      <c r="J108" s="410" t="s">
        <v>102</v>
      </c>
      <c r="K108" s="363" t="s">
        <v>9</v>
      </c>
      <c r="L108" s="363" t="s">
        <v>179</v>
      </c>
      <c r="M108" s="348"/>
      <c r="N108" s="349"/>
      <c r="O108" s="349"/>
      <c r="P108" s="349"/>
      <c r="Q108" s="349"/>
      <c r="R108" s="349"/>
      <c r="S108" s="350"/>
      <c r="T108" s="404" t="s">
        <v>266</v>
      </c>
      <c r="U108" s="405"/>
      <c r="V108" s="405"/>
      <c r="W108" s="405"/>
      <c r="X108" s="405"/>
      <c r="Y108" s="405"/>
      <c r="Z108" s="405"/>
      <c r="AA108" s="405"/>
      <c r="AB108" s="405"/>
      <c r="AC108" s="405"/>
      <c r="AD108" s="405"/>
      <c r="AE108" s="115"/>
      <c r="AF108" s="116"/>
      <c r="AG108" s="116"/>
      <c r="AH108" s="116"/>
      <c r="AI108" s="116"/>
      <c r="AJ108" s="116"/>
      <c r="AK108" s="117"/>
      <c r="AL108" s="117"/>
      <c r="AM108" s="117"/>
      <c r="AN108" s="397"/>
      <c r="AO108" s="398"/>
      <c r="AP108" s="398"/>
      <c r="AQ108" s="399"/>
      <c r="AR108" s="415"/>
      <c r="AS108" s="416"/>
      <c r="AT108" s="416"/>
      <c r="AU108" s="417"/>
      <c r="AV108" s="437"/>
      <c r="AW108" s="438"/>
      <c r="AX108" s="445"/>
      <c r="AY108" s="446"/>
      <c r="AZ108" s="446"/>
      <c r="BA108" s="446"/>
      <c r="BB108" s="446"/>
      <c r="BC108" s="447"/>
      <c r="BD108" s="445"/>
      <c r="BE108" s="446"/>
      <c r="BF108" s="446"/>
      <c r="BG108" s="446"/>
      <c r="BH108" s="446"/>
      <c r="BI108" s="447"/>
      <c r="BJ108" s="445"/>
      <c r="BK108" s="446"/>
      <c r="BL108" s="446"/>
      <c r="BM108" s="446"/>
      <c r="BN108" s="446"/>
      <c r="BO108" s="447"/>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43"/>
      <c r="B109" s="366"/>
      <c r="C109" s="182"/>
      <c r="D109" s="352"/>
      <c r="E109" s="385" t="s">
        <v>1</v>
      </c>
      <c r="F109" s="387" t="s">
        <v>2</v>
      </c>
      <c r="G109" s="389" t="s">
        <v>221</v>
      </c>
      <c r="H109" s="355"/>
      <c r="I109" s="367"/>
      <c r="J109" s="411"/>
      <c r="K109" s="364"/>
      <c r="L109" s="364"/>
      <c r="M109" s="357" t="s">
        <v>18</v>
      </c>
      <c r="N109" s="358"/>
      <c r="O109" s="359" t="s">
        <v>19</v>
      </c>
      <c r="P109" s="360"/>
      <c r="Q109" s="360"/>
      <c r="R109" s="361"/>
      <c r="S109" s="362"/>
      <c r="T109" s="118" t="s">
        <v>244</v>
      </c>
      <c r="U109" s="118" t="s">
        <v>246</v>
      </c>
      <c r="V109" s="406" t="s">
        <v>250</v>
      </c>
      <c r="W109" s="407"/>
      <c r="X109" s="408"/>
      <c r="Y109" s="377" t="s">
        <v>252</v>
      </c>
      <c r="Z109" s="378"/>
      <c r="AA109" s="378"/>
      <c r="AB109" s="378"/>
      <c r="AC109" s="378"/>
      <c r="AD109" s="379"/>
      <c r="AE109" s="374" t="s">
        <v>67</v>
      </c>
      <c r="AF109" s="375"/>
      <c r="AG109" s="402" t="s">
        <v>120</v>
      </c>
      <c r="AH109" s="119"/>
      <c r="AI109" s="119"/>
      <c r="AJ109" s="119"/>
      <c r="AK109" s="120"/>
      <c r="AL109" s="120"/>
      <c r="AM109" s="120"/>
      <c r="AN109" s="380" t="s">
        <v>18</v>
      </c>
      <c r="AO109" s="381"/>
      <c r="AP109" s="400" t="s">
        <v>19</v>
      </c>
      <c r="AQ109" s="401"/>
      <c r="AR109" s="429" t="s">
        <v>69</v>
      </c>
      <c r="AS109" s="429" t="s">
        <v>267</v>
      </c>
      <c r="AT109" s="429" t="s">
        <v>268</v>
      </c>
      <c r="AU109" s="418" t="s">
        <v>104</v>
      </c>
      <c r="AV109" s="420" t="s">
        <v>108</v>
      </c>
      <c r="AW109" s="420" t="s">
        <v>136</v>
      </c>
      <c r="AX109" s="433" t="s">
        <v>38</v>
      </c>
      <c r="AY109" s="433" t="s">
        <v>140</v>
      </c>
      <c r="AZ109" s="433" t="s">
        <v>141</v>
      </c>
      <c r="BA109" s="431" t="s">
        <v>142</v>
      </c>
      <c r="BB109" s="431" t="s">
        <v>137</v>
      </c>
      <c r="BC109" s="431" t="s">
        <v>195</v>
      </c>
      <c r="BD109" s="433" t="s">
        <v>38</v>
      </c>
      <c r="BE109" s="433" t="s">
        <v>140</v>
      </c>
      <c r="BF109" s="433" t="s">
        <v>141</v>
      </c>
      <c r="BG109" s="431" t="s">
        <v>142</v>
      </c>
      <c r="BH109" s="431" t="s">
        <v>137</v>
      </c>
      <c r="BI109" s="431" t="s">
        <v>195</v>
      </c>
      <c r="BJ109" s="433" t="s">
        <v>38</v>
      </c>
      <c r="BK109" s="433" t="s">
        <v>140</v>
      </c>
      <c r="BL109" s="433" t="s">
        <v>141</v>
      </c>
      <c r="BM109" s="431" t="s">
        <v>142</v>
      </c>
      <c r="BN109" s="431" t="s">
        <v>137</v>
      </c>
      <c r="BO109" s="431" t="s">
        <v>195</v>
      </c>
      <c r="BP109" s="188" t="s">
        <v>370</v>
      </c>
      <c r="BQ109" s="188" t="s">
        <v>371</v>
      </c>
      <c r="BR109" s="188" t="s">
        <v>372</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44"/>
      <c r="B110" s="367"/>
      <c r="C110" s="183"/>
      <c r="D110" s="353"/>
      <c r="E110" s="386"/>
      <c r="F110" s="388"/>
      <c r="G110" s="390"/>
      <c r="H110" s="356"/>
      <c r="I110" s="184" t="s">
        <v>294</v>
      </c>
      <c r="J110" s="185" t="s">
        <v>150</v>
      </c>
      <c r="K110" s="185" t="s">
        <v>17</v>
      </c>
      <c r="L110" s="185" t="s">
        <v>107</v>
      </c>
      <c r="M110" s="193" t="s">
        <v>12</v>
      </c>
      <c r="N110" s="193" t="s">
        <v>13</v>
      </c>
      <c r="O110" s="194"/>
      <c r="P110" s="195"/>
      <c r="Q110" s="196" t="s">
        <v>14</v>
      </c>
      <c r="R110" s="197" t="s">
        <v>118</v>
      </c>
      <c r="S110" s="198" t="s">
        <v>116</v>
      </c>
      <c r="T110" s="123" t="s">
        <v>245</v>
      </c>
      <c r="U110" s="207" t="s">
        <v>247</v>
      </c>
      <c r="V110" s="448" t="s">
        <v>251</v>
      </c>
      <c r="W110" s="449"/>
      <c r="X110" s="449"/>
      <c r="Y110" s="450" t="s">
        <v>265</v>
      </c>
      <c r="Z110" s="451"/>
      <c r="AA110" s="451"/>
      <c r="AB110" s="451"/>
      <c r="AC110" s="451"/>
      <c r="AD110" s="452"/>
      <c r="AE110" s="139" t="s">
        <v>12</v>
      </c>
      <c r="AF110" s="124" t="s">
        <v>13</v>
      </c>
      <c r="AG110" s="403"/>
      <c r="AH110" s="124" t="s">
        <v>121</v>
      </c>
      <c r="AI110" s="124" t="s">
        <v>101</v>
      </c>
      <c r="AJ110" s="124" t="s">
        <v>100</v>
      </c>
      <c r="AK110" s="125" t="s">
        <v>98</v>
      </c>
      <c r="AL110" s="125" t="s">
        <v>99</v>
      </c>
      <c r="AM110" s="125" t="s">
        <v>70</v>
      </c>
      <c r="AN110" s="121" t="s">
        <v>12</v>
      </c>
      <c r="AO110" s="121" t="s">
        <v>13</v>
      </c>
      <c r="AP110" s="121" t="s">
        <v>15</v>
      </c>
      <c r="AQ110" s="122" t="s">
        <v>116</v>
      </c>
      <c r="AR110" s="430"/>
      <c r="AS110" s="430"/>
      <c r="AT110" s="430"/>
      <c r="AU110" s="419"/>
      <c r="AV110" s="421"/>
      <c r="AW110" s="421"/>
      <c r="AX110" s="434"/>
      <c r="AY110" s="434"/>
      <c r="AZ110" s="434"/>
      <c r="BA110" s="432"/>
      <c r="BB110" s="432"/>
      <c r="BC110" s="432"/>
      <c r="BD110" s="434"/>
      <c r="BE110" s="434"/>
      <c r="BF110" s="434"/>
      <c r="BG110" s="432"/>
      <c r="BH110" s="432"/>
      <c r="BI110" s="432"/>
      <c r="BJ110" s="434"/>
      <c r="BK110" s="434"/>
      <c r="BL110" s="434"/>
      <c r="BM110" s="432"/>
      <c r="BN110" s="432"/>
      <c r="BO110" s="432"/>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85.5" customHeight="1" thickBot="1" x14ac:dyDescent="0.3">
      <c r="A111" s="326"/>
      <c r="B111" s="269"/>
      <c r="C111" s="35"/>
      <c r="D111" s="336">
        <v>1</v>
      </c>
      <c r="E111" s="97" t="s">
        <v>212</v>
      </c>
      <c r="F111" s="98" t="s">
        <v>184</v>
      </c>
      <c r="G111" s="99" t="s">
        <v>200</v>
      </c>
      <c r="H111" s="102" t="s">
        <v>5</v>
      </c>
      <c r="I111" s="329">
        <v>7519</v>
      </c>
      <c r="J111" s="227" t="s">
        <v>318</v>
      </c>
      <c r="K111" s="329" t="s">
        <v>317</v>
      </c>
      <c r="L111" s="240" t="s">
        <v>322</v>
      </c>
      <c r="M111" s="332" t="s">
        <v>33</v>
      </c>
      <c r="N111" s="332" t="s">
        <v>32</v>
      </c>
      <c r="O111" s="299">
        <f>VLOOKUP(M111,'MATRIZ CALIFICACIÓN'!$B$10:$C$24,2,FALSE)</f>
        <v>4</v>
      </c>
      <c r="P111" s="302">
        <f>HLOOKUP(N111,'MATRIZ CALIFICACIÓN'!$D$8:$H$9,2,FALSE)</f>
        <v>3</v>
      </c>
      <c r="Q111" s="323">
        <f>VALUE(CONCATENATE(O111,P111))</f>
        <v>43</v>
      </c>
      <c r="R111" s="282" t="str">
        <f>VLOOKUP(Q111,'MATRIZ CALIFICACIÓN'!$D$58:$E$82,2,FALSE)</f>
        <v>ALTA</v>
      </c>
      <c r="S111" s="305" t="s">
        <v>65</v>
      </c>
      <c r="T111" s="102" t="s">
        <v>325</v>
      </c>
      <c r="U111" s="134" t="s">
        <v>248</v>
      </c>
      <c r="V111" s="309" t="s">
        <v>326</v>
      </c>
      <c r="W111" s="310"/>
      <c r="X111" s="311"/>
      <c r="Y111" s="312" t="s">
        <v>252</v>
      </c>
      <c r="Z111" s="313"/>
      <c r="AA111" s="313"/>
      <c r="AB111" s="313"/>
      <c r="AC111" s="314"/>
      <c r="AD111"/>
      <c r="AE111" s="36" t="str">
        <f>IF(AD111="","",IF(AD111="PROBABILIDAD",SUM(W111+Y111+AC111),0))</f>
        <v/>
      </c>
      <c r="AF111" s="37" t="str">
        <f>IF(AD111="","",IF(AD111="IMPACTO",SUM(W111+Y111+AC111),0))</f>
        <v/>
      </c>
      <c r="AG111" s="276">
        <f>IF(SUM(AE111:AE116),AVERAGEIF(AE111:AE116,"&gt;0",AE111:AE116),1)</f>
        <v>1</v>
      </c>
      <c r="AH111" s="276">
        <f>IF(SUM(AF111:AF116),AVERAGEIF(AF111:AF116,"&gt;0",AF111:AF116),1)</f>
        <v>1</v>
      </c>
      <c r="AI111" s="276">
        <f>IF(AND(AG111&gt;=0,AG111&lt;=50),0,IF(AND(AG111&gt;50,AG111&lt;76),1,2))</f>
        <v>0</v>
      </c>
      <c r="AJ111" s="276">
        <f>IF(AND(AH111&gt;=0,AH111&lt;=50),0,IF(AND(AH111&gt;50,AH111&lt;76),1,2))</f>
        <v>0</v>
      </c>
      <c r="AK111" s="276">
        <f>IF(AI111&lt;O111,O111-AI111,O111)</f>
        <v>4</v>
      </c>
      <c r="AL111" s="276">
        <f>IF(AJ111&lt;P111,P111-AJ111,P111)</f>
        <v>3</v>
      </c>
      <c r="AM111" s="276">
        <f>VALUE(CONCATENATE(AK58:AK111,AL111))</f>
        <v>43</v>
      </c>
      <c r="AN111" s="282" t="s">
        <v>237</v>
      </c>
      <c r="AO111" s="282" t="s">
        <v>21</v>
      </c>
      <c r="AP111" s="282" t="s">
        <v>24</v>
      </c>
      <c r="AQ111" s="295" t="s">
        <v>65</v>
      </c>
      <c r="AR111" s="422" t="s">
        <v>44</v>
      </c>
      <c r="AS111" s="287"/>
      <c r="AT111" s="287"/>
      <c r="AU111" s="423"/>
      <c r="AV111" s="218" t="s">
        <v>331</v>
      </c>
      <c r="AW111" s="102" t="s">
        <v>332</v>
      </c>
      <c r="AX111" s="102" t="s">
        <v>368</v>
      </c>
      <c r="AY111" s="102"/>
      <c r="AZ111" s="102"/>
      <c r="BA111" s="102"/>
      <c r="BB111" s="102"/>
      <c r="BC111" s="102"/>
      <c r="BD111" s="102"/>
      <c r="BE111" s="102"/>
      <c r="BF111" s="102"/>
      <c r="BG111" s="102"/>
      <c r="BH111" s="102"/>
      <c r="BI111" s="102"/>
      <c r="BJ111" s="102"/>
      <c r="BK111" s="102"/>
      <c r="BL111" s="102"/>
      <c r="BM111" s="102"/>
      <c r="BN111" s="102"/>
      <c r="BO111" s="102"/>
      <c r="BP111" s="269" t="s">
        <v>373</v>
      </c>
      <c r="BQ111" s="269"/>
      <c r="BR111" s="269"/>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165.75" customHeight="1" thickBot="1" x14ac:dyDescent="0.3">
      <c r="A112" s="327"/>
      <c r="B112" s="270"/>
      <c r="C112" s="42"/>
      <c r="D112" s="337"/>
      <c r="E112" s="97" t="s">
        <v>212</v>
      </c>
      <c r="F112" s="98"/>
      <c r="G112" s="100"/>
      <c r="H112" s="102"/>
      <c r="I112" s="330"/>
      <c r="J112" s="228" t="s">
        <v>319</v>
      </c>
      <c r="K112" s="330"/>
      <c r="L112" s="241" t="s">
        <v>323</v>
      </c>
      <c r="M112" s="333"/>
      <c r="N112" s="333"/>
      <c r="O112" s="300"/>
      <c r="P112" s="303"/>
      <c r="Q112" s="324"/>
      <c r="R112" s="283"/>
      <c r="S112" s="306"/>
      <c r="T112" s="103" t="s">
        <v>327</v>
      </c>
      <c r="U112" s="134" t="s">
        <v>248</v>
      </c>
      <c r="V112" s="309" t="s">
        <v>326</v>
      </c>
      <c r="W112" s="310"/>
      <c r="X112" s="311"/>
      <c r="Y112" s="315"/>
      <c r="Z112" s="316"/>
      <c r="AA112" s="316"/>
      <c r="AB112" s="316"/>
      <c r="AC112" s="317"/>
      <c r="AD112"/>
      <c r="AE112" s="36" t="str">
        <f>IF(AD112="","",IF(AD112="PROBABILIDAD",SUM(W112+Y112+AC112),0))</f>
        <v/>
      </c>
      <c r="AF112" s="37" t="str">
        <f>IF(AD112="","",IF(AD112="IMPACTO",SUM(W112+Y112+AC112),0))</f>
        <v/>
      </c>
      <c r="AG112" s="277"/>
      <c r="AH112" s="277"/>
      <c r="AI112" s="277"/>
      <c r="AJ112" s="277"/>
      <c r="AK112" s="277"/>
      <c r="AL112" s="277"/>
      <c r="AM112" s="277"/>
      <c r="AN112" s="283"/>
      <c r="AO112" s="283"/>
      <c r="AP112" s="283"/>
      <c r="AQ112" s="296"/>
      <c r="AR112" s="424"/>
      <c r="AS112" s="290"/>
      <c r="AT112" s="290"/>
      <c r="AU112" s="425"/>
      <c r="AV112" s="219"/>
      <c r="AW112" s="103"/>
      <c r="AX112" s="103" t="s">
        <v>367</v>
      </c>
      <c r="AY112" s="103"/>
      <c r="AZ112" s="103"/>
      <c r="BA112" s="103"/>
      <c r="BB112" s="103"/>
      <c r="BC112" s="103"/>
      <c r="BD112" s="103"/>
      <c r="BE112" s="103"/>
      <c r="BF112" s="103"/>
      <c r="BG112" s="103"/>
      <c r="BH112" s="103"/>
      <c r="BI112" s="103"/>
      <c r="BJ112" s="103"/>
      <c r="BK112" s="103"/>
      <c r="BL112" s="103"/>
      <c r="BM112" s="103"/>
      <c r="BN112" s="103"/>
      <c r="BO112" s="103"/>
      <c r="BP112" s="270"/>
      <c r="BQ112" s="270"/>
      <c r="BR112" s="270"/>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314</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87.75" customHeight="1" thickBot="1" x14ac:dyDescent="0.3">
      <c r="A113" s="327"/>
      <c r="B113" s="270"/>
      <c r="C113" s="42"/>
      <c r="D113" s="337"/>
      <c r="E113" s="97" t="s">
        <v>215</v>
      </c>
      <c r="F113" s="98"/>
      <c r="G113" s="100"/>
      <c r="H113" s="102"/>
      <c r="I113" s="330"/>
      <c r="J113" s="228" t="s">
        <v>320</v>
      </c>
      <c r="K113" s="330"/>
      <c r="L113" s="205" t="s">
        <v>324</v>
      </c>
      <c r="M113" s="333"/>
      <c r="N113" s="333"/>
      <c r="O113" s="300"/>
      <c r="P113" s="303"/>
      <c r="Q113" s="324"/>
      <c r="R113" s="283"/>
      <c r="S113" s="306"/>
      <c r="T113" s="104" t="s">
        <v>328</v>
      </c>
      <c r="U113" s="134" t="s">
        <v>248</v>
      </c>
      <c r="V113" s="273" t="s">
        <v>326</v>
      </c>
      <c r="W113" s="274"/>
      <c r="X113" s="275"/>
      <c r="Y113" s="315"/>
      <c r="Z113" s="316"/>
      <c r="AA113" s="316"/>
      <c r="AB113" s="316"/>
      <c r="AC113" s="317"/>
      <c r="AD113"/>
      <c r="AE113" s="276" t="str">
        <f>IF(AD113="","",IF(AD113="PROBABILIDAD",SUM(W113+Z113+AC113),0))</f>
        <v/>
      </c>
      <c r="AF113" s="321" t="str">
        <f>IF(AD113="","",IF(AD113="IMPACTO",SUM(W113+Z113+AC113),0))</f>
        <v/>
      </c>
      <c r="AG113" s="277"/>
      <c r="AH113" s="277"/>
      <c r="AI113" s="277"/>
      <c r="AJ113" s="277"/>
      <c r="AK113" s="277"/>
      <c r="AL113" s="277"/>
      <c r="AM113" s="277"/>
      <c r="AN113" s="283"/>
      <c r="AO113" s="283"/>
      <c r="AP113" s="283"/>
      <c r="AQ113" s="296"/>
      <c r="AR113" s="424"/>
      <c r="AS113" s="290"/>
      <c r="AT113" s="290"/>
      <c r="AU113" s="425"/>
      <c r="AV113" s="220"/>
      <c r="AW113" s="104"/>
      <c r="AX113" s="104" t="s">
        <v>358</v>
      </c>
      <c r="AY113" s="104"/>
      <c r="AZ113" s="104"/>
      <c r="BA113" s="104"/>
      <c r="BB113" s="104"/>
      <c r="BC113" s="104"/>
      <c r="BD113" s="104"/>
      <c r="BE113" s="104"/>
      <c r="BF113" s="104"/>
      <c r="BG113" s="104"/>
      <c r="BH113" s="104"/>
      <c r="BI113" s="104"/>
      <c r="BJ113" s="104"/>
      <c r="BK113" s="104"/>
      <c r="BL113" s="104"/>
      <c r="BM113" s="104"/>
      <c r="BN113" s="104"/>
      <c r="BO113" s="104"/>
      <c r="BP113" s="270"/>
      <c r="BQ113" s="270"/>
      <c r="BR113" s="270"/>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315</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91.5" customHeight="1" thickBot="1" x14ac:dyDescent="0.3">
      <c r="A114" s="327"/>
      <c r="B114" s="270"/>
      <c r="C114" s="42"/>
      <c r="D114" s="337"/>
      <c r="E114" s="97"/>
      <c r="F114" s="98"/>
      <c r="G114" s="100"/>
      <c r="H114" s="102"/>
      <c r="I114" s="330"/>
      <c r="J114" s="229" t="s">
        <v>321</v>
      </c>
      <c r="K114" s="330"/>
      <c r="L114" s="205"/>
      <c r="M114" s="334"/>
      <c r="N114" s="334"/>
      <c r="O114" s="300"/>
      <c r="P114" s="303"/>
      <c r="Q114" s="324"/>
      <c r="R114" s="284"/>
      <c r="S114" s="307"/>
      <c r="T114" s="104" t="s">
        <v>329</v>
      </c>
      <c r="U114" s="134" t="s">
        <v>248</v>
      </c>
      <c r="V114" s="273" t="s">
        <v>330</v>
      </c>
      <c r="W114" s="274"/>
      <c r="X114" s="275"/>
      <c r="Y114" s="315"/>
      <c r="Z114" s="316"/>
      <c r="AA114" s="316"/>
      <c r="AB114" s="316"/>
      <c r="AC114" s="317"/>
      <c r="AD114"/>
      <c r="AE114" s="278"/>
      <c r="AF114" s="322"/>
      <c r="AG114" s="277"/>
      <c r="AH114" s="277"/>
      <c r="AI114" s="277"/>
      <c r="AJ114" s="277"/>
      <c r="AK114" s="277"/>
      <c r="AL114" s="277"/>
      <c r="AM114" s="277"/>
      <c r="AN114" s="284"/>
      <c r="AO114" s="284"/>
      <c r="AP114" s="284"/>
      <c r="AQ114" s="297"/>
      <c r="AR114" s="424"/>
      <c r="AS114" s="290"/>
      <c r="AT114" s="290"/>
      <c r="AU114" s="425"/>
      <c r="AV114" s="220"/>
      <c r="AW114" s="104"/>
      <c r="AX114" s="104" t="s">
        <v>359</v>
      </c>
      <c r="AY114" s="104"/>
      <c r="AZ114" s="104"/>
      <c r="BA114" s="104"/>
      <c r="BB114" s="104"/>
      <c r="BC114" s="104"/>
      <c r="BD114" s="104"/>
      <c r="BE114" s="104"/>
      <c r="BF114" s="104"/>
      <c r="BG114" s="104"/>
      <c r="BH114" s="104"/>
      <c r="BI114" s="104"/>
      <c r="BJ114" s="104"/>
      <c r="BK114" s="104"/>
      <c r="BL114" s="104"/>
      <c r="BM114" s="104"/>
      <c r="BN114" s="104"/>
      <c r="BO114" s="104"/>
      <c r="BP114" s="270"/>
      <c r="BQ114" s="270"/>
      <c r="BR114" s="270"/>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27"/>
      <c r="B115" s="270"/>
      <c r="C115" s="79"/>
      <c r="D115" s="337"/>
      <c r="E115" s="97"/>
      <c r="F115" s="98"/>
      <c r="G115" s="230"/>
      <c r="H115" s="102"/>
      <c r="I115" s="330"/>
      <c r="J115" s="231"/>
      <c r="K115" s="330"/>
      <c r="L115" s="205"/>
      <c r="M115" s="334"/>
      <c r="N115" s="334"/>
      <c r="O115" s="300"/>
      <c r="P115" s="303"/>
      <c r="Q115" s="324"/>
      <c r="R115" s="284"/>
      <c r="S115" s="307"/>
      <c r="T115" s="232"/>
      <c r="U115" s="134"/>
      <c r="V115" s="273"/>
      <c r="W115" s="274"/>
      <c r="X115" s="275"/>
      <c r="Y115" s="315"/>
      <c r="Z115" s="316"/>
      <c r="AA115" s="316"/>
      <c r="AB115" s="316"/>
      <c r="AC115" s="317"/>
      <c r="AD115"/>
      <c r="AE115" s="225"/>
      <c r="AF115" s="226"/>
      <c r="AG115" s="277"/>
      <c r="AH115" s="277"/>
      <c r="AI115" s="277"/>
      <c r="AJ115" s="277"/>
      <c r="AK115" s="277"/>
      <c r="AL115" s="277"/>
      <c r="AM115" s="277"/>
      <c r="AN115" s="284"/>
      <c r="AO115" s="284"/>
      <c r="AP115" s="284"/>
      <c r="AQ115" s="297"/>
      <c r="AR115" s="424"/>
      <c r="AS115" s="290"/>
      <c r="AT115" s="290"/>
      <c r="AU115" s="425"/>
      <c r="AV115" s="233"/>
      <c r="AW115" s="232"/>
      <c r="AX115" s="232"/>
      <c r="AY115" s="232"/>
      <c r="AZ115" s="232"/>
      <c r="BA115" s="232"/>
      <c r="BB115" s="232"/>
      <c r="BC115" s="232"/>
      <c r="BD115" s="232"/>
      <c r="BE115" s="232"/>
      <c r="BF115" s="232"/>
      <c r="BG115" s="232"/>
      <c r="BH115" s="232"/>
      <c r="BI115" s="232"/>
      <c r="BJ115" s="232"/>
      <c r="BK115" s="232"/>
      <c r="BL115" s="232"/>
      <c r="BM115" s="232"/>
      <c r="BN115" s="232"/>
      <c r="BO115" s="232"/>
      <c r="BP115" s="270"/>
      <c r="BQ115" s="270"/>
      <c r="BR115" s="270"/>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8"/>
      <c r="B116" s="270"/>
      <c r="C116" s="43"/>
      <c r="D116" s="338"/>
      <c r="E116" s="97"/>
      <c r="F116" s="98"/>
      <c r="G116" s="101"/>
      <c r="H116" s="102"/>
      <c r="I116" s="331"/>
      <c r="J116" s="242"/>
      <c r="K116" s="331"/>
      <c r="L116" s="205"/>
      <c r="M116" s="335"/>
      <c r="N116" s="335"/>
      <c r="O116" s="301"/>
      <c r="P116" s="304"/>
      <c r="Q116" s="325"/>
      <c r="R116" s="285"/>
      <c r="S116" s="308"/>
      <c r="T116" s="105"/>
      <c r="U116" s="134"/>
      <c r="V116" s="279"/>
      <c r="W116" s="280"/>
      <c r="X116" s="281"/>
      <c r="Y116" s="318"/>
      <c r="Z116" s="319"/>
      <c r="AA116" s="319"/>
      <c r="AB116" s="319"/>
      <c r="AC116" s="320"/>
      <c r="AD116"/>
      <c r="AE116" s="36" t="str">
        <f>IF(AD116="","",IF(AD116="PROBABILIDAD",SUM(W116+Z116+AC116),0))</f>
        <v/>
      </c>
      <c r="AF116" s="53" t="str">
        <f>IF(AD116="","",IF(AD116="IMPACTO",SUM(W116+Z116+AC116),0))</f>
        <v/>
      </c>
      <c r="AG116" s="278"/>
      <c r="AH116" s="278"/>
      <c r="AI116" s="278"/>
      <c r="AJ116" s="278"/>
      <c r="AK116" s="278"/>
      <c r="AL116" s="278"/>
      <c r="AM116" s="278"/>
      <c r="AN116" s="285"/>
      <c r="AO116" s="285"/>
      <c r="AP116" s="285"/>
      <c r="AQ116" s="298"/>
      <c r="AR116" s="426"/>
      <c r="AS116" s="427"/>
      <c r="AT116" s="427"/>
      <c r="AU116" s="428"/>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271"/>
      <c r="BQ116" s="271"/>
      <c r="BR116" s="271"/>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26"/>
      <c r="B117" s="270"/>
      <c r="C117" s="78"/>
      <c r="D117" s="336">
        <v>2</v>
      </c>
      <c r="E117" s="97" t="s">
        <v>212</v>
      </c>
      <c r="F117" s="98" t="s">
        <v>184</v>
      </c>
      <c r="G117" s="99" t="s">
        <v>200</v>
      </c>
      <c r="H117" s="102" t="s">
        <v>5</v>
      </c>
      <c r="I117" s="453">
        <v>7519</v>
      </c>
      <c r="J117" s="243" t="s">
        <v>335</v>
      </c>
      <c r="K117" s="339" t="s">
        <v>334</v>
      </c>
      <c r="L117" s="205" t="s">
        <v>340</v>
      </c>
      <c r="M117" s="332" t="s">
        <v>33</v>
      </c>
      <c r="N117" s="332" t="s">
        <v>32</v>
      </c>
      <c r="O117" s="299">
        <f>VLOOKUP(M117,'MATRIZ CALIFICACIÓN'!$B$10:$C$24,2,FALSE)</f>
        <v>4</v>
      </c>
      <c r="P117" s="302">
        <f>HLOOKUP(N117,'MATRIZ CALIFICACIÓN'!$D$8:$H$9,2,FALSE)</f>
        <v>3</v>
      </c>
      <c r="Q117" s="323">
        <f>VALUE(CONCATENATE(O117,P117))</f>
        <v>43</v>
      </c>
      <c r="R117" s="282" t="str">
        <f>VLOOKUP(Q117,'MATRIZ CALIFICACIÓN'!$D$58:$E$82,2,FALSE)</f>
        <v>ALTA</v>
      </c>
      <c r="S117" s="305"/>
      <c r="T117" s="250" t="s">
        <v>344</v>
      </c>
      <c r="U117" s="134" t="s">
        <v>249</v>
      </c>
      <c r="V117" s="309" t="s">
        <v>345</v>
      </c>
      <c r="W117" s="310"/>
      <c r="X117" s="311"/>
      <c r="Y117" s="312" t="s">
        <v>252</v>
      </c>
      <c r="Z117" s="313"/>
      <c r="AA117" s="313"/>
      <c r="AB117" s="313"/>
      <c r="AC117" s="314"/>
      <c r="AD117" s="190"/>
      <c r="AE117" s="36" t="str">
        <f>IF(AD117="","",IF(AD117="PROBABILIDAD",SUM(W117+Z117+AC117),0))</f>
        <v/>
      </c>
      <c r="AF117" s="92" t="str">
        <f>IF(AD117="","",IF(AD117="IMPACTO",SUM(W117+Z117+AC117),0))</f>
        <v/>
      </c>
      <c r="AG117" s="276">
        <f>IF(SUM(AE117:AE121),AVERAGEIF(AE117:AE121,"&gt;0",AE117:AE121),1)</f>
        <v>1</v>
      </c>
      <c r="AH117" s="276">
        <f>IF(SUM(AF117:AF121),AVERAGEIF(AF117:AF121,"&gt;0",AF117:AF121),1)</f>
        <v>1</v>
      </c>
      <c r="AI117" s="276">
        <f>IF(AND(AG117&gt;=0,AG117&lt;=50),0,IF(AND(AG117&gt;50,AG117&lt;76),1,2))</f>
        <v>0</v>
      </c>
      <c r="AJ117" s="276">
        <f>IF(AND(AH117&gt;=0,AH117&lt;=50),0,IF(AND(AH117&gt;50,AH117&lt;76),1,2))</f>
        <v>0</v>
      </c>
      <c r="AK117" s="276">
        <f>IF(AI117&lt;O117,O117-AI117,O117)</f>
        <v>4</v>
      </c>
      <c r="AL117" s="276">
        <f>IF(AJ117&lt;P117,P117-AJ117,P117)</f>
        <v>3</v>
      </c>
      <c r="AM117" s="276">
        <f>VALUE(CONCATENATE(AK63:AK117,AL117))</f>
        <v>43</v>
      </c>
      <c r="AN117" s="282" t="s">
        <v>237</v>
      </c>
      <c r="AO117" s="282" t="s">
        <v>57</v>
      </c>
      <c r="AP117" s="282" t="s">
        <v>24</v>
      </c>
      <c r="AQ117" s="295"/>
      <c r="AR117" s="286" t="s">
        <v>44</v>
      </c>
      <c r="AS117" s="287"/>
      <c r="AT117" s="287"/>
      <c r="AU117" s="288"/>
      <c r="AV117" s="102" t="s">
        <v>354</v>
      </c>
      <c r="AW117" s="102" t="s">
        <v>355</v>
      </c>
      <c r="AX117" s="246" t="s">
        <v>363</v>
      </c>
      <c r="AY117" s="246"/>
      <c r="AZ117" s="246"/>
      <c r="BA117" s="246"/>
      <c r="BB117" s="246"/>
      <c r="BC117" s="246"/>
      <c r="BD117" s="246"/>
      <c r="BE117" s="246"/>
      <c r="BF117" s="246"/>
      <c r="BG117" s="246"/>
      <c r="BH117" s="246"/>
      <c r="BI117" s="246"/>
      <c r="BJ117" s="246"/>
      <c r="BK117" s="102"/>
      <c r="BL117" s="102"/>
      <c r="BM117" s="102"/>
      <c r="BN117" s="102"/>
      <c r="BO117" s="102"/>
      <c r="BP117" s="269" t="s">
        <v>369</v>
      </c>
      <c r="BQ117" s="269"/>
      <c r="BR117" s="272"/>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123.75" customHeight="1" thickBot="1" x14ac:dyDescent="0.25">
      <c r="A118" s="327"/>
      <c r="B118" s="270"/>
      <c r="C118" s="79"/>
      <c r="D118" s="337"/>
      <c r="E118" s="97"/>
      <c r="F118" s="98"/>
      <c r="G118" s="100" t="s">
        <v>199</v>
      </c>
      <c r="H118" s="102"/>
      <c r="I118" s="454"/>
      <c r="J118" s="222" t="s">
        <v>336</v>
      </c>
      <c r="K118" s="340"/>
      <c r="L118" s="206" t="s">
        <v>341</v>
      </c>
      <c r="M118" s="333"/>
      <c r="N118" s="333"/>
      <c r="O118" s="300"/>
      <c r="P118" s="303"/>
      <c r="Q118" s="324"/>
      <c r="R118" s="283"/>
      <c r="S118" s="306"/>
      <c r="T118" s="250" t="s">
        <v>346</v>
      </c>
      <c r="U118" s="134" t="s">
        <v>248</v>
      </c>
      <c r="V118" s="273" t="s">
        <v>350</v>
      </c>
      <c r="W118" s="274"/>
      <c r="X118" s="275"/>
      <c r="Y118" s="315"/>
      <c r="Z118" s="316"/>
      <c r="AA118" s="316"/>
      <c r="AB118" s="316"/>
      <c r="AC118" s="317"/>
      <c r="AD118" s="191"/>
      <c r="AE118" s="36" t="str">
        <f>IF(AD118="","",IF(AD118="PROBABILIDAD",SUM(W118+Z118+AC118),0))</f>
        <v/>
      </c>
      <c r="AF118" s="92" t="str">
        <f>IF(AD118="","",IF(AD118="IMPACTO",SUM(W118+Z118+AC118),0))</f>
        <v/>
      </c>
      <c r="AG118" s="277"/>
      <c r="AH118" s="277"/>
      <c r="AI118" s="277"/>
      <c r="AJ118" s="277"/>
      <c r="AK118" s="277"/>
      <c r="AL118" s="277"/>
      <c r="AM118" s="277"/>
      <c r="AN118" s="283"/>
      <c r="AO118" s="283"/>
      <c r="AP118" s="283"/>
      <c r="AQ118" s="296"/>
      <c r="AR118" s="289"/>
      <c r="AS118" s="290"/>
      <c r="AT118" s="290"/>
      <c r="AU118" s="291"/>
      <c r="AV118" s="103"/>
      <c r="AW118" s="103"/>
      <c r="AX118" s="247" t="s">
        <v>366</v>
      </c>
      <c r="AY118" s="247"/>
      <c r="AZ118" s="247"/>
      <c r="BA118" s="247"/>
      <c r="BB118" s="247"/>
      <c r="BC118" s="247"/>
      <c r="BD118" s="247"/>
      <c r="BE118" s="247"/>
      <c r="BF118" s="247"/>
      <c r="BG118" s="247"/>
      <c r="BH118" s="247"/>
      <c r="BI118" s="247"/>
      <c r="BJ118" s="247"/>
      <c r="BK118" s="103"/>
      <c r="BL118" s="103"/>
      <c r="BM118" s="103"/>
      <c r="BN118" s="103"/>
      <c r="BO118" s="103"/>
      <c r="BP118" s="270"/>
      <c r="BQ118" s="270"/>
      <c r="BR118" s="270"/>
      <c r="BS118" s="38"/>
      <c r="BT118" s="38"/>
      <c r="BU118" s="38"/>
      <c r="BV118" s="38"/>
      <c r="BW118" s="38"/>
      <c r="BX118" s="38"/>
      <c r="BY118" s="38"/>
      <c r="BZ118" s="38" t="s">
        <v>301</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76.5" customHeight="1" thickBot="1" x14ac:dyDescent="0.25">
      <c r="A119" s="327"/>
      <c r="B119" s="270"/>
      <c r="C119" s="79"/>
      <c r="D119" s="337"/>
      <c r="E119" s="97"/>
      <c r="F119" s="98"/>
      <c r="G119" s="100"/>
      <c r="H119" s="102"/>
      <c r="I119" s="454"/>
      <c r="J119" s="222" t="s">
        <v>337</v>
      </c>
      <c r="K119" s="340"/>
      <c r="L119" s="206" t="s">
        <v>342</v>
      </c>
      <c r="M119" s="333"/>
      <c r="N119" s="333"/>
      <c r="O119" s="300"/>
      <c r="P119" s="303"/>
      <c r="Q119" s="324"/>
      <c r="R119" s="283"/>
      <c r="S119" s="306"/>
      <c r="T119" s="251" t="s">
        <v>347</v>
      </c>
      <c r="U119" s="134" t="s">
        <v>248</v>
      </c>
      <c r="V119" s="273" t="s">
        <v>351</v>
      </c>
      <c r="W119" s="274"/>
      <c r="X119" s="275"/>
      <c r="Y119" s="315"/>
      <c r="Z119" s="316"/>
      <c r="AA119" s="316"/>
      <c r="AB119" s="316"/>
      <c r="AC119" s="317"/>
      <c r="AD119" s="191"/>
      <c r="AE119" s="276" t="str">
        <f>IF(AD119="","",IF(AD119="PROBABILIDAD",SUM(W119+Z119+AC119),0))</f>
        <v/>
      </c>
      <c r="AF119" s="321" t="str">
        <f>IF(AD119="","",IF(AD119="IMPACTO",SUM(W119+Z119+AC119),0))</f>
        <v/>
      </c>
      <c r="AG119" s="277"/>
      <c r="AH119" s="277"/>
      <c r="AI119" s="277"/>
      <c r="AJ119" s="277"/>
      <c r="AK119" s="277"/>
      <c r="AL119" s="277"/>
      <c r="AM119" s="277"/>
      <c r="AN119" s="283"/>
      <c r="AO119" s="283"/>
      <c r="AP119" s="283"/>
      <c r="AQ119" s="296"/>
      <c r="AR119" s="289"/>
      <c r="AS119" s="290"/>
      <c r="AT119" s="290"/>
      <c r="AU119" s="291"/>
      <c r="AV119" s="104"/>
      <c r="AW119" s="104"/>
      <c r="AX119" s="248" t="s">
        <v>362</v>
      </c>
      <c r="AY119" s="248"/>
      <c r="AZ119" s="248"/>
      <c r="BA119" s="248"/>
      <c r="BB119" s="248"/>
      <c r="BC119" s="248"/>
      <c r="BD119" s="248"/>
      <c r="BE119" s="248"/>
      <c r="BF119" s="248"/>
      <c r="BG119" s="248"/>
      <c r="BH119" s="248"/>
      <c r="BI119" s="248"/>
      <c r="BJ119" s="248"/>
      <c r="BK119" s="104"/>
      <c r="BL119" s="104"/>
      <c r="BM119" s="104"/>
      <c r="BN119" s="104"/>
      <c r="BO119" s="104"/>
      <c r="BP119" s="270"/>
      <c r="BQ119" s="270"/>
      <c r="BR119" s="270"/>
      <c r="BS119" s="38"/>
      <c r="BT119" s="38"/>
      <c r="BU119" s="38"/>
      <c r="BV119" s="38"/>
      <c r="BW119" s="38"/>
      <c r="BX119" s="38"/>
      <c r="BY119" s="38"/>
      <c r="BZ119" s="38" t="s">
        <v>302</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7"/>
      <c r="B120" s="270"/>
      <c r="C120" s="79"/>
      <c r="D120" s="337"/>
      <c r="E120" s="97"/>
      <c r="F120" s="98"/>
      <c r="G120" s="100"/>
      <c r="H120" s="102"/>
      <c r="I120" s="454"/>
      <c r="J120" s="243" t="s">
        <v>338</v>
      </c>
      <c r="K120" s="340"/>
      <c r="L120" s="206" t="s">
        <v>343</v>
      </c>
      <c r="M120" s="334"/>
      <c r="N120" s="334"/>
      <c r="O120" s="300"/>
      <c r="P120" s="303"/>
      <c r="Q120" s="324"/>
      <c r="R120" s="284"/>
      <c r="S120" s="307"/>
      <c r="T120" s="250" t="s">
        <v>360</v>
      </c>
      <c r="U120" s="134" t="s">
        <v>248</v>
      </c>
      <c r="V120" s="273" t="s">
        <v>352</v>
      </c>
      <c r="W120" s="274"/>
      <c r="X120" s="275"/>
      <c r="Y120" s="315"/>
      <c r="Z120" s="316"/>
      <c r="AA120" s="316"/>
      <c r="AB120" s="316"/>
      <c r="AC120" s="317"/>
      <c r="AD120" s="191"/>
      <c r="AE120" s="278"/>
      <c r="AF120" s="322"/>
      <c r="AG120" s="277"/>
      <c r="AH120" s="277"/>
      <c r="AI120" s="277"/>
      <c r="AJ120" s="277"/>
      <c r="AK120" s="277"/>
      <c r="AL120" s="277"/>
      <c r="AM120" s="277"/>
      <c r="AN120" s="284"/>
      <c r="AO120" s="284"/>
      <c r="AP120" s="284"/>
      <c r="AQ120" s="297"/>
      <c r="AR120" s="289"/>
      <c r="AS120" s="290"/>
      <c r="AT120" s="290"/>
      <c r="AU120" s="291"/>
      <c r="AV120" s="104"/>
      <c r="AW120" s="104"/>
      <c r="AX120" s="248" t="s">
        <v>365</v>
      </c>
      <c r="AY120" s="248"/>
      <c r="AZ120" s="248"/>
      <c r="BA120" s="248"/>
      <c r="BB120" s="248"/>
      <c r="BC120" s="248"/>
      <c r="BD120" s="248"/>
      <c r="BE120" s="248"/>
      <c r="BF120" s="248"/>
      <c r="BG120" s="248"/>
      <c r="BH120" s="248"/>
      <c r="BI120" s="248"/>
      <c r="BJ120" s="248"/>
      <c r="BK120" s="104"/>
      <c r="BL120" s="104"/>
      <c r="BM120" s="104"/>
      <c r="BN120" s="104"/>
      <c r="BO120" s="104"/>
      <c r="BP120" s="270"/>
      <c r="BQ120" s="270"/>
      <c r="BR120" s="270"/>
      <c r="BS120" s="38"/>
      <c r="BT120" s="38"/>
      <c r="BU120" s="38"/>
      <c r="BV120" s="38"/>
      <c r="BW120" s="38"/>
      <c r="BX120" s="38"/>
      <c r="BY120" s="38"/>
      <c r="BZ120" s="38" t="s">
        <v>303</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8"/>
      <c r="B121" s="270"/>
      <c r="C121" s="80"/>
      <c r="D121" s="338"/>
      <c r="E121" s="97"/>
      <c r="F121" s="98"/>
      <c r="G121" s="101"/>
      <c r="H121" s="102"/>
      <c r="I121" s="455"/>
      <c r="J121" s="243" t="s">
        <v>339</v>
      </c>
      <c r="K121" s="341"/>
      <c r="L121" s="244"/>
      <c r="M121" s="335"/>
      <c r="N121" s="335"/>
      <c r="O121" s="301"/>
      <c r="P121" s="304"/>
      <c r="Q121" s="325"/>
      <c r="R121" s="285"/>
      <c r="S121" s="308"/>
      <c r="T121" s="249" t="s">
        <v>361</v>
      </c>
      <c r="U121" s="134" t="s">
        <v>248</v>
      </c>
      <c r="V121" s="279" t="s">
        <v>353</v>
      </c>
      <c r="W121" s="280"/>
      <c r="X121" s="281"/>
      <c r="Y121" s="318"/>
      <c r="Z121" s="319"/>
      <c r="AA121" s="319"/>
      <c r="AB121" s="319"/>
      <c r="AC121" s="320"/>
      <c r="AD121" s="192"/>
      <c r="AE121" s="36" t="str">
        <f>IF(AD121="","",IF(AD121="PROBABILIDAD",SUM(W121+Z121+AC121),0))</f>
        <v/>
      </c>
      <c r="AF121" s="53" t="str">
        <f>IF(AD121="","",IF(AD121="IMPACTO",SUM(W121+Z121+AC121),0))</f>
        <v/>
      </c>
      <c r="AG121" s="278"/>
      <c r="AH121" s="278"/>
      <c r="AI121" s="278"/>
      <c r="AJ121" s="278"/>
      <c r="AK121" s="278"/>
      <c r="AL121" s="278"/>
      <c r="AM121" s="278"/>
      <c r="AN121" s="285"/>
      <c r="AO121" s="285"/>
      <c r="AP121" s="285"/>
      <c r="AQ121" s="298"/>
      <c r="AR121" s="292"/>
      <c r="AS121" s="293"/>
      <c r="AT121" s="293"/>
      <c r="AU121" s="294"/>
      <c r="AV121" s="105"/>
      <c r="AW121" s="105"/>
      <c r="AX121" s="249" t="s">
        <v>364</v>
      </c>
      <c r="AY121" s="249"/>
      <c r="AZ121" s="249"/>
      <c r="BA121" s="249"/>
      <c r="BB121" s="249"/>
      <c r="BC121" s="249"/>
      <c r="BD121" s="249"/>
      <c r="BE121" s="249"/>
      <c r="BF121" s="249"/>
      <c r="BG121" s="249"/>
      <c r="BH121" s="249"/>
      <c r="BI121" s="249"/>
      <c r="BJ121" s="249"/>
      <c r="BK121" s="105"/>
      <c r="BL121" s="105"/>
      <c r="BM121" s="105"/>
      <c r="BN121" s="105"/>
      <c r="BO121" s="105"/>
      <c r="BP121" s="271"/>
      <c r="BQ121" s="271"/>
      <c r="BR121" s="271"/>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26"/>
      <c r="B122" s="270"/>
      <c r="C122" s="78"/>
      <c r="D122" s="336">
        <v>3</v>
      </c>
      <c r="E122" s="97"/>
      <c r="F122" s="98"/>
      <c r="G122" s="99"/>
      <c r="H122" s="102"/>
      <c r="I122" s="329"/>
      <c r="J122" s="227"/>
      <c r="K122" s="329"/>
      <c r="L122" s="240"/>
      <c r="M122" s="332"/>
      <c r="N122" s="332"/>
      <c r="O122" s="299" t="e">
        <f>VLOOKUP(M122,'MATRIZ CALIFICACIÓN'!$B$10:$C$24,2,FALSE)</f>
        <v>#N/A</v>
      </c>
      <c r="P122" s="302" t="e">
        <f>HLOOKUP(N122,'MATRIZ CALIFICACIÓN'!$D$8:$H$9,2,FALSE)</f>
        <v>#N/A</v>
      </c>
      <c r="Q122" s="323" t="e">
        <f>VALUE(CONCATENATE(O122,P122))</f>
        <v>#N/A</v>
      </c>
      <c r="R122" s="282" t="e">
        <f>VLOOKUP(Q122,'MATRIZ CALIFICACIÓN'!$D$58:$E$82,2,FALSE)</f>
        <v>#N/A</v>
      </c>
      <c r="S122" s="305"/>
      <c r="T122" s="102"/>
      <c r="U122" s="134"/>
      <c r="V122" s="309"/>
      <c r="W122" s="310"/>
      <c r="X122" s="311"/>
      <c r="Y122" s="312" t="s">
        <v>252</v>
      </c>
      <c r="Z122" s="313"/>
      <c r="AA122" s="313"/>
      <c r="AB122" s="313"/>
      <c r="AC122" s="314"/>
      <c r="AD122" s="190"/>
      <c r="AE122" s="36" t="str">
        <f>IF(AD122="","",IF(AD122="PROBABILIDAD",SUM(W122+Z122+AC122),0))</f>
        <v/>
      </c>
      <c r="AF122" s="92" t="str">
        <f>IF(AD122="","",IF(AD122="IMPACTO",SUM(W122+Z122+AC122),0))</f>
        <v/>
      </c>
      <c r="AG122" s="276">
        <f>IF(SUM(AE122:AE126),AVERAGEIF(AE122:AE126,"&gt;0",AE122:AE126),1)</f>
        <v>1</v>
      </c>
      <c r="AH122" s="276">
        <f>IF(SUM(AF122:AF126),AVERAGEIF(AF122:AF126,"&gt;0",AF122:AF126),1)</f>
        <v>1</v>
      </c>
      <c r="AI122" s="276">
        <f>IF(AND(AG122&gt;=0,AG122&lt;=50),0,IF(AND(AG122&gt;50,AG122&lt;76),1,2))</f>
        <v>0</v>
      </c>
      <c r="AJ122" s="276">
        <f>IF(AND(AH122&gt;=0,AH122&lt;=50),0,IF(AND(AH122&gt;50,AH122&lt;76),1,2))</f>
        <v>0</v>
      </c>
      <c r="AK122" s="276" t="e">
        <f>IF(AI122&lt;O122,O122-AI122,O122)</f>
        <v>#N/A</v>
      </c>
      <c r="AL122" s="276" t="e">
        <f>IF(AJ122&lt;P122,P122-AJ122,P122)</f>
        <v>#N/A</v>
      </c>
      <c r="AM122" s="276" t="e">
        <f>VALUE(CONCATENATE(AK68:AK122,AL122))</f>
        <v>#N/A</v>
      </c>
      <c r="AN122" s="282"/>
      <c r="AO122" s="282"/>
      <c r="AP122" s="282"/>
      <c r="AQ122" s="295"/>
      <c r="AR122" s="102"/>
      <c r="AS122" s="245"/>
      <c r="AT122" s="245"/>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269" t="s">
        <v>374</v>
      </c>
      <c r="BQ122" s="269"/>
      <c r="BR122" s="269"/>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5" customHeight="1" thickBot="1" x14ac:dyDescent="0.25">
      <c r="A123" s="327"/>
      <c r="B123" s="270"/>
      <c r="C123" s="79"/>
      <c r="D123" s="337"/>
      <c r="E123" s="97"/>
      <c r="F123" s="98"/>
      <c r="G123" s="100"/>
      <c r="H123" s="102"/>
      <c r="I123" s="330"/>
      <c r="J123" s="228"/>
      <c r="K123" s="330"/>
      <c r="L123" s="241"/>
      <c r="M123" s="333"/>
      <c r="N123" s="333"/>
      <c r="O123" s="300"/>
      <c r="P123" s="303"/>
      <c r="Q123" s="324"/>
      <c r="R123" s="283"/>
      <c r="S123" s="306"/>
      <c r="T123" s="103"/>
      <c r="U123" s="134"/>
      <c r="V123" s="273"/>
      <c r="W123" s="274"/>
      <c r="X123" s="275"/>
      <c r="Y123" s="315"/>
      <c r="Z123" s="316"/>
      <c r="AA123" s="316"/>
      <c r="AB123" s="316"/>
      <c r="AC123" s="317"/>
      <c r="AD123" s="191"/>
      <c r="AE123" s="36" t="str">
        <f>IF(AD123="","",IF(AD123="PROBABILIDAD",SUM(W123+Z123+AC123),0))</f>
        <v/>
      </c>
      <c r="AF123" s="92" t="str">
        <f>IF(AD123="","",IF(AD123="IMPACTO",SUM(W123+Z123+AC123),0))</f>
        <v/>
      </c>
      <c r="AG123" s="277"/>
      <c r="AH123" s="277"/>
      <c r="AI123" s="277"/>
      <c r="AJ123" s="277"/>
      <c r="AK123" s="277"/>
      <c r="AL123" s="277"/>
      <c r="AM123" s="277"/>
      <c r="AN123" s="283"/>
      <c r="AO123" s="283"/>
      <c r="AP123" s="283"/>
      <c r="AQ123" s="296"/>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270"/>
      <c r="BQ123" s="270"/>
      <c r="BR123" s="270"/>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27"/>
      <c r="B124" s="270"/>
      <c r="C124" s="79"/>
      <c r="D124" s="337"/>
      <c r="E124" s="97"/>
      <c r="F124" s="98"/>
      <c r="G124" s="100"/>
      <c r="H124" s="102"/>
      <c r="I124" s="330"/>
      <c r="J124" s="228"/>
      <c r="K124" s="330"/>
      <c r="L124" s="241"/>
      <c r="M124" s="333"/>
      <c r="N124" s="333"/>
      <c r="O124" s="300"/>
      <c r="P124" s="303"/>
      <c r="Q124" s="324"/>
      <c r="R124" s="283"/>
      <c r="S124" s="306"/>
      <c r="T124" s="104"/>
      <c r="U124" s="134"/>
      <c r="V124" s="273"/>
      <c r="W124" s="274"/>
      <c r="X124" s="275"/>
      <c r="Y124" s="315"/>
      <c r="Z124" s="316"/>
      <c r="AA124" s="316"/>
      <c r="AB124" s="316"/>
      <c r="AC124" s="317"/>
      <c r="AD124" s="191"/>
      <c r="AE124" s="276" t="str">
        <f>IF(AD124="","",IF(AD124="PROBABILIDAD",SUM(W124+Z124+AC124),0))</f>
        <v/>
      </c>
      <c r="AF124" s="321" t="str">
        <f>IF(AD124="","",IF(AD124="IMPACTO",SUM(W124+Z124+AC124),0))</f>
        <v/>
      </c>
      <c r="AG124" s="277"/>
      <c r="AH124" s="277"/>
      <c r="AI124" s="277"/>
      <c r="AJ124" s="277"/>
      <c r="AK124" s="277"/>
      <c r="AL124" s="277"/>
      <c r="AM124" s="277"/>
      <c r="AN124" s="283"/>
      <c r="AO124" s="283"/>
      <c r="AP124" s="283"/>
      <c r="AQ124" s="296"/>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270"/>
      <c r="BQ124" s="270"/>
      <c r="BR124" s="270"/>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27"/>
      <c r="B125" s="270"/>
      <c r="C125" s="79"/>
      <c r="D125" s="337"/>
      <c r="E125" s="97"/>
      <c r="F125" s="98"/>
      <c r="G125" s="100"/>
      <c r="H125" s="102"/>
      <c r="I125" s="330"/>
      <c r="J125" s="104"/>
      <c r="K125" s="330"/>
      <c r="L125" s="104"/>
      <c r="M125" s="334"/>
      <c r="N125" s="334"/>
      <c r="O125" s="300"/>
      <c r="P125" s="303"/>
      <c r="Q125" s="324"/>
      <c r="R125" s="284"/>
      <c r="S125" s="307"/>
      <c r="T125" s="104"/>
      <c r="U125" s="134"/>
      <c r="V125" s="273"/>
      <c r="W125" s="274"/>
      <c r="X125" s="275"/>
      <c r="Y125" s="315"/>
      <c r="Z125" s="316"/>
      <c r="AA125" s="316"/>
      <c r="AB125" s="316"/>
      <c r="AC125" s="317"/>
      <c r="AD125" s="191"/>
      <c r="AE125" s="278"/>
      <c r="AF125" s="322"/>
      <c r="AG125" s="277"/>
      <c r="AH125" s="277"/>
      <c r="AI125" s="277"/>
      <c r="AJ125" s="277"/>
      <c r="AK125" s="277"/>
      <c r="AL125" s="277"/>
      <c r="AM125" s="277"/>
      <c r="AN125" s="284"/>
      <c r="AO125" s="284"/>
      <c r="AP125" s="284"/>
      <c r="AQ125" s="297"/>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70"/>
      <c r="BQ125" s="270"/>
      <c r="BR125" s="270"/>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8"/>
      <c r="B126" s="270"/>
      <c r="C126" s="80"/>
      <c r="D126" s="338"/>
      <c r="E126" s="97"/>
      <c r="F126" s="98"/>
      <c r="G126" s="101"/>
      <c r="H126" s="102"/>
      <c r="I126" s="331"/>
      <c r="J126" s="105"/>
      <c r="K126" s="331"/>
      <c r="L126" s="105"/>
      <c r="M126" s="335"/>
      <c r="N126" s="335"/>
      <c r="O126" s="301"/>
      <c r="P126" s="304"/>
      <c r="Q126" s="325"/>
      <c r="R126" s="285"/>
      <c r="S126" s="308"/>
      <c r="T126" s="105"/>
      <c r="U126" s="134"/>
      <c r="V126" s="279"/>
      <c r="W126" s="280"/>
      <c r="X126" s="281"/>
      <c r="Y126" s="318"/>
      <c r="Z126" s="319"/>
      <c r="AA126" s="319"/>
      <c r="AB126" s="319"/>
      <c r="AC126" s="320"/>
      <c r="AD126" s="192"/>
      <c r="AE126" s="36" t="str">
        <f>IF(AD126="","",IF(AD126="PROBABILIDAD",SUM(W126+Z126+AC126),0))</f>
        <v/>
      </c>
      <c r="AF126" s="53" t="str">
        <f>IF(AD126="","",IF(AD126="IMPACTO",SUM(W126+Z126+AC126),0))</f>
        <v/>
      </c>
      <c r="AG126" s="278"/>
      <c r="AH126" s="278"/>
      <c r="AI126" s="278"/>
      <c r="AJ126" s="278"/>
      <c r="AK126" s="278"/>
      <c r="AL126" s="278"/>
      <c r="AM126" s="278"/>
      <c r="AN126" s="285"/>
      <c r="AO126" s="285"/>
      <c r="AP126" s="285"/>
      <c r="AQ126" s="298"/>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71"/>
      <c r="BQ126" s="271"/>
      <c r="BR126" s="271"/>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sheetData>
  <sheetProtection formatCells="0" formatColumns="0" formatRows="0" insertRows="0" insertHyperlinks="0" sort="0" autoFilter="0" pivotTables="0"/>
  <autoFilter ref="A111:A126" xr:uid="{00000000-0009-0000-0000-000002000000}"/>
  <dataConsolidate/>
  <mergeCells count="189">
    <mergeCell ref="BO101:BP105"/>
    <mergeCell ref="BP111:BP116"/>
    <mergeCell ref="BQ111:BQ116"/>
    <mergeCell ref="AU101:BN101"/>
    <mergeCell ref="AU102:BN102"/>
    <mergeCell ref="AU103:BN103"/>
    <mergeCell ref="BK104:BN104"/>
    <mergeCell ref="BK105:BN105"/>
    <mergeCell ref="BC109:BC110"/>
    <mergeCell ref="BI109:BI110"/>
    <mergeCell ref="BO109:BO110"/>
    <mergeCell ref="BN109:BN110"/>
    <mergeCell ref="AX107:BC108"/>
    <mergeCell ref="AX109:AX110"/>
    <mergeCell ref="AY109:AY110"/>
    <mergeCell ref="BB109:BB110"/>
    <mergeCell ref="AU105:BJ105"/>
    <mergeCell ref="AU104:BJ104"/>
    <mergeCell ref="BJ107:BO108"/>
    <mergeCell ref="BJ109:BJ110"/>
    <mergeCell ref="BK109:BK110"/>
    <mergeCell ref="BL109:BL110"/>
    <mergeCell ref="BM109:BM110"/>
    <mergeCell ref="T101:T105"/>
    <mergeCell ref="AN101:AQ105"/>
    <mergeCell ref="V105:AA105"/>
    <mergeCell ref="AB105:AD105"/>
    <mergeCell ref="BD107:BI108"/>
    <mergeCell ref="BD109:BD110"/>
    <mergeCell ref="BE109:BE110"/>
    <mergeCell ref="BF109:BF110"/>
    <mergeCell ref="BG109:BG110"/>
    <mergeCell ref="BH109:BH110"/>
    <mergeCell ref="V110:X110"/>
    <mergeCell ref="Y110:AD110"/>
    <mergeCell ref="BD61:BE61"/>
    <mergeCell ref="J108:J109"/>
    <mergeCell ref="K108:K109"/>
    <mergeCell ref="AR107:AU108"/>
    <mergeCell ref="AU109:AU110"/>
    <mergeCell ref="V104:AA104"/>
    <mergeCell ref="AW109:AW110"/>
    <mergeCell ref="AR111:AU116"/>
    <mergeCell ref="AL111:AL116"/>
    <mergeCell ref="AI111:AI116"/>
    <mergeCell ref="AE113:AE114"/>
    <mergeCell ref="AF113:AF114"/>
    <mergeCell ref="V114:X114"/>
    <mergeCell ref="AR109:AR110"/>
    <mergeCell ref="AV109:AV110"/>
    <mergeCell ref="BA109:BA110"/>
    <mergeCell ref="AS109:AS110"/>
    <mergeCell ref="AT109:AT110"/>
    <mergeCell ref="AZ109:AZ110"/>
    <mergeCell ref="AV107:AW108"/>
    <mergeCell ref="AR101:AT105"/>
    <mergeCell ref="V101:AF101"/>
    <mergeCell ref="AJ101:AK104"/>
    <mergeCell ref="V115:X115"/>
    <mergeCell ref="E101:N101"/>
    <mergeCell ref="AE109:AF109"/>
    <mergeCell ref="R101:S105"/>
    <mergeCell ref="V103:AF103"/>
    <mergeCell ref="V102:AF102"/>
    <mergeCell ref="Y109:AD109"/>
    <mergeCell ref="AN109:AO109"/>
    <mergeCell ref="E104:L104"/>
    <mergeCell ref="T107:AD107"/>
    <mergeCell ref="E109:E110"/>
    <mergeCell ref="F109:F110"/>
    <mergeCell ref="E105:L105"/>
    <mergeCell ref="M105:N105"/>
    <mergeCell ref="G109:G110"/>
    <mergeCell ref="I107:L107"/>
    <mergeCell ref="AE104:AF104"/>
    <mergeCell ref="AN107:AQ108"/>
    <mergeCell ref="AP109:AQ109"/>
    <mergeCell ref="AG109:AG110"/>
    <mergeCell ref="E102:N102"/>
    <mergeCell ref="E103:N103"/>
    <mergeCell ref="AB104:AD104"/>
    <mergeCell ref="T108:AD108"/>
    <mergeCell ref="V109:X109"/>
    <mergeCell ref="AK117:AK121"/>
    <mergeCell ref="Y111:AC116"/>
    <mergeCell ref="A107:A110"/>
    <mergeCell ref="M107:S108"/>
    <mergeCell ref="D107:D110"/>
    <mergeCell ref="H107:H110"/>
    <mergeCell ref="M109:N109"/>
    <mergeCell ref="O109:S109"/>
    <mergeCell ref="L108:L109"/>
    <mergeCell ref="B107:B110"/>
    <mergeCell ref="I108:I109"/>
    <mergeCell ref="E107:G108"/>
    <mergeCell ref="AH111:AH116"/>
    <mergeCell ref="AF119:AF120"/>
    <mergeCell ref="B111:B126"/>
    <mergeCell ref="N111:N116"/>
    <mergeCell ref="Q111:Q116"/>
    <mergeCell ref="N117:N121"/>
    <mergeCell ref="A111:A116"/>
    <mergeCell ref="D122:D126"/>
    <mergeCell ref="D111:D116"/>
    <mergeCell ref="K111:K116"/>
    <mergeCell ref="I117:I121"/>
    <mergeCell ref="O117:O121"/>
    <mergeCell ref="M104:N104"/>
    <mergeCell ref="A101:D105"/>
    <mergeCell ref="AO117:AO121"/>
    <mergeCell ref="M117:M121"/>
    <mergeCell ref="I111:I116"/>
    <mergeCell ref="M111:M116"/>
    <mergeCell ref="V111:X111"/>
    <mergeCell ref="V112:X112"/>
    <mergeCell ref="D117:D121"/>
    <mergeCell ref="K117:K121"/>
    <mergeCell ref="AJ111:AJ116"/>
    <mergeCell ref="Q117:Q121"/>
    <mergeCell ref="R117:R121"/>
    <mergeCell ref="S117:S121"/>
    <mergeCell ref="O111:O116"/>
    <mergeCell ref="P111:P116"/>
    <mergeCell ref="V113:X113"/>
    <mergeCell ref="AE119:AE120"/>
    <mergeCell ref="Y117:AC121"/>
    <mergeCell ref="R111:R116"/>
    <mergeCell ref="S111:S116"/>
    <mergeCell ref="AK111:AK116"/>
    <mergeCell ref="V117:X117"/>
    <mergeCell ref="AG111:AG116"/>
    <mergeCell ref="P117:P121"/>
    <mergeCell ref="V120:X120"/>
    <mergeCell ref="V126:X126"/>
    <mergeCell ref="V118:X118"/>
    <mergeCell ref="V116:X116"/>
    <mergeCell ref="A117:A121"/>
    <mergeCell ref="R122:R126"/>
    <mergeCell ref="K122:K126"/>
    <mergeCell ref="M122:M126"/>
    <mergeCell ref="V124:X124"/>
    <mergeCell ref="N122:N126"/>
    <mergeCell ref="A122:A126"/>
    <mergeCell ref="I122:I126"/>
    <mergeCell ref="AP122:AP126"/>
    <mergeCell ref="AQ122:AQ126"/>
    <mergeCell ref="O122:O126"/>
    <mergeCell ref="P122:P126"/>
    <mergeCell ref="S122:S126"/>
    <mergeCell ref="AN122:AN126"/>
    <mergeCell ref="AK122:AK126"/>
    <mergeCell ref="AH122:AH126"/>
    <mergeCell ref="AL122:AL126"/>
    <mergeCell ref="AO122:AO126"/>
    <mergeCell ref="AM122:AM126"/>
    <mergeCell ref="V122:X122"/>
    <mergeCell ref="V123:X123"/>
    <mergeCell ref="AE124:AE125"/>
    <mergeCell ref="Y122:AC126"/>
    <mergeCell ref="AI122:AI126"/>
    <mergeCell ref="AJ122:AJ126"/>
    <mergeCell ref="AG122:AG126"/>
    <mergeCell ref="AF124:AF125"/>
    <mergeCell ref="V125:X125"/>
    <mergeCell ref="Q122:Q126"/>
    <mergeCell ref="BR111:BR116"/>
    <mergeCell ref="BP117:BP121"/>
    <mergeCell ref="BQ117:BQ121"/>
    <mergeCell ref="BR117:BR121"/>
    <mergeCell ref="BP122:BP126"/>
    <mergeCell ref="V119:X119"/>
    <mergeCell ref="AL117:AL121"/>
    <mergeCell ref="V121:X121"/>
    <mergeCell ref="AI117:AI121"/>
    <mergeCell ref="AN111:AN116"/>
    <mergeCell ref="AM117:AM121"/>
    <mergeCell ref="AN117:AN121"/>
    <mergeCell ref="AR117:AU121"/>
    <mergeCell ref="AP117:AP121"/>
    <mergeCell ref="AQ117:AQ121"/>
    <mergeCell ref="AM111:AM116"/>
    <mergeCell ref="AO111:AO116"/>
    <mergeCell ref="AQ111:AQ116"/>
    <mergeCell ref="AP111:AP116"/>
    <mergeCell ref="BQ122:BQ126"/>
    <mergeCell ref="BR122:BR126"/>
    <mergeCell ref="AJ117:AJ121"/>
    <mergeCell ref="AH117:AH121"/>
    <mergeCell ref="AG117:AG12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2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2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26" xr:uid="{00000000-0002-0000-0200-000000000000}">
      <formula1>$BE$63:$BE$67</formula1>
    </dataValidation>
    <dataValidation type="list" allowBlank="1" showInputMessage="1" showErrorMessage="1" sqref="M67:M92 M63 M111:M12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26 AZ111:AZ126 BF111:BF126" xr:uid="{00000000-0002-0000-0200-000003000000}">
      <formula1>$CJ$63:$CJ$67</formula1>
    </dataValidation>
    <dataValidation type="list" allowBlank="1" showInputMessage="1" showErrorMessage="1" sqref="BM111:BM126 BG111:BG126 BA111:BA126" xr:uid="{00000000-0002-0000-0200-000004000000}">
      <formula1>$BI$68:$BI$69</formula1>
    </dataValidation>
    <dataValidation type="list" allowBlank="1" showInputMessage="1" showErrorMessage="1" sqref="S111:S126 AQ111:AQ126" xr:uid="{00000000-0002-0000-0200-000005000000}">
      <formula1>$CJ$111:$CJ$114</formula1>
    </dataValidation>
    <dataValidation type="list" allowBlank="1" showInputMessage="1" showErrorMessage="1" sqref="G111:G126" xr:uid="{00000000-0002-0000-0200-000006000000}">
      <formula1>$CD$110:$CD$116</formula1>
    </dataValidation>
    <dataValidation type="list" allowBlank="1" showInputMessage="1" showErrorMessage="1" sqref="E111:E126" xr:uid="{00000000-0002-0000-0200-000007000000}">
      <formula1>$CL$111:$CL$117</formula1>
    </dataValidation>
    <dataValidation type="list" allowBlank="1" showInputMessage="1" showErrorMessage="1" sqref="F111:F126" xr:uid="{00000000-0002-0000-0200-000008000000}">
      <formula1>$CN$111:$CN$118</formula1>
    </dataValidation>
    <dataValidation type="list" allowBlank="1" showInputMessage="1" showErrorMessage="1" sqref="U111:U126" xr:uid="{00000000-0002-0000-0200-000009000000}">
      <formula1>$CJ$104:$CJ$105</formula1>
    </dataValidation>
    <dataValidation type="list" allowBlank="1" showInputMessage="1" showErrorMessage="1" sqref="AN111:AN126" xr:uid="{00000000-0002-0000-0200-00000A000000}">
      <formula1>$CR$111:$CR$116</formula1>
    </dataValidation>
    <dataValidation type="list" allowBlank="1" showInputMessage="1" showErrorMessage="1" sqref="AO111:AO126" xr:uid="{00000000-0002-0000-0200-00000B000000}">
      <formula1>$CT$111:$CT$116</formula1>
    </dataValidation>
    <dataValidation type="list" allowBlank="1" showInputMessage="1" showErrorMessage="1" sqref="AP111:AP126" xr:uid="{00000000-0002-0000-0200-00000C000000}">
      <formula1>$DB$111:$DB$114</formula1>
    </dataValidation>
    <dataValidation type="list" allowBlank="1" showInputMessage="1" sqref="H111:H126" xr:uid="{00000000-0002-0000-0200-00000D000000}">
      <formula1>$BZ$111:$BZ$120</formula1>
    </dataValidation>
    <dataValidation type="list" allowBlank="1" showInputMessage="1" showErrorMessage="1" sqref="A111:A12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8" zoomScale="85" zoomScaleNormal="85" zoomScaleSheetLayoutView="100" workbookViewId="0">
      <selection activeCell="D21" sqref="D2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6" t="s">
        <v>128</v>
      </c>
      <c r="C5" s="457"/>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296</v>
      </c>
    </row>
    <row r="12" spans="2:3" ht="51" hidden="1" customHeight="1" thickBot="1" x14ac:dyDescent="0.3">
      <c r="B12" s="201"/>
      <c r="C12" s="202"/>
    </row>
    <row r="13" spans="2:3" ht="46.5" customHeight="1" x14ac:dyDescent="0.25">
      <c r="B13" s="69" t="s">
        <v>301</v>
      </c>
      <c r="C13" s="131" t="s">
        <v>304</v>
      </c>
    </row>
    <row r="14" spans="2:3" ht="44.25" customHeight="1" x14ac:dyDescent="0.25">
      <c r="B14" s="69" t="s">
        <v>302</v>
      </c>
      <c r="C14" s="203" t="s">
        <v>305</v>
      </c>
    </row>
    <row r="15" spans="2:3" ht="43.5" customHeight="1" x14ac:dyDescent="0.25">
      <c r="B15" s="69" t="s">
        <v>303</v>
      </c>
      <c r="C15" s="203" t="s">
        <v>305</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85" zoomScaleNormal="85" zoomScaleSheetLayoutView="100" workbookViewId="0">
      <selection activeCell="C13" sqref="C13"/>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58" t="s">
        <v>127</v>
      </c>
      <c r="C2" s="459"/>
      <c r="D2" s="459"/>
      <c r="E2" s="460"/>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67" t="s">
        <v>147</v>
      </c>
      <c r="D10" s="468"/>
      <c r="E10" s="468"/>
      <c r="F10" s="468"/>
      <c r="G10" s="468"/>
      <c r="H10" s="468"/>
      <c r="I10" s="468"/>
      <c r="J10" s="469"/>
    </row>
    <row r="11" spans="2:10" s="6" customFormat="1" ht="30.75" customHeight="1" thickBot="1" x14ac:dyDescent="0.3">
      <c r="B11" s="25" t="s">
        <v>45</v>
      </c>
      <c r="C11" s="199" t="s">
        <v>46</v>
      </c>
      <c r="D11" s="461" t="s">
        <v>47</v>
      </c>
      <c r="E11" s="462"/>
      <c r="F11" s="470" t="s">
        <v>269</v>
      </c>
      <c r="G11" s="471"/>
      <c r="H11" s="471"/>
      <c r="I11" s="471" t="s">
        <v>306</v>
      </c>
      <c r="J11" s="472"/>
    </row>
    <row r="12" spans="2:10" s="6" customFormat="1" ht="141.75" customHeight="1" x14ac:dyDescent="0.25">
      <c r="B12" s="21">
        <v>1</v>
      </c>
      <c r="C12" s="66" t="s">
        <v>57</v>
      </c>
      <c r="D12" s="463" t="s">
        <v>122</v>
      </c>
      <c r="E12" s="464"/>
      <c r="F12" s="476" t="s">
        <v>278</v>
      </c>
      <c r="G12" s="479"/>
      <c r="H12" s="480"/>
      <c r="I12" s="473" t="s">
        <v>279</v>
      </c>
      <c r="J12" s="474"/>
    </row>
    <row r="13" spans="2:10" s="6" customFormat="1" ht="185.25" customHeight="1" x14ac:dyDescent="0.25">
      <c r="B13" s="22">
        <v>2</v>
      </c>
      <c r="C13" s="67" t="s">
        <v>58</v>
      </c>
      <c r="D13" s="465" t="s">
        <v>126</v>
      </c>
      <c r="E13" s="466"/>
      <c r="F13" s="476" t="s">
        <v>277</v>
      </c>
      <c r="G13" s="477"/>
      <c r="H13" s="478"/>
      <c r="I13" s="473" t="s">
        <v>276</v>
      </c>
      <c r="J13" s="475"/>
    </row>
    <row r="14" spans="2:10" s="6" customFormat="1" ht="169.5" customHeight="1" x14ac:dyDescent="0.25">
      <c r="B14" s="22">
        <v>3</v>
      </c>
      <c r="C14" s="67" t="s">
        <v>21</v>
      </c>
      <c r="D14" s="465" t="s">
        <v>123</v>
      </c>
      <c r="E14" s="466"/>
      <c r="F14" s="476" t="s">
        <v>274</v>
      </c>
      <c r="G14" s="477"/>
      <c r="H14" s="478"/>
      <c r="I14" s="473" t="s">
        <v>275</v>
      </c>
      <c r="J14" s="475"/>
    </row>
    <row r="15" spans="2:10" s="6" customFormat="1" ht="170.25" customHeight="1" x14ac:dyDescent="0.25">
      <c r="B15" s="22">
        <v>4</v>
      </c>
      <c r="C15" s="67" t="s">
        <v>59</v>
      </c>
      <c r="D15" s="465" t="s">
        <v>124</v>
      </c>
      <c r="E15" s="466"/>
      <c r="F15" s="476" t="s">
        <v>272</v>
      </c>
      <c r="G15" s="479"/>
      <c r="H15" s="480"/>
      <c r="I15" s="473" t="s">
        <v>273</v>
      </c>
      <c r="J15" s="475"/>
    </row>
    <row r="16" spans="2:10" s="6" customFormat="1" ht="165" customHeight="1" thickBot="1" x14ac:dyDescent="0.3">
      <c r="B16" s="23">
        <v>5</v>
      </c>
      <c r="C16" s="68" t="s">
        <v>60</v>
      </c>
      <c r="D16" s="482" t="s">
        <v>125</v>
      </c>
      <c r="E16" s="483"/>
      <c r="F16" s="484" t="s">
        <v>270</v>
      </c>
      <c r="G16" s="485"/>
      <c r="H16" s="486"/>
      <c r="I16" s="487" t="s">
        <v>271</v>
      </c>
      <c r="J16" s="488"/>
    </row>
    <row r="17" spans="2:5" s="6" customFormat="1" x14ac:dyDescent="0.25">
      <c r="B17" s="481"/>
      <c r="C17" s="481"/>
      <c r="D17" s="481"/>
      <c r="E17" s="481"/>
    </row>
    <row r="18" spans="2:5" s="6" customFormat="1" x14ac:dyDescent="0.25">
      <c r="B18" s="481"/>
      <c r="C18" s="481"/>
      <c r="D18" s="481"/>
      <c r="E18" s="481"/>
    </row>
    <row r="19" spans="2:5" s="6" customFormat="1" x14ac:dyDescent="0.25">
      <c r="B19" s="481"/>
      <c r="C19" s="481"/>
      <c r="D19" s="481"/>
      <c r="E19" s="481"/>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F16:H16"/>
    <mergeCell ref="I16:J16"/>
    <mergeCell ref="I15:J15"/>
    <mergeCell ref="F15:H15"/>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499" t="s">
        <v>300</v>
      </c>
      <c r="C2" s="500"/>
      <c r="F2" s="51" t="s">
        <v>15</v>
      </c>
      <c r="G2" s="492" t="s">
        <v>116</v>
      </c>
      <c r="H2" s="492"/>
      <c r="I2" s="492"/>
      <c r="J2" s="492"/>
      <c r="K2" s="493"/>
    </row>
    <row r="3" spans="1:11" ht="60" customHeight="1" thickBot="1" x14ac:dyDescent="0.3">
      <c r="B3" s="73" t="s">
        <v>119</v>
      </c>
      <c r="C3" s="70" t="s">
        <v>132</v>
      </c>
      <c r="F3" s="47" t="s">
        <v>24</v>
      </c>
      <c r="G3" s="494" t="s">
        <v>25</v>
      </c>
      <c r="H3" s="495"/>
      <c r="I3" s="489" t="s">
        <v>129</v>
      </c>
      <c r="J3" s="490"/>
      <c r="K3" s="491"/>
    </row>
    <row r="4" spans="1:11" ht="111.75" customHeight="1" thickBot="1" x14ac:dyDescent="0.3">
      <c r="B4" s="74" t="s">
        <v>65</v>
      </c>
      <c r="C4" s="71" t="s">
        <v>133</v>
      </c>
      <c r="F4" s="48" t="s">
        <v>113</v>
      </c>
      <c r="G4" s="494" t="s">
        <v>130</v>
      </c>
      <c r="H4" s="495"/>
      <c r="I4" s="489" t="s">
        <v>143</v>
      </c>
      <c r="J4" s="490"/>
      <c r="K4" s="491"/>
    </row>
    <row r="5" spans="1:11" ht="151.5" customHeight="1" thickBot="1" x14ac:dyDescent="0.3">
      <c r="B5" s="75" t="s">
        <v>64</v>
      </c>
      <c r="C5" s="72" t="s">
        <v>134</v>
      </c>
      <c r="F5" s="50" t="s">
        <v>114</v>
      </c>
      <c r="G5" s="494" t="s">
        <v>131</v>
      </c>
      <c r="H5" s="495"/>
      <c r="I5" s="489" t="s">
        <v>144</v>
      </c>
      <c r="J5" s="490"/>
      <c r="K5" s="491"/>
    </row>
    <row r="6" spans="1:11" ht="139.5" customHeight="1" thickBot="1" x14ac:dyDescent="0.3">
      <c r="B6" s="76" t="s">
        <v>66</v>
      </c>
      <c r="C6" s="72" t="s">
        <v>135</v>
      </c>
      <c r="F6" s="49" t="s">
        <v>115</v>
      </c>
      <c r="G6" s="497" t="s">
        <v>131</v>
      </c>
      <c r="H6" s="498"/>
      <c r="I6" s="489" t="s">
        <v>145</v>
      </c>
      <c r="J6" s="490"/>
      <c r="K6" s="49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01" t="s">
        <v>23</v>
      </c>
      <c r="D31" s="501"/>
    </row>
    <row r="32" spans="2:4" ht="23.25" hidden="1" customHeight="1" x14ac:dyDescent="0.25">
      <c r="B32" s="14" t="s">
        <v>24</v>
      </c>
      <c r="C32" s="496" t="s">
        <v>25</v>
      </c>
      <c r="D32" s="496"/>
    </row>
    <row r="33" spans="2:4" ht="66.75" hidden="1" customHeight="1" x14ac:dyDescent="0.25">
      <c r="B33" s="15" t="s">
        <v>113</v>
      </c>
      <c r="C33" s="496" t="s">
        <v>26</v>
      </c>
      <c r="D33" s="496"/>
    </row>
    <row r="34" spans="2:4" ht="45" hidden="1" customHeight="1" x14ac:dyDescent="0.25">
      <c r="B34" s="16" t="s">
        <v>114</v>
      </c>
      <c r="C34" s="496" t="s">
        <v>27</v>
      </c>
      <c r="D34" s="496"/>
    </row>
    <row r="35" spans="2:4" ht="51" hidden="1" customHeight="1" x14ac:dyDescent="0.25">
      <c r="B35" s="17" t="s">
        <v>115</v>
      </c>
      <c r="C35" s="496" t="s">
        <v>28</v>
      </c>
      <c r="D35" s="496"/>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8" zoomScale="120" zoomScaleNormal="120" zoomScaleSheetLayoutView="100" workbookViewId="0">
      <selection activeCell="D10" sqref="D10:D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4" t="s">
        <v>29</v>
      </c>
      <c r="C3" s="535"/>
      <c r="D3" s="535"/>
      <c r="E3" s="535"/>
      <c r="F3" s="535"/>
      <c r="G3" s="535"/>
      <c r="H3" s="535"/>
      <c r="I3" s="535"/>
      <c r="J3" s="535"/>
      <c r="K3" s="535"/>
      <c r="L3" s="535"/>
      <c r="M3" s="535"/>
      <c r="N3" s="535"/>
    </row>
    <row r="4" spans="1:14" x14ac:dyDescent="0.25">
      <c r="A4" s="6"/>
      <c r="B4" s="534"/>
      <c r="C4" s="535"/>
      <c r="D4" s="535"/>
      <c r="E4" s="535"/>
      <c r="F4" s="535"/>
      <c r="G4" s="535"/>
      <c r="H4" s="535"/>
      <c r="I4" s="535"/>
      <c r="J4" s="535"/>
      <c r="K4" s="535"/>
      <c r="L4" s="535"/>
      <c r="M4" s="535"/>
      <c r="N4" s="535"/>
    </row>
    <row r="5" spans="1:14" x14ac:dyDescent="0.25">
      <c r="A5" s="6"/>
      <c r="B5" s="7"/>
      <c r="C5" s="7"/>
      <c r="D5" s="7"/>
      <c r="E5" s="7"/>
      <c r="F5" s="7"/>
      <c r="G5" s="8"/>
      <c r="H5" s="8"/>
    </row>
    <row r="6" spans="1:14" ht="18" x14ac:dyDescent="0.25">
      <c r="A6" s="6"/>
      <c r="B6" s="509" t="s">
        <v>20</v>
      </c>
      <c r="C6" s="509"/>
      <c r="D6" s="510" t="s">
        <v>13</v>
      </c>
      <c r="E6" s="510"/>
      <c r="F6" s="510"/>
      <c r="G6" s="510"/>
      <c r="H6" s="51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02">
        <v>1</v>
      </c>
      <c r="B10" s="528" t="s">
        <v>30</v>
      </c>
      <c r="C10" s="519">
        <v>1</v>
      </c>
      <c r="D10" s="514">
        <v>11</v>
      </c>
      <c r="E10" s="516">
        <v>12</v>
      </c>
      <c r="F10" s="516">
        <v>13</v>
      </c>
      <c r="G10" s="511">
        <v>14</v>
      </c>
      <c r="H10" s="511">
        <v>15</v>
      </c>
    </row>
    <row r="11" spans="1:14" ht="15" customHeight="1" x14ac:dyDescent="0.25">
      <c r="A11" s="502"/>
      <c r="B11" s="529"/>
      <c r="C11" s="520"/>
      <c r="D11" s="515"/>
      <c r="E11" s="517"/>
      <c r="F11" s="517"/>
      <c r="G11" s="512"/>
      <c r="H11" s="512"/>
      <c r="K11" s="539" t="s">
        <v>40</v>
      </c>
      <c r="L11" s="539"/>
      <c r="M11" s="539"/>
    </row>
    <row r="12" spans="1:14" ht="15" customHeight="1" x14ac:dyDescent="0.25">
      <c r="A12" s="502"/>
      <c r="B12" s="530"/>
      <c r="C12" s="521"/>
      <c r="D12" s="515"/>
      <c r="E12" s="518"/>
      <c r="F12" s="518"/>
      <c r="G12" s="513"/>
      <c r="H12" s="513"/>
      <c r="K12" s="539"/>
      <c r="L12" s="539"/>
      <c r="M12" s="539"/>
    </row>
    <row r="13" spans="1:14" ht="15" customHeight="1" x14ac:dyDescent="0.25">
      <c r="A13" s="502">
        <v>2</v>
      </c>
      <c r="B13" s="528" t="s">
        <v>31</v>
      </c>
      <c r="C13" s="519">
        <v>2</v>
      </c>
      <c r="D13" s="536">
        <v>21</v>
      </c>
      <c r="E13" s="511">
        <v>22</v>
      </c>
      <c r="F13" s="511">
        <v>23</v>
      </c>
      <c r="G13" s="503">
        <v>24</v>
      </c>
      <c r="H13" s="503">
        <v>25</v>
      </c>
      <c r="K13" s="540" t="s">
        <v>41</v>
      </c>
      <c r="L13" s="540"/>
      <c r="M13" s="540"/>
    </row>
    <row r="14" spans="1:14" ht="15" customHeight="1" x14ac:dyDescent="0.25">
      <c r="A14" s="502"/>
      <c r="B14" s="529"/>
      <c r="C14" s="520"/>
      <c r="D14" s="537"/>
      <c r="E14" s="512"/>
      <c r="F14" s="512"/>
      <c r="G14" s="504"/>
      <c r="H14" s="504"/>
      <c r="K14" s="540"/>
      <c r="L14" s="540"/>
      <c r="M14" s="540"/>
    </row>
    <row r="15" spans="1:14" ht="15" customHeight="1" x14ac:dyDescent="0.25">
      <c r="A15" s="502"/>
      <c r="B15" s="530"/>
      <c r="C15" s="521"/>
      <c r="D15" s="538"/>
      <c r="E15" s="513"/>
      <c r="F15" s="513"/>
      <c r="G15" s="505"/>
      <c r="H15" s="505"/>
      <c r="K15" s="541" t="s">
        <v>42</v>
      </c>
      <c r="L15" s="541"/>
      <c r="M15" s="541"/>
    </row>
    <row r="16" spans="1:14" ht="15" customHeight="1" x14ac:dyDescent="0.25">
      <c r="A16" s="502">
        <v>3</v>
      </c>
      <c r="B16" s="528" t="s">
        <v>61</v>
      </c>
      <c r="C16" s="519">
        <v>3</v>
      </c>
      <c r="D16" s="536">
        <v>31</v>
      </c>
      <c r="E16" s="511">
        <v>32</v>
      </c>
      <c r="F16" s="522">
        <v>33</v>
      </c>
      <c r="G16" s="503">
        <v>34</v>
      </c>
      <c r="H16" s="506">
        <v>35</v>
      </c>
      <c r="K16" s="541"/>
      <c r="L16" s="541"/>
      <c r="M16" s="541"/>
    </row>
    <row r="17" spans="1:13" ht="15" customHeight="1" x14ac:dyDescent="0.25">
      <c r="A17" s="502"/>
      <c r="B17" s="529"/>
      <c r="C17" s="520"/>
      <c r="D17" s="537"/>
      <c r="E17" s="512"/>
      <c r="F17" s="523"/>
      <c r="G17" s="504"/>
      <c r="H17" s="507"/>
      <c r="K17" s="542" t="s">
        <v>43</v>
      </c>
      <c r="L17" s="542"/>
      <c r="M17" s="542"/>
    </row>
    <row r="18" spans="1:13" ht="15" customHeight="1" x14ac:dyDescent="0.25">
      <c r="A18" s="502"/>
      <c r="B18" s="530"/>
      <c r="C18" s="521"/>
      <c r="D18" s="538"/>
      <c r="E18" s="513"/>
      <c r="F18" s="524"/>
      <c r="G18" s="505"/>
      <c r="H18" s="508"/>
      <c r="K18" s="542"/>
      <c r="L18" s="542"/>
      <c r="M18" s="542"/>
    </row>
    <row r="19" spans="1:13" ht="15" customHeight="1" x14ac:dyDescent="0.25">
      <c r="A19" s="502">
        <v>4</v>
      </c>
      <c r="B19" s="528" t="s">
        <v>33</v>
      </c>
      <c r="C19" s="519">
        <v>4</v>
      </c>
      <c r="D19" s="531">
        <v>41</v>
      </c>
      <c r="E19" s="522">
        <v>42</v>
      </c>
      <c r="F19" s="522">
        <v>43</v>
      </c>
      <c r="G19" s="506">
        <v>44</v>
      </c>
      <c r="H19" s="506">
        <v>45</v>
      </c>
      <c r="K19"/>
      <c r="M19"/>
    </row>
    <row r="20" spans="1:13" ht="15" customHeight="1" x14ac:dyDescent="0.25">
      <c r="A20" s="502"/>
      <c r="B20" s="529"/>
      <c r="C20" s="520"/>
      <c r="D20" s="532"/>
      <c r="E20" s="523"/>
      <c r="F20" s="523"/>
      <c r="G20" s="507"/>
      <c r="H20" s="507"/>
    </row>
    <row r="21" spans="1:13" ht="15" customHeight="1" x14ac:dyDescent="0.25">
      <c r="A21" s="502"/>
      <c r="B21" s="530"/>
      <c r="C21" s="521"/>
      <c r="D21" s="533"/>
      <c r="E21" s="524"/>
      <c r="F21" s="524"/>
      <c r="G21" s="508"/>
      <c r="H21" s="508"/>
    </row>
    <row r="22" spans="1:13" ht="15" customHeight="1" x14ac:dyDescent="0.25">
      <c r="A22" s="502">
        <v>5</v>
      </c>
      <c r="B22" s="528" t="s">
        <v>62</v>
      </c>
      <c r="C22" s="519">
        <v>5</v>
      </c>
      <c r="D22" s="531">
        <v>51</v>
      </c>
      <c r="E22" s="522">
        <v>52</v>
      </c>
      <c r="F22" s="525">
        <v>53</v>
      </c>
      <c r="G22" s="506">
        <v>54</v>
      </c>
      <c r="H22" s="506">
        <v>55</v>
      </c>
    </row>
    <row r="23" spans="1:13" ht="15" customHeight="1" x14ac:dyDescent="0.25">
      <c r="A23" s="502"/>
      <c r="B23" s="529"/>
      <c r="C23" s="520"/>
      <c r="D23" s="532"/>
      <c r="E23" s="523"/>
      <c r="F23" s="526"/>
      <c r="G23" s="507"/>
      <c r="H23" s="507"/>
    </row>
    <row r="24" spans="1:13" ht="15" customHeight="1" x14ac:dyDescent="0.25">
      <c r="A24" s="502"/>
      <c r="B24" s="530"/>
      <c r="C24" s="521"/>
      <c r="D24" s="533"/>
      <c r="E24" s="524"/>
      <c r="F24" s="527"/>
      <c r="G24" s="508"/>
      <c r="H24" s="50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01" t="s">
        <v>23</v>
      </c>
      <c r="I58" s="501"/>
    </row>
    <row r="59" spans="1:9" ht="42.75" customHeight="1" x14ac:dyDescent="0.25">
      <c r="A59" s="6"/>
      <c r="B59" s="6"/>
      <c r="C59" s="6"/>
      <c r="D59" s="19">
        <v>12</v>
      </c>
      <c r="E59" s="4" t="s">
        <v>24</v>
      </c>
      <c r="F59" s="6"/>
      <c r="G59" s="14" t="s">
        <v>24</v>
      </c>
      <c r="H59" s="496" t="s">
        <v>25</v>
      </c>
      <c r="I59" s="496"/>
    </row>
    <row r="60" spans="1:9" ht="42.75" customHeight="1" x14ac:dyDescent="0.25">
      <c r="A60" s="6"/>
      <c r="B60" s="6"/>
      <c r="C60" s="6"/>
      <c r="D60" s="19">
        <v>13</v>
      </c>
      <c r="E60" s="4" t="s">
        <v>24</v>
      </c>
      <c r="F60" s="6"/>
      <c r="G60" s="15" t="s">
        <v>113</v>
      </c>
      <c r="H60" s="496" t="s">
        <v>130</v>
      </c>
      <c r="I60" s="496"/>
    </row>
    <row r="61" spans="1:9" ht="78" customHeight="1" x14ac:dyDescent="0.25">
      <c r="A61" s="6"/>
      <c r="B61" s="6"/>
      <c r="C61" s="6"/>
      <c r="D61" s="19">
        <v>14</v>
      </c>
      <c r="E61" s="5" t="s">
        <v>113</v>
      </c>
      <c r="F61" s="6"/>
      <c r="G61" s="16" t="s">
        <v>114</v>
      </c>
      <c r="H61" s="496" t="s">
        <v>131</v>
      </c>
      <c r="I61" s="496"/>
    </row>
    <row r="62" spans="1:9" ht="75.75" customHeight="1" x14ac:dyDescent="0.25">
      <c r="A62" s="6"/>
      <c r="B62" s="6"/>
      <c r="C62" s="6"/>
      <c r="D62" s="19">
        <v>15</v>
      </c>
      <c r="E62" s="5" t="s">
        <v>113</v>
      </c>
      <c r="F62" s="6"/>
      <c r="G62" s="17" t="s">
        <v>115</v>
      </c>
      <c r="H62" s="496" t="s">
        <v>131</v>
      </c>
      <c r="I62" s="49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G20" zoomScale="70" zoomScaleNormal="70" workbookViewId="0">
      <selection activeCell="N27" sqref="N27"/>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1" t="s">
        <v>299</v>
      </c>
      <c r="S3" s="562"/>
    </row>
    <row r="4" spans="2:33" ht="121.5" customHeight="1" x14ac:dyDescent="0.25">
      <c r="R4" s="209" t="s">
        <v>293</v>
      </c>
      <c r="S4" s="208" t="s">
        <v>307</v>
      </c>
    </row>
    <row r="5" spans="2:33" ht="15.75" thickBot="1" x14ac:dyDescent="0.3">
      <c r="R5" s="136" t="s">
        <v>255</v>
      </c>
      <c r="S5" s="136">
        <v>0</v>
      </c>
      <c r="AB5">
        <v>15</v>
      </c>
      <c r="AC5">
        <v>5</v>
      </c>
      <c r="AD5">
        <v>10</v>
      </c>
      <c r="AE5">
        <v>30</v>
      </c>
    </row>
    <row r="6" spans="2:33" ht="21" customHeight="1" x14ac:dyDescent="0.25">
      <c r="B6" s="563" t="s">
        <v>252</v>
      </c>
      <c r="C6" s="564"/>
      <c r="D6" s="564"/>
      <c r="E6" s="564"/>
      <c r="F6" s="564"/>
      <c r="G6" s="564"/>
      <c r="H6" s="564"/>
      <c r="I6" s="564"/>
      <c r="J6" s="564"/>
      <c r="K6" s="564"/>
      <c r="L6" s="564"/>
      <c r="M6" s="564"/>
      <c r="N6" s="564"/>
      <c r="O6" s="565"/>
      <c r="P6" s="211"/>
      <c r="R6" s="136" t="s">
        <v>256</v>
      </c>
      <c r="S6" s="136">
        <v>1</v>
      </c>
      <c r="AB6">
        <v>0</v>
      </c>
      <c r="AC6">
        <v>0</v>
      </c>
      <c r="AD6">
        <v>0</v>
      </c>
      <c r="AE6">
        <v>0</v>
      </c>
    </row>
    <row r="7" spans="2:33" ht="21" customHeight="1" x14ac:dyDescent="0.25">
      <c r="B7" s="566"/>
      <c r="C7" s="567"/>
      <c r="D7" s="567"/>
      <c r="E7" s="567"/>
      <c r="F7" s="567"/>
      <c r="G7" s="567"/>
      <c r="H7" s="567"/>
      <c r="I7" s="567"/>
      <c r="J7" s="567"/>
      <c r="K7" s="567"/>
      <c r="L7" s="567"/>
      <c r="M7" s="567"/>
      <c r="N7" s="567"/>
      <c r="O7" s="568"/>
      <c r="P7" s="211"/>
      <c r="R7" s="136" t="s">
        <v>257</v>
      </c>
      <c r="S7" s="136">
        <v>2</v>
      </c>
      <c r="AG7" t="s">
        <v>248</v>
      </c>
    </row>
    <row r="8" spans="2:33" ht="21" customHeight="1" thickBot="1" x14ac:dyDescent="0.3">
      <c r="B8" s="569"/>
      <c r="C8" s="570"/>
      <c r="D8" s="570"/>
      <c r="E8" s="570"/>
      <c r="F8" s="570"/>
      <c r="G8" s="570"/>
      <c r="H8" s="570"/>
      <c r="I8" s="570"/>
      <c r="J8" s="570"/>
      <c r="K8" s="570"/>
      <c r="L8" s="570"/>
      <c r="M8" s="570"/>
      <c r="N8" s="570"/>
      <c r="O8" s="571"/>
      <c r="P8" s="211"/>
      <c r="R8" s="138"/>
      <c r="S8" s="138"/>
      <c r="AG8" t="s">
        <v>249</v>
      </c>
    </row>
    <row r="9" spans="2:33" ht="36" customHeight="1" x14ac:dyDescent="0.25">
      <c r="B9" s="558" t="s">
        <v>297</v>
      </c>
      <c r="C9" s="553" t="s">
        <v>63</v>
      </c>
      <c r="D9" s="553" t="s">
        <v>253</v>
      </c>
      <c r="E9" s="560" t="s">
        <v>292</v>
      </c>
      <c r="F9" s="560"/>
      <c r="G9" s="560"/>
      <c r="H9" s="560"/>
      <c r="I9" s="560"/>
      <c r="J9" s="560"/>
      <c r="K9" s="560"/>
      <c r="L9" s="558" t="s">
        <v>254</v>
      </c>
      <c r="M9" s="558" t="s">
        <v>298</v>
      </c>
      <c r="N9" s="558" t="s">
        <v>309</v>
      </c>
      <c r="O9" s="558" t="s">
        <v>310</v>
      </c>
      <c r="P9" s="212"/>
      <c r="R9" s="543" t="s">
        <v>308</v>
      </c>
      <c r="S9" s="544"/>
    </row>
    <row r="10" spans="2:33" ht="89.25" customHeight="1" thickBot="1" x14ac:dyDescent="0.3">
      <c r="B10" s="559"/>
      <c r="C10" s="554"/>
      <c r="D10" s="554"/>
      <c r="E10" s="216" t="s">
        <v>284</v>
      </c>
      <c r="F10" s="216" t="s">
        <v>285</v>
      </c>
      <c r="G10" s="216" t="s">
        <v>287</v>
      </c>
      <c r="H10" s="216" t="s">
        <v>286</v>
      </c>
      <c r="I10" s="216" t="s">
        <v>288</v>
      </c>
      <c r="J10" s="216" t="s">
        <v>290</v>
      </c>
      <c r="K10" s="216" t="s">
        <v>289</v>
      </c>
      <c r="L10" s="559"/>
      <c r="M10" s="559"/>
      <c r="N10" s="559"/>
      <c r="O10" s="559"/>
      <c r="P10" s="212"/>
      <c r="R10" s="545"/>
      <c r="S10" s="546"/>
    </row>
    <row r="11" spans="2:33" ht="54.75" customHeight="1" x14ac:dyDescent="0.25">
      <c r="B11" s="572">
        <v>1</v>
      </c>
      <c r="C11" s="223" t="s">
        <v>248</v>
      </c>
      <c r="D11" s="102" t="s">
        <v>325</v>
      </c>
      <c r="E11" s="136">
        <v>15</v>
      </c>
      <c r="F11" s="136">
        <v>5</v>
      </c>
      <c r="G11" s="136">
        <v>0</v>
      </c>
      <c r="H11" s="136">
        <v>10</v>
      </c>
      <c r="I11" s="169">
        <v>15</v>
      </c>
      <c r="J11" s="136">
        <v>10</v>
      </c>
      <c r="K11" s="136">
        <v>30</v>
      </c>
      <c r="L11" s="137"/>
      <c r="M11" s="224">
        <f t="shared" ref="M11:M18" si="0">SUM(E11:K11)</f>
        <v>85</v>
      </c>
      <c r="N11" s="224">
        <v>2</v>
      </c>
      <c r="O11" s="224"/>
      <c r="P11" s="210"/>
      <c r="R11" s="547"/>
      <c r="S11" s="548"/>
    </row>
    <row r="12" spans="2:33" ht="48" customHeight="1" x14ac:dyDescent="0.25">
      <c r="B12" s="573"/>
      <c r="C12" s="223" t="s">
        <v>248</v>
      </c>
      <c r="D12" s="103" t="s">
        <v>327</v>
      </c>
      <c r="E12" s="136">
        <v>15</v>
      </c>
      <c r="F12" s="136">
        <v>5</v>
      </c>
      <c r="G12" s="136">
        <v>0</v>
      </c>
      <c r="H12" s="136">
        <v>10</v>
      </c>
      <c r="I12" s="169">
        <v>15</v>
      </c>
      <c r="J12" s="136">
        <v>10</v>
      </c>
      <c r="K12" s="136">
        <v>30</v>
      </c>
      <c r="L12" s="135"/>
      <c r="M12" s="224">
        <f t="shared" si="0"/>
        <v>85</v>
      </c>
      <c r="N12" s="224">
        <v>2</v>
      </c>
      <c r="O12" s="224"/>
      <c r="P12" s="210"/>
    </row>
    <row r="13" spans="2:33" ht="50.25" customHeight="1" x14ac:dyDescent="0.25">
      <c r="B13" s="573"/>
      <c r="C13" s="223" t="s">
        <v>248</v>
      </c>
      <c r="D13" s="104" t="s">
        <v>328</v>
      </c>
      <c r="E13" s="136">
        <v>15</v>
      </c>
      <c r="F13" s="136">
        <v>5</v>
      </c>
      <c r="G13" s="136">
        <v>0</v>
      </c>
      <c r="H13" s="136">
        <v>10</v>
      </c>
      <c r="I13" s="169">
        <v>15</v>
      </c>
      <c r="J13" s="136">
        <v>10</v>
      </c>
      <c r="K13" s="136">
        <v>30</v>
      </c>
      <c r="L13" s="135"/>
      <c r="M13" s="224">
        <f t="shared" si="0"/>
        <v>85</v>
      </c>
      <c r="N13" s="224">
        <v>2</v>
      </c>
      <c r="O13" s="224"/>
      <c r="P13" s="210"/>
    </row>
    <row r="14" spans="2:33" ht="67.5" customHeight="1" x14ac:dyDescent="0.25">
      <c r="B14" s="573"/>
      <c r="C14" s="223" t="s">
        <v>248</v>
      </c>
      <c r="D14" s="104" t="s">
        <v>329</v>
      </c>
      <c r="E14" s="136">
        <v>15</v>
      </c>
      <c r="F14" s="136">
        <v>5</v>
      </c>
      <c r="G14" s="136">
        <v>0</v>
      </c>
      <c r="H14" s="136">
        <v>10</v>
      </c>
      <c r="I14" s="169">
        <v>15</v>
      </c>
      <c r="J14" s="136">
        <v>10</v>
      </c>
      <c r="K14" s="136">
        <v>30</v>
      </c>
      <c r="L14" s="135"/>
      <c r="M14" s="224">
        <f t="shared" si="0"/>
        <v>85</v>
      </c>
      <c r="N14" s="224">
        <v>2</v>
      </c>
      <c r="O14" s="224"/>
      <c r="P14" s="210"/>
      <c r="Q14" s="550" t="s">
        <v>258</v>
      </c>
      <c r="R14" s="551"/>
      <c r="S14" s="552"/>
    </row>
    <row r="15" spans="2:33" ht="30.75" customHeight="1" x14ac:dyDescent="0.25">
      <c r="B15" s="573"/>
      <c r="C15" s="135"/>
      <c r="D15" s="164"/>
      <c r="E15" s="164"/>
      <c r="F15" s="164"/>
      <c r="G15" s="164"/>
      <c r="H15" s="164"/>
      <c r="I15" s="169"/>
      <c r="J15" s="164"/>
      <c r="K15" s="164"/>
      <c r="L15" s="135"/>
      <c r="M15" s="204">
        <f t="shared" si="0"/>
        <v>0</v>
      </c>
      <c r="N15" s="135"/>
      <c r="O15" s="135"/>
      <c r="P15" s="210"/>
      <c r="Q15" s="215" t="s">
        <v>291</v>
      </c>
      <c r="R15" s="214" t="s">
        <v>259</v>
      </c>
      <c r="S15" s="213" t="s">
        <v>260</v>
      </c>
    </row>
    <row r="16" spans="2:33" ht="29.25" customHeight="1" x14ac:dyDescent="0.25">
      <c r="B16" s="573"/>
      <c r="C16" s="135"/>
      <c r="D16" s="164"/>
      <c r="E16" s="164"/>
      <c r="F16" s="164"/>
      <c r="G16" s="164"/>
      <c r="H16" s="164"/>
      <c r="I16" s="169"/>
      <c r="J16" s="164"/>
      <c r="K16" s="164"/>
      <c r="L16" s="135"/>
      <c r="M16" s="204">
        <f t="shared" si="0"/>
        <v>0</v>
      </c>
      <c r="N16" s="135"/>
      <c r="O16" s="135"/>
      <c r="P16" s="210"/>
      <c r="Q16" s="217">
        <v>1</v>
      </c>
      <c r="R16" s="136">
        <v>3</v>
      </c>
      <c r="S16" s="136">
        <v>0</v>
      </c>
    </row>
    <row r="17" spans="2:19" ht="27" customHeight="1" x14ac:dyDescent="0.25">
      <c r="B17" s="573"/>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74"/>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49"/>
      <c r="D19" s="549"/>
      <c r="E19" s="549"/>
      <c r="F19" s="549"/>
      <c r="G19" s="549"/>
      <c r="H19" s="549"/>
      <c r="I19" s="549"/>
      <c r="J19" s="549"/>
      <c r="K19" s="549"/>
      <c r="L19" s="138"/>
      <c r="M19" s="138"/>
      <c r="N19" s="138"/>
      <c r="O19" s="138"/>
      <c r="P19" s="138"/>
      <c r="Q19" s="135"/>
      <c r="R19" s="135"/>
      <c r="S19" s="135"/>
    </row>
    <row r="20" spans="2:19" ht="15" customHeight="1" x14ac:dyDescent="0.25">
      <c r="B20" s="563" t="s">
        <v>252</v>
      </c>
      <c r="C20" s="564"/>
      <c r="D20" s="564"/>
      <c r="E20" s="564"/>
      <c r="F20" s="564"/>
      <c r="G20" s="564"/>
      <c r="H20" s="564"/>
      <c r="I20" s="564"/>
      <c r="J20" s="564"/>
      <c r="K20" s="564"/>
      <c r="L20" s="564"/>
      <c r="M20" s="564"/>
      <c r="N20" s="564"/>
      <c r="O20" s="565"/>
      <c r="Q20" s="135"/>
      <c r="R20" s="135"/>
      <c r="S20" s="135"/>
    </row>
    <row r="21" spans="2:19" ht="27.75" customHeight="1" x14ac:dyDescent="0.25">
      <c r="B21" s="566"/>
      <c r="C21" s="567"/>
      <c r="D21" s="567"/>
      <c r="E21" s="567"/>
      <c r="F21" s="567"/>
      <c r="G21" s="567"/>
      <c r="H21" s="567"/>
      <c r="I21" s="567"/>
      <c r="J21" s="567"/>
      <c r="K21" s="567"/>
      <c r="L21" s="567"/>
      <c r="M21" s="567"/>
      <c r="N21" s="567"/>
      <c r="O21" s="568"/>
      <c r="Q21" s="135"/>
      <c r="R21" s="135"/>
      <c r="S21" s="135"/>
    </row>
    <row r="22" spans="2:19" ht="15.75" customHeight="1" thickBot="1" x14ac:dyDescent="0.3">
      <c r="B22" s="569"/>
      <c r="C22" s="570"/>
      <c r="D22" s="570"/>
      <c r="E22" s="570"/>
      <c r="F22" s="570"/>
      <c r="G22" s="570"/>
      <c r="H22" s="570"/>
      <c r="I22" s="570"/>
      <c r="J22" s="570"/>
      <c r="K22" s="570"/>
      <c r="L22" s="570"/>
      <c r="M22" s="570"/>
      <c r="N22" s="570"/>
      <c r="O22" s="571"/>
      <c r="Q22" s="135"/>
      <c r="R22" s="135"/>
      <c r="S22" s="135"/>
    </row>
    <row r="23" spans="2:19" ht="39.75" customHeight="1" x14ac:dyDescent="0.25">
      <c r="B23" s="558" t="s">
        <v>297</v>
      </c>
      <c r="C23" s="553" t="s">
        <v>63</v>
      </c>
      <c r="D23" s="553" t="s">
        <v>253</v>
      </c>
      <c r="E23" s="555" t="s">
        <v>292</v>
      </c>
      <c r="F23" s="556"/>
      <c r="G23" s="556"/>
      <c r="H23" s="556"/>
      <c r="I23" s="556"/>
      <c r="J23" s="556"/>
      <c r="K23" s="557"/>
      <c r="L23" s="553" t="s">
        <v>254</v>
      </c>
      <c r="M23" s="558" t="s">
        <v>298</v>
      </c>
      <c r="N23" s="558" t="s">
        <v>309</v>
      </c>
      <c r="O23" s="558" t="s">
        <v>310</v>
      </c>
      <c r="Q23" s="135"/>
      <c r="R23" s="135"/>
      <c r="S23" s="135"/>
    </row>
    <row r="24" spans="2:19" ht="75.75" thickBot="1" x14ac:dyDescent="0.3">
      <c r="B24" s="559"/>
      <c r="C24" s="554"/>
      <c r="D24" s="554"/>
      <c r="E24" s="216" t="s">
        <v>284</v>
      </c>
      <c r="F24" s="216" t="s">
        <v>285</v>
      </c>
      <c r="G24" s="216" t="s">
        <v>287</v>
      </c>
      <c r="H24" s="216" t="s">
        <v>286</v>
      </c>
      <c r="I24" s="216" t="s">
        <v>288</v>
      </c>
      <c r="J24" s="216" t="s">
        <v>290</v>
      </c>
      <c r="K24" s="216" t="s">
        <v>289</v>
      </c>
      <c r="L24" s="554"/>
      <c r="M24" s="559"/>
      <c r="N24" s="559"/>
      <c r="O24" s="559"/>
      <c r="Q24" s="138"/>
      <c r="R24" s="138"/>
      <c r="S24" s="138"/>
    </row>
    <row r="25" spans="2:19" ht="63" customHeight="1" thickBot="1" x14ac:dyDescent="0.3">
      <c r="B25" s="572">
        <v>2</v>
      </c>
      <c r="C25" s="135" t="s">
        <v>249</v>
      </c>
      <c r="D25" s="205" t="s">
        <v>344</v>
      </c>
      <c r="E25" s="136">
        <v>15</v>
      </c>
      <c r="F25" s="136">
        <v>5</v>
      </c>
      <c r="G25" s="136">
        <v>0</v>
      </c>
      <c r="H25" s="136">
        <v>10</v>
      </c>
      <c r="I25" s="169">
        <v>15</v>
      </c>
      <c r="J25" s="136">
        <v>10</v>
      </c>
      <c r="K25" s="136">
        <v>30</v>
      </c>
      <c r="L25" s="137"/>
      <c r="M25" s="135">
        <f>SUM(E25:K25)</f>
        <v>85</v>
      </c>
      <c r="N25" s="135">
        <v>0</v>
      </c>
      <c r="O25" s="135">
        <v>2</v>
      </c>
      <c r="Q25" s="138"/>
      <c r="R25" s="138"/>
      <c r="S25" s="138"/>
    </row>
    <row r="26" spans="2:19" ht="72" customHeight="1" thickBot="1" x14ac:dyDescent="0.3">
      <c r="B26" s="573"/>
      <c r="C26" s="135" t="s">
        <v>248</v>
      </c>
      <c r="D26" s="205" t="s">
        <v>346</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42.75" customHeight="1" thickBot="1" x14ac:dyDescent="0.3">
      <c r="B27" s="573"/>
      <c r="C27" s="135" t="s">
        <v>248</v>
      </c>
      <c r="D27" s="206" t="s">
        <v>347</v>
      </c>
      <c r="E27" s="136">
        <v>15</v>
      </c>
      <c r="F27" s="136">
        <v>5</v>
      </c>
      <c r="G27" s="136">
        <v>0</v>
      </c>
      <c r="H27" s="136">
        <v>10</v>
      </c>
      <c r="I27" s="169">
        <v>15</v>
      </c>
      <c r="J27" s="136">
        <v>10</v>
      </c>
      <c r="K27" s="136">
        <v>30</v>
      </c>
      <c r="L27" s="137"/>
      <c r="M27" s="135">
        <f t="shared" si="1"/>
        <v>85</v>
      </c>
      <c r="N27" s="135">
        <v>2</v>
      </c>
      <c r="O27" s="135">
        <v>0</v>
      </c>
      <c r="Q27" s="138"/>
      <c r="R27" s="138"/>
      <c r="S27" s="138"/>
    </row>
    <row r="28" spans="2:19" ht="55.5" customHeight="1" thickBot="1" x14ac:dyDescent="0.3">
      <c r="B28" s="573"/>
      <c r="C28" s="135" t="s">
        <v>248</v>
      </c>
      <c r="D28" s="205" t="s">
        <v>348</v>
      </c>
      <c r="E28" s="136">
        <v>15</v>
      </c>
      <c r="F28" s="136">
        <v>5</v>
      </c>
      <c r="G28" s="136">
        <v>0</v>
      </c>
      <c r="H28" s="136">
        <v>10</v>
      </c>
      <c r="I28" s="169">
        <v>15</v>
      </c>
      <c r="J28" s="136">
        <v>10</v>
      </c>
      <c r="K28" s="136">
        <v>30</v>
      </c>
      <c r="L28" s="135"/>
      <c r="M28" s="135">
        <f t="shared" si="1"/>
        <v>85</v>
      </c>
      <c r="N28" s="135">
        <v>2</v>
      </c>
      <c r="O28" s="135"/>
      <c r="Q28" s="138"/>
      <c r="R28" s="138"/>
      <c r="S28" s="138"/>
    </row>
    <row r="29" spans="2:19" ht="41.25" customHeight="1" thickBot="1" x14ac:dyDescent="0.3">
      <c r="B29" s="573"/>
      <c r="C29" s="135" t="s">
        <v>248</v>
      </c>
      <c r="D29" s="105" t="s">
        <v>349</v>
      </c>
      <c r="E29" s="136">
        <v>15</v>
      </c>
      <c r="F29" s="136">
        <v>5</v>
      </c>
      <c r="G29" s="136">
        <v>0</v>
      </c>
      <c r="H29" s="136">
        <v>10</v>
      </c>
      <c r="I29" s="169">
        <v>15</v>
      </c>
      <c r="J29" s="136">
        <v>10</v>
      </c>
      <c r="K29" s="136">
        <v>30</v>
      </c>
      <c r="L29" s="135"/>
      <c r="M29" s="135">
        <f t="shared" si="1"/>
        <v>85</v>
      </c>
      <c r="N29" s="135">
        <v>2</v>
      </c>
      <c r="O29" s="135"/>
      <c r="Q29" s="138"/>
      <c r="R29" s="138"/>
      <c r="S29" s="138"/>
    </row>
    <row r="30" spans="2:19" ht="30" customHeight="1" x14ac:dyDescent="0.25">
      <c r="B30" s="573"/>
      <c r="C30" s="135"/>
      <c r="D30" s="164"/>
      <c r="E30" s="164"/>
      <c r="F30" s="164"/>
      <c r="G30" s="164"/>
      <c r="H30" s="164"/>
      <c r="I30" s="169"/>
      <c r="J30" s="164"/>
      <c r="K30" s="164"/>
      <c r="L30" s="135"/>
      <c r="M30" s="135">
        <f t="shared" si="1"/>
        <v>0</v>
      </c>
      <c r="N30" s="135"/>
      <c r="O30" s="135"/>
    </row>
    <row r="31" spans="2:19" ht="44.25" customHeight="1" x14ac:dyDescent="0.25">
      <c r="B31" s="573"/>
      <c r="C31" s="135"/>
      <c r="D31" s="164"/>
      <c r="E31" s="164"/>
      <c r="F31" s="164"/>
      <c r="G31" s="164"/>
      <c r="H31" s="164"/>
      <c r="I31" s="169"/>
      <c r="J31" s="164"/>
      <c r="K31" s="164"/>
      <c r="L31" s="135"/>
      <c r="M31" s="135">
        <f t="shared" si="1"/>
        <v>0</v>
      </c>
      <c r="N31" s="135"/>
      <c r="O31" s="135"/>
    </row>
    <row r="32" spans="2:19" ht="43.5" customHeight="1" x14ac:dyDescent="0.25">
      <c r="B32" s="574"/>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63" t="s">
        <v>252</v>
      </c>
      <c r="C34" s="564"/>
      <c r="D34" s="564"/>
      <c r="E34" s="564"/>
      <c r="F34" s="564"/>
      <c r="G34" s="564"/>
      <c r="H34" s="564"/>
      <c r="I34" s="564"/>
      <c r="J34" s="564"/>
      <c r="K34" s="564"/>
      <c r="L34" s="564"/>
      <c r="M34" s="564"/>
      <c r="N34" s="564"/>
      <c r="O34" s="565"/>
    </row>
    <row r="35" spans="2:15" ht="15" customHeight="1" x14ac:dyDescent="0.25">
      <c r="B35" s="566"/>
      <c r="C35" s="567"/>
      <c r="D35" s="567"/>
      <c r="E35" s="567"/>
      <c r="F35" s="567"/>
      <c r="G35" s="567"/>
      <c r="H35" s="567"/>
      <c r="I35" s="567"/>
      <c r="J35" s="567"/>
      <c r="K35" s="567"/>
      <c r="L35" s="567"/>
      <c r="M35" s="567"/>
      <c r="N35" s="567"/>
      <c r="O35" s="568"/>
    </row>
    <row r="36" spans="2:15" ht="15.75" customHeight="1" thickBot="1" x14ac:dyDescent="0.3">
      <c r="B36" s="569"/>
      <c r="C36" s="570"/>
      <c r="D36" s="570"/>
      <c r="E36" s="570"/>
      <c r="F36" s="570"/>
      <c r="G36" s="570"/>
      <c r="H36" s="570"/>
      <c r="I36" s="570"/>
      <c r="J36" s="570"/>
      <c r="K36" s="570"/>
      <c r="L36" s="570"/>
      <c r="M36" s="570"/>
      <c r="N36" s="570"/>
      <c r="O36" s="571"/>
    </row>
    <row r="37" spans="2:15" ht="45.75" customHeight="1" x14ac:dyDescent="0.25">
      <c r="B37" s="558" t="s">
        <v>297</v>
      </c>
      <c r="C37" s="553" t="s">
        <v>63</v>
      </c>
      <c r="D37" s="553" t="s">
        <v>253</v>
      </c>
      <c r="E37" s="555" t="s">
        <v>292</v>
      </c>
      <c r="F37" s="556"/>
      <c r="G37" s="556"/>
      <c r="H37" s="556"/>
      <c r="I37" s="556"/>
      <c r="J37" s="556"/>
      <c r="K37" s="557"/>
      <c r="L37" s="553" t="s">
        <v>254</v>
      </c>
      <c r="M37" s="558" t="s">
        <v>298</v>
      </c>
      <c r="N37" s="558" t="s">
        <v>309</v>
      </c>
      <c r="O37" s="558" t="s">
        <v>310</v>
      </c>
    </row>
    <row r="38" spans="2:15" ht="75.75" thickBot="1" x14ac:dyDescent="0.3">
      <c r="B38" s="559"/>
      <c r="C38" s="554"/>
      <c r="D38" s="554"/>
      <c r="E38" s="216" t="s">
        <v>284</v>
      </c>
      <c r="F38" s="216" t="s">
        <v>285</v>
      </c>
      <c r="G38" s="216" t="s">
        <v>287</v>
      </c>
      <c r="H38" s="216" t="s">
        <v>286</v>
      </c>
      <c r="I38" s="216" t="s">
        <v>288</v>
      </c>
      <c r="J38" s="216" t="s">
        <v>290</v>
      </c>
      <c r="K38" s="216" t="s">
        <v>289</v>
      </c>
      <c r="L38" s="554"/>
      <c r="M38" s="559"/>
      <c r="N38" s="559"/>
      <c r="O38" s="559"/>
    </row>
    <row r="39" spans="2:15" ht="78.75" customHeight="1" x14ac:dyDescent="0.25">
      <c r="B39" s="572">
        <v>3</v>
      </c>
      <c r="C39" s="135"/>
      <c r="D39" s="102"/>
      <c r="E39" s="164"/>
      <c r="F39" s="164"/>
      <c r="G39" s="164"/>
      <c r="H39" s="164"/>
      <c r="I39" s="169"/>
      <c r="J39" s="164"/>
      <c r="K39" s="164"/>
      <c r="L39" s="137"/>
      <c r="M39" s="135">
        <f>SUM(E39:K39)</f>
        <v>0</v>
      </c>
      <c r="N39" s="135">
        <v>2</v>
      </c>
      <c r="O39" s="135"/>
    </row>
    <row r="40" spans="2:15" ht="63.75" customHeight="1" x14ac:dyDescent="0.25">
      <c r="B40" s="573"/>
      <c r="C40" s="135"/>
      <c r="D40" s="103"/>
      <c r="E40" s="164"/>
      <c r="F40" s="164"/>
      <c r="G40" s="164"/>
      <c r="H40" s="164"/>
      <c r="I40" s="169"/>
      <c r="J40" s="164"/>
      <c r="K40" s="164"/>
      <c r="L40" s="135"/>
      <c r="M40" s="135">
        <f t="shared" ref="M40:M46" si="2">SUM(E40:K40)</f>
        <v>0</v>
      </c>
      <c r="N40" s="135">
        <v>1</v>
      </c>
      <c r="O40" s="135"/>
    </row>
    <row r="41" spans="2:15" ht="63.75" customHeight="1" x14ac:dyDescent="0.25">
      <c r="B41" s="573"/>
      <c r="C41" s="135"/>
      <c r="D41" s="104"/>
      <c r="E41" s="164"/>
      <c r="F41" s="164"/>
      <c r="G41" s="164"/>
      <c r="H41" s="164"/>
      <c r="I41" s="169"/>
      <c r="J41" s="164"/>
      <c r="K41" s="164"/>
      <c r="L41" s="135"/>
      <c r="M41" s="135">
        <f t="shared" si="2"/>
        <v>0</v>
      </c>
      <c r="N41" s="135">
        <v>2</v>
      </c>
      <c r="O41" s="135"/>
    </row>
    <row r="42" spans="2:15" ht="33.75" customHeight="1" x14ac:dyDescent="0.25">
      <c r="B42" s="573"/>
      <c r="C42" s="135"/>
      <c r="D42" s="164"/>
      <c r="E42" s="164"/>
      <c r="F42" s="164"/>
      <c r="G42" s="164"/>
      <c r="H42" s="164"/>
      <c r="I42" s="169"/>
      <c r="J42" s="164"/>
      <c r="K42" s="164"/>
      <c r="L42" s="135"/>
      <c r="M42" s="135">
        <f t="shared" si="2"/>
        <v>0</v>
      </c>
      <c r="N42" s="135"/>
      <c r="O42" s="135"/>
    </row>
    <row r="43" spans="2:15" ht="51" customHeight="1" x14ac:dyDescent="0.25">
      <c r="B43" s="573"/>
      <c r="C43" s="135"/>
      <c r="D43" s="164"/>
      <c r="E43" s="164"/>
      <c r="F43" s="164"/>
      <c r="G43" s="164"/>
      <c r="H43" s="164"/>
      <c r="I43" s="169"/>
      <c r="J43" s="164"/>
      <c r="K43" s="164"/>
      <c r="L43" s="135"/>
      <c r="M43" s="135">
        <f t="shared" si="2"/>
        <v>0</v>
      </c>
      <c r="N43" s="135"/>
      <c r="O43" s="135"/>
    </row>
    <row r="44" spans="2:15" ht="38.25" customHeight="1" x14ac:dyDescent="0.25">
      <c r="B44" s="573"/>
      <c r="C44" s="135"/>
      <c r="D44" s="164"/>
      <c r="E44" s="164"/>
      <c r="F44" s="164"/>
      <c r="G44" s="164"/>
      <c r="H44" s="164"/>
      <c r="I44" s="169"/>
      <c r="J44" s="164"/>
      <c r="K44" s="164"/>
      <c r="L44" s="135"/>
      <c r="M44" s="135">
        <f t="shared" si="2"/>
        <v>0</v>
      </c>
      <c r="N44" s="135"/>
      <c r="O44" s="135"/>
    </row>
    <row r="45" spans="2:15" ht="39.75" customHeight="1" x14ac:dyDescent="0.25">
      <c r="B45" s="573"/>
      <c r="C45" s="135"/>
      <c r="D45" s="164"/>
      <c r="E45" s="164"/>
      <c r="F45" s="164"/>
      <c r="G45" s="164"/>
      <c r="H45" s="164"/>
      <c r="I45" s="169"/>
      <c r="J45" s="164"/>
      <c r="K45" s="164"/>
      <c r="L45" s="135"/>
      <c r="M45" s="135">
        <f t="shared" si="2"/>
        <v>0</v>
      </c>
      <c r="N45" s="135"/>
      <c r="O45" s="135"/>
    </row>
    <row r="46" spans="2:15" ht="44.25" customHeight="1" x14ac:dyDescent="0.25">
      <c r="B46" s="574"/>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63" t="s">
        <v>252</v>
      </c>
      <c r="C49" s="564"/>
      <c r="D49" s="564"/>
      <c r="E49" s="564"/>
      <c r="F49" s="564"/>
      <c r="G49" s="564"/>
      <c r="H49" s="564"/>
      <c r="I49" s="564"/>
      <c r="J49" s="564"/>
      <c r="K49" s="564"/>
      <c r="L49" s="564"/>
      <c r="M49" s="564"/>
      <c r="N49" s="564"/>
      <c r="O49" s="565"/>
    </row>
    <row r="50" spans="2:15" ht="15" customHeight="1" x14ac:dyDescent="0.25">
      <c r="B50" s="566"/>
      <c r="C50" s="567"/>
      <c r="D50" s="567"/>
      <c r="E50" s="567"/>
      <c r="F50" s="567"/>
      <c r="G50" s="567"/>
      <c r="H50" s="567"/>
      <c r="I50" s="567"/>
      <c r="J50" s="567"/>
      <c r="K50" s="567"/>
      <c r="L50" s="567"/>
      <c r="M50" s="567"/>
      <c r="N50" s="567"/>
      <c r="O50" s="568"/>
    </row>
    <row r="51" spans="2:15" ht="15.75" customHeight="1" thickBot="1" x14ac:dyDescent="0.3">
      <c r="B51" s="569"/>
      <c r="C51" s="570"/>
      <c r="D51" s="570"/>
      <c r="E51" s="570"/>
      <c r="F51" s="570"/>
      <c r="G51" s="570"/>
      <c r="H51" s="570"/>
      <c r="I51" s="570"/>
      <c r="J51" s="570"/>
      <c r="K51" s="570"/>
      <c r="L51" s="570"/>
      <c r="M51" s="570"/>
      <c r="N51" s="570"/>
      <c r="O51" s="571"/>
    </row>
    <row r="52" spans="2:15" ht="54" customHeight="1" x14ac:dyDescent="0.25">
      <c r="B52" s="558" t="s">
        <v>297</v>
      </c>
      <c r="C52" s="553" t="s">
        <v>63</v>
      </c>
      <c r="D52" s="553" t="s">
        <v>253</v>
      </c>
      <c r="E52" s="555" t="s">
        <v>292</v>
      </c>
      <c r="F52" s="556"/>
      <c r="G52" s="556"/>
      <c r="H52" s="556"/>
      <c r="I52" s="556"/>
      <c r="J52" s="556"/>
      <c r="K52" s="557"/>
      <c r="L52" s="553" t="s">
        <v>254</v>
      </c>
      <c r="M52" s="558" t="s">
        <v>298</v>
      </c>
      <c r="N52" s="558" t="s">
        <v>309</v>
      </c>
      <c r="O52" s="558" t="s">
        <v>310</v>
      </c>
    </row>
    <row r="53" spans="2:15" ht="75.75" thickBot="1" x14ac:dyDescent="0.3">
      <c r="B53" s="559"/>
      <c r="C53" s="554"/>
      <c r="D53" s="554"/>
      <c r="E53" s="216" t="s">
        <v>284</v>
      </c>
      <c r="F53" s="216" t="s">
        <v>285</v>
      </c>
      <c r="G53" s="216" t="s">
        <v>287</v>
      </c>
      <c r="H53" s="216" t="s">
        <v>286</v>
      </c>
      <c r="I53" s="216" t="s">
        <v>288</v>
      </c>
      <c r="J53" s="216" t="s">
        <v>290</v>
      </c>
      <c r="K53" s="216" t="s">
        <v>289</v>
      </c>
      <c r="L53" s="554"/>
      <c r="M53" s="559"/>
      <c r="N53" s="559"/>
      <c r="O53" s="559"/>
    </row>
    <row r="54" spans="2:15" ht="51" customHeight="1" x14ac:dyDescent="0.25">
      <c r="B54" s="572">
        <v>4</v>
      </c>
      <c r="C54" s="135"/>
      <c r="D54" s="102"/>
      <c r="E54" s="164"/>
      <c r="F54" s="164"/>
      <c r="G54" s="164"/>
      <c r="H54" s="164"/>
      <c r="I54" s="169"/>
      <c r="J54" s="164"/>
      <c r="K54" s="164"/>
      <c r="L54" s="137"/>
      <c r="M54" s="135">
        <f>SUM(E54:K54)</f>
        <v>0</v>
      </c>
      <c r="N54" s="135">
        <v>2</v>
      </c>
      <c r="O54" s="135"/>
    </row>
    <row r="55" spans="2:15" ht="42" customHeight="1" x14ac:dyDescent="0.25">
      <c r="B55" s="573"/>
      <c r="C55" s="135"/>
      <c r="D55" s="103"/>
      <c r="E55" s="164"/>
      <c r="F55" s="164"/>
      <c r="G55" s="164"/>
      <c r="H55" s="164"/>
      <c r="I55" s="169"/>
      <c r="J55" s="164"/>
      <c r="K55" s="164"/>
      <c r="L55" s="135"/>
      <c r="M55" s="135">
        <f t="shared" ref="M55:M61" si="3">SUM(E55:K55)</f>
        <v>0</v>
      </c>
      <c r="N55" s="135">
        <v>2</v>
      </c>
      <c r="O55" s="135"/>
    </row>
    <row r="56" spans="2:15" ht="39.75" customHeight="1" x14ac:dyDescent="0.25">
      <c r="B56" s="573"/>
      <c r="C56" s="135"/>
      <c r="D56" s="164"/>
      <c r="E56" s="164"/>
      <c r="F56" s="164"/>
      <c r="G56" s="164"/>
      <c r="H56" s="164"/>
      <c r="I56" s="169"/>
      <c r="J56" s="164"/>
      <c r="K56" s="164"/>
      <c r="L56" s="135"/>
      <c r="M56" s="135">
        <f t="shared" si="3"/>
        <v>0</v>
      </c>
      <c r="N56" s="135"/>
      <c r="O56" s="135"/>
    </row>
    <row r="57" spans="2:15" ht="43.5" customHeight="1" x14ac:dyDescent="0.25">
      <c r="B57" s="573"/>
      <c r="C57" s="135"/>
      <c r="D57" s="164"/>
      <c r="E57" s="164"/>
      <c r="F57" s="164"/>
      <c r="G57" s="164"/>
      <c r="H57" s="164"/>
      <c r="I57" s="169"/>
      <c r="J57" s="164"/>
      <c r="K57" s="164"/>
      <c r="L57" s="135"/>
      <c r="M57" s="135">
        <f t="shared" si="3"/>
        <v>0</v>
      </c>
      <c r="N57" s="135"/>
      <c r="O57" s="135"/>
    </row>
    <row r="58" spans="2:15" ht="39.75" customHeight="1" x14ac:dyDescent="0.25">
      <c r="B58" s="573"/>
      <c r="C58" s="135"/>
      <c r="D58" s="164"/>
      <c r="E58" s="164"/>
      <c r="F58" s="164"/>
      <c r="G58" s="164"/>
      <c r="H58" s="164"/>
      <c r="I58" s="169"/>
      <c r="J58" s="164"/>
      <c r="K58" s="164"/>
      <c r="L58" s="135"/>
      <c r="M58" s="135">
        <f t="shared" si="3"/>
        <v>0</v>
      </c>
      <c r="N58" s="135"/>
      <c r="O58" s="135"/>
    </row>
    <row r="59" spans="2:15" ht="38.25" customHeight="1" x14ac:dyDescent="0.25">
      <c r="B59" s="573"/>
      <c r="C59" s="135"/>
      <c r="D59" s="164"/>
      <c r="E59" s="164"/>
      <c r="F59" s="164"/>
      <c r="G59" s="164"/>
      <c r="H59" s="164"/>
      <c r="I59" s="169"/>
      <c r="J59" s="164"/>
      <c r="K59" s="164"/>
      <c r="L59" s="135"/>
      <c r="M59" s="135">
        <f t="shared" si="3"/>
        <v>0</v>
      </c>
      <c r="N59" s="135"/>
      <c r="O59" s="135"/>
    </row>
    <row r="60" spans="2:15" ht="39.75" customHeight="1" x14ac:dyDescent="0.25">
      <c r="B60" s="573"/>
      <c r="C60" s="135"/>
      <c r="D60" s="164"/>
      <c r="E60" s="164"/>
      <c r="F60" s="164"/>
      <c r="G60" s="164"/>
      <c r="H60" s="164"/>
      <c r="I60" s="169"/>
      <c r="J60" s="164"/>
      <c r="K60" s="164"/>
      <c r="L60" s="135"/>
      <c r="M60" s="135">
        <f t="shared" si="3"/>
        <v>0</v>
      </c>
      <c r="N60" s="135"/>
      <c r="O60" s="135"/>
    </row>
    <row r="61" spans="2:15" ht="43.5" customHeight="1" x14ac:dyDescent="0.25">
      <c r="B61" s="574"/>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63" t="s">
        <v>252</v>
      </c>
      <c r="C63" s="564"/>
      <c r="D63" s="564"/>
      <c r="E63" s="564"/>
      <c r="F63" s="564"/>
      <c r="G63" s="564"/>
      <c r="H63" s="564"/>
      <c r="I63" s="564"/>
      <c r="J63" s="564"/>
      <c r="K63" s="564"/>
      <c r="L63" s="564"/>
      <c r="M63" s="564"/>
      <c r="N63" s="564"/>
      <c r="O63" s="565"/>
    </row>
    <row r="64" spans="2:15" ht="15" customHeight="1" x14ac:dyDescent="0.25">
      <c r="B64" s="566"/>
      <c r="C64" s="567"/>
      <c r="D64" s="567"/>
      <c r="E64" s="567"/>
      <c r="F64" s="567"/>
      <c r="G64" s="567"/>
      <c r="H64" s="567"/>
      <c r="I64" s="567"/>
      <c r="J64" s="567"/>
      <c r="K64" s="567"/>
      <c r="L64" s="567"/>
      <c r="M64" s="567"/>
      <c r="N64" s="567"/>
      <c r="O64" s="568"/>
    </row>
    <row r="65" spans="2:15" ht="25.5" customHeight="1" thickBot="1" x14ac:dyDescent="0.3">
      <c r="B65" s="569"/>
      <c r="C65" s="570"/>
      <c r="D65" s="570"/>
      <c r="E65" s="570"/>
      <c r="F65" s="570"/>
      <c r="G65" s="570"/>
      <c r="H65" s="570"/>
      <c r="I65" s="570"/>
      <c r="J65" s="570"/>
      <c r="K65" s="570"/>
      <c r="L65" s="570"/>
      <c r="M65" s="570"/>
      <c r="N65" s="570"/>
      <c r="O65" s="571"/>
    </row>
    <row r="66" spans="2:15" ht="45.75" customHeight="1" x14ac:dyDescent="0.25">
      <c r="B66" s="558" t="s">
        <v>297</v>
      </c>
      <c r="C66" s="553" t="s">
        <v>63</v>
      </c>
      <c r="D66" s="553" t="s">
        <v>253</v>
      </c>
      <c r="E66" s="555" t="s">
        <v>292</v>
      </c>
      <c r="F66" s="556"/>
      <c r="G66" s="556"/>
      <c r="H66" s="556"/>
      <c r="I66" s="556"/>
      <c r="J66" s="556"/>
      <c r="K66" s="557"/>
      <c r="L66" s="553" t="s">
        <v>254</v>
      </c>
      <c r="M66" s="558" t="s">
        <v>298</v>
      </c>
      <c r="N66" s="558" t="s">
        <v>309</v>
      </c>
      <c r="O66" s="558" t="s">
        <v>310</v>
      </c>
    </row>
    <row r="67" spans="2:15" ht="64.5" customHeight="1" x14ac:dyDescent="0.25">
      <c r="B67" s="559"/>
      <c r="C67" s="554"/>
      <c r="D67" s="554"/>
      <c r="E67" s="216" t="s">
        <v>284</v>
      </c>
      <c r="F67" s="216" t="s">
        <v>285</v>
      </c>
      <c r="G67" s="216" t="s">
        <v>287</v>
      </c>
      <c r="H67" s="216" t="s">
        <v>286</v>
      </c>
      <c r="I67" s="216" t="s">
        <v>288</v>
      </c>
      <c r="J67" s="216" t="s">
        <v>290</v>
      </c>
      <c r="K67" s="216" t="s">
        <v>289</v>
      </c>
      <c r="L67" s="554"/>
      <c r="M67" s="559"/>
      <c r="N67" s="559"/>
      <c r="O67" s="559"/>
    </row>
    <row r="68" spans="2:15" ht="33.75" customHeight="1" x14ac:dyDescent="0.25">
      <c r="B68" s="572">
        <v>5</v>
      </c>
      <c r="C68" s="135"/>
      <c r="D68" s="164"/>
      <c r="E68" s="164"/>
      <c r="F68" s="164"/>
      <c r="G68" s="164"/>
      <c r="H68" s="164"/>
      <c r="I68" s="169"/>
      <c r="J68" s="164"/>
      <c r="K68" s="164"/>
      <c r="L68" s="137"/>
      <c r="M68" s="135">
        <f>SUM(E68:K68)</f>
        <v>0</v>
      </c>
      <c r="N68" s="135"/>
      <c r="O68" s="135"/>
    </row>
    <row r="69" spans="2:15" ht="33.75" customHeight="1" x14ac:dyDescent="0.25">
      <c r="B69" s="573"/>
      <c r="C69" s="135"/>
      <c r="D69" s="164"/>
      <c r="E69" s="164"/>
      <c r="F69" s="164"/>
      <c r="G69" s="164"/>
      <c r="H69" s="164"/>
      <c r="I69" s="169"/>
      <c r="J69" s="164"/>
      <c r="K69" s="164"/>
      <c r="L69" s="135"/>
      <c r="M69" s="135">
        <f t="shared" ref="M69:M75" si="4">SUM(E69:K69)</f>
        <v>0</v>
      </c>
      <c r="N69" s="135"/>
      <c r="O69" s="135"/>
    </row>
    <row r="70" spans="2:15" ht="33" customHeight="1" x14ac:dyDescent="0.25">
      <c r="B70" s="573"/>
      <c r="C70" s="135"/>
      <c r="D70" s="164"/>
      <c r="E70" s="164"/>
      <c r="F70" s="164"/>
      <c r="G70" s="164"/>
      <c r="H70" s="164"/>
      <c r="I70" s="169"/>
      <c r="J70" s="164"/>
      <c r="K70" s="164"/>
      <c r="L70" s="135"/>
      <c r="M70" s="135">
        <f t="shared" si="4"/>
        <v>0</v>
      </c>
      <c r="N70" s="135"/>
      <c r="O70" s="135"/>
    </row>
    <row r="71" spans="2:15" ht="36" customHeight="1" x14ac:dyDescent="0.25">
      <c r="B71" s="573"/>
      <c r="C71" s="135"/>
      <c r="D71" s="164"/>
      <c r="E71" s="164"/>
      <c r="F71" s="164"/>
      <c r="G71" s="164"/>
      <c r="H71" s="164"/>
      <c r="I71" s="169"/>
      <c r="J71" s="164"/>
      <c r="K71" s="164"/>
      <c r="L71" s="135"/>
      <c r="M71" s="135">
        <f t="shared" si="4"/>
        <v>0</v>
      </c>
      <c r="N71" s="135"/>
      <c r="O71" s="135"/>
    </row>
    <row r="72" spans="2:15" ht="36" customHeight="1" x14ac:dyDescent="0.25">
      <c r="B72" s="573"/>
      <c r="C72" s="135"/>
      <c r="D72" s="164"/>
      <c r="E72" s="164"/>
      <c r="F72" s="164"/>
      <c r="G72" s="164"/>
      <c r="H72" s="164"/>
      <c r="I72" s="169"/>
      <c r="J72" s="164"/>
      <c r="K72" s="164"/>
      <c r="L72" s="135"/>
      <c r="M72" s="135">
        <f t="shared" si="4"/>
        <v>0</v>
      </c>
      <c r="N72" s="135"/>
      <c r="O72" s="135"/>
    </row>
    <row r="73" spans="2:15" ht="39.75" customHeight="1" x14ac:dyDescent="0.25">
      <c r="B73" s="573"/>
      <c r="C73" s="135"/>
      <c r="D73" s="164"/>
      <c r="E73" s="164"/>
      <c r="F73" s="164"/>
      <c r="G73" s="164"/>
      <c r="H73" s="164"/>
      <c r="I73" s="169"/>
      <c r="J73" s="164"/>
      <c r="K73" s="164"/>
      <c r="L73" s="135"/>
      <c r="M73" s="135">
        <f t="shared" si="4"/>
        <v>0</v>
      </c>
      <c r="N73" s="135"/>
      <c r="O73" s="135"/>
    </row>
    <row r="74" spans="2:15" ht="28.5" customHeight="1" x14ac:dyDescent="0.25">
      <c r="B74" s="573"/>
      <c r="C74" s="135"/>
      <c r="D74" s="164"/>
      <c r="E74" s="164"/>
      <c r="F74" s="164"/>
      <c r="G74" s="164"/>
      <c r="H74" s="164"/>
      <c r="I74" s="169"/>
      <c r="J74" s="164"/>
      <c r="K74" s="164"/>
      <c r="L74" s="135"/>
      <c r="M74" s="135">
        <f t="shared" si="4"/>
        <v>0</v>
      </c>
      <c r="N74" s="135"/>
      <c r="O74" s="135"/>
    </row>
    <row r="75" spans="2:15" ht="34.5" customHeight="1" x14ac:dyDescent="0.25">
      <c r="B75" s="574"/>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63" t="s">
        <v>252</v>
      </c>
      <c r="C77" s="564"/>
      <c r="D77" s="564"/>
      <c r="E77" s="564"/>
      <c r="F77" s="564"/>
      <c r="G77" s="564"/>
      <c r="H77" s="564"/>
      <c r="I77" s="564"/>
      <c r="J77" s="564"/>
      <c r="K77" s="564"/>
      <c r="L77" s="564"/>
      <c r="M77" s="564"/>
      <c r="N77" s="564"/>
      <c r="O77" s="565"/>
    </row>
    <row r="78" spans="2:15" ht="15" customHeight="1" x14ac:dyDescent="0.25">
      <c r="B78" s="566"/>
      <c r="C78" s="567"/>
      <c r="D78" s="567"/>
      <c r="E78" s="567"/>
      <c r="F78" s="567"/>
      <c r="G78" s="567"/>
      <c r="H78" s="567"/>
      <c r="I78" s="567"/>
      <c r="J78" s="567"/>
      <c r="K78" s="567"/>
      <c r="L78" s="567"/>
      <c r="M78" s="567"/>
      <c r="N78" s="567"/>
      <c r="O78" s="568"/>
    </row>
    <row r="79" spans="2:15" ht="15.75" customHeight="1" thickBot="1" x14ac:dyDescent="0.3">
      <c r="B79" s="569"/>
      <c r="C79" s="570"/>
      <c r="D79" s="570"/>
      <c r="E79" s="570"/>
      <c r="F79" s="570"/>
      <c r="G79" s="570"/>
      <c r="H79" s="570"/>
      <c r="I79" s="570"/>
      <c r="J79" s="570"/>
      <c r="K79" s="570"/>
      <c r="L79" s="570"/>
      <c r="M79" s="570"/>
      <c r="N79" s="570"/>
      <c r="O79" s="571"/>
    </row>
    <row r="80" spans="2:15" ht="36.75" customHeight="1" x14ac:dyDescent="0.25">
      <c r="B80" s="558" t="s">
        <v>297</v>
      </c>
      <c r="C80" s="553" t="s">
        <v>63</v>
      </c>
      <c r="D80" s="553" t="s">
        <v>253</v>
      </c>
      <c r="E80" s="555" t="s">
        <v>292</v>
      </c>
      <c r="F80" s="556"/>
      <c r="G80" s="556"/>
      <c r="H80" s="556"/>
      <c r="I80" s="556"/>
      <c r="J80" s="556"/>
      <c r="K80" s="557"/>
      <c r="L80" s="553" t="s">
        <v>254</v>
      </c>
      <c r="M80" s="558" t="s">
        <v>298</v>
      </c>
      <c r="N80" s="558" t="s">
        <v>309</v>
      </c>
      <c r="O80" s="558" t="s">
        <v>310</v>
      </c>
    </row>
    <row r="81" spans="2:15" ht="75" x14ac:dyDescent="0.25">
      <c r="B81" s="559"/>
      <c r="C81" s="554"/>
      <c r="D81" s="554"/>
      <c r="E81" s="216" t="s">
        <v>284</v>
      </c>
      <c r="F81" s="216" t="s">
        <v>285</v>
      </c>
      <c r="G81" s="216" t="s">
        <v>287</v>
      </c>
      <c r="H81" s="216" t="s">
        <v>286</v>
      </c>
      <c r="I81" s="216" t="s">
        <v>288</v>
      </c>
      <c r="J81" s="216" t="s">
        <v>290</v>
      </c>
      <c r="K81" s="216" t="s">
        <v>289</v>
      </c>
      <c r="L81" s="554"/>
      <c r="M81" s="559"/>
      <c r="N81" s="559"/>
      <c r="O81" s="559"/>
    </row>
    <row r="82" spans="2:15" ht="48" customHeight="1" x14ac:dyDescent="0.25">
      <c r="B82" s="572">
        <v>6</v>
      </c>
      <c r="C82" s="135"/>
      <c r="D82" s="164"/>
      <c r="E82" s="164"/>
      <c r="F82" s="164"/>
      <c r="G82" s="164"/>
      <c r="H82" s="164"/>
      <c r="I82" s="169"/>
      <c r="J82" s="164"/>
      <c r="K82" s="164"/>
      <c r="L82" s="137"/>
      <c r="M82" s="135">
        <f>SUM(E82:K82)</f>
        <v>0</v>
      </c>
      <c r="N82" s="135"/>
      <c r="O82" s="135"/>
    </row>
    <row r="83" spans="2:15" ht="37.5" customHeight="1" x14ac:dyDescent="0.25">
      <c r="B83" s="573"/>
      <c r="C83" s="135"/>
      <c r="D83" s="164"/>
      <c r="E83" s="164"/>
      <c r="F83" s="164"/>
      <c r="G83" s="164"/>
      <c r="H83" s="164"/>
      <c r="I83" s="169"/>
      <c r="J83" s="164"/>
      <c r="K83" s="164"/>
      <c r="L83" s="135"/>
      <c r="M83" s="135">
        <f t="shared" ref="M83:M89" si="5">SUM(E83:K83)</f>
        <v>0</v>
      </c>
      <c r="N83" s="135"/>
      <c r="O83" s="135"/>
    </row>
    <row r="84" spans="2:15" ht="50.25" customHeight="1" x14ac:dyDescent="0.25">
      <c r="B84" s="573"/>
      <c r="C84" s="135"/>
      <c r="D84" s="164"/>
      <c r="E84" s="164"/>
      <c r="F84" s="164"/>
      <c r="G84" s="164"/>
      <c r="H84" s="164"/>
      <c r="I84" s="169"/>
      <c r="J84" s="164"/>
      <c r="K84" s="164"/>
      <c r="L84" s="135"/>
      <c r="M84" s="135">
        <f t="shared" si="5"/>
        <v>0</v>
      </c>
      <c r="N84" s="135"/>
      <c r="O84" s="135"/>
    </row>
    <row r="85" spans="2:15" ht="44.25" customHeight="1" x14ac:dyDescent="0.25">
      <c r="B85" s="573"/>
      <c r="C85" s="135"/>
      <c r="D85" s="164"/>
      <c r="E85" s="164"/>
      <c r="F85" s="164"/>
      <c r="G85" s="164"/>
      <c r="H85" s="164"/>
      <c r="I85" s="169"/>
      <c r="J85" s="164"/>
      <c r="K85" s="164"/>
      <c r="L85" s="135"/>
      <c r="M85" s="135">
        <f t="shared" si="5"/>
        <v>0</v>
      </c>
      <c r="N85" s="135"/>
      <c r="O85" s="135"/>
    </row>
    <row r="86" spans="2:15" ht="48" customHeight="1" x14ac:dyDescent="0.25">
      <c r="B86" s="573"/>
      <c r="C86" s="135"/>
      <c r="D86" s="164"/>
      <c r="E86" s="164"/>
      <c r="F86" s="164"/>
      <c r="G86" s="164"/>
      <c r="H86" s="164"/>
      <c r="I86" s="169"/>
      <c r="J86" s="164"/>
      <c r="K86" s="164"/>
      <c r="L86" s="135"/>
      <c r="M86" s="135">
        <f t="shared" si="5"/>
        <v>0</v>
      </c>
      <c r="N86" s="135"/>
      <c r="O86" s="135"/>
    </row>
    <row r="87" spans="2:15" ht="48.75" customHeight="1" x14ac:dyDescent="0.25">
      <c r="B87" s="573"/>
      <c r="C87" s="135"/>
      <c r="D87" s="164"/>
      <c r="E87" s="164"/>
      <c r="F87" s="164"/>
      <c r="G87" s="164"/>
      <c r="H87" s="164"/>
      <c r="I87" s="169"/>
      <c r="J87" s="164"/>
      <c r="K87" s="164"/>
      <c r="L87" s="135"/>
      <c r="M87" s="135">
        <f t="shared" si="5"/>
        <v>0</v>
      </c>
      <c r="N87" s="135"/>
      <c r="O87" s="135"/>
    </row>
    <row r="88" spans="2:15" ht="43.5" customHeight="1" x14ac:dyDescent="0.25">
      <c r="B88" s="573"/>
      <c r="C88" s="135"/>
      <c r="D88" s="164"/>
      <c r="E88" s="164"/>
      <c r="F88" s="164"/>
      <c r="G88" s="164"/>
      <c r="H88" s="164"/>
      <c r="I88" s="169"/>
      <c r="J88" s="164"/>
      <c r="K88" s="164"/>
      <c r="L88" s="135"/>
      <c r="M88" s="135">
        <f t="shared" si="5"/>
        <v>0</v>
      </c>
      <c r="N88" s="135"/>
      <c r="O88" s="135"/>
    </row>
    <row r="89" spans="2:15" ht="49.5" customHeight="1" x14ac:dyDescent="0.25">
      <c r="B89" s="574"/>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63" t="s">
        <v>252</v>
      </c>
      <c r="C91" s="564"/>
      <c r="D91" s="564"/>
      <c r="E91" s="564"/>
      <c r="F91" s="564"/>
      <c r="G91" s="564"/>
      <c r="H91" s="564"/>
      <c r="I91" s="564"/>
      <c r="J91" s="564"/>
      <c r="K91" s="564"/>
      <c r="L91" s="564"/>
      <c r="M91" s="564"/>
      <c r="N91" s="564"/>
      <c r="O91" s="565"/>
    </row>
    <row r="92" spans="2:15" ht="15" customHeight="1" x14ac:dyDescent="0.25">
      <c r="B92" s="566"/>
      <c r="C92" s="567"/>
      <c r="D92" s="567"/>
      <c r="E92" s="567"/>
      <c r="F92" s="567"/>
      <c r="G92" s="567"/>
      <c r="H92" s="567"/>
      <c r="I92" s="567"/>
      <c r="J92" s="567"/>
      <c r="K92" s="567"/>
      <c r="L92" s="567"/>
      <c r="M92" s="567"/>
      <c r="N92" s="567"/>
      <c r="O92" s="568"/>
    </row>
    <row r="93" spans="2:15" ht="15.75" customHeight="1" thickBot="1" x14ac:dyDescent="0.3">
      <c r="B93" s="569"/>
      <c r="C93" s="570"/>
      <c r="D93" s="570"/>
      <c r="E93" s="570"/>
      <c r="F93" s="570"/>
      <c r="G93" s="570"/>
      <c r="H93" s="570"/>
      <c r="I93" s="570"/>
      <c r="J93" s="570"/>
      <c r="K93" s="570"/>
      <c r="L93" s="570"/>
      <c r="M93" s="570"/>
      <c r="N93" s="570"/>
      <c r="O93" s="571"/>
    </row>
    <row r="94" spans="2:15" ht="45" customHeight="1" x14ac:dyDescent="0.25">
      <c r="B94" s="558" t="s">
        <v>297</v>
      </c>
      <c r="C94" s="553" t="s">
        <v>63</v>
      </c>
      <c r="D94" s="553" t="s">
        <v>253</v>
      </c>
      <c r="E94" s="555" t="s">
        <v>292</v>
      </c>
      <c r="F94" s="556"/>
      <c r="G94" s="556"/>
      <c r="H94" s="556"/>
      <c r="I94" s="556"/>
      <c r="J94" s="556"/>
      <c r="K94" s="557"/>
      <c r="L94" s="553" t="s">
        <v>254</v>
      </c>
      <c r="M94" s="558" t="s">
        <v>298</v>
      </c>
      <c r="N94" s="558" t="s">
        <v>309</v>
      </c>
      <c r="O94" s="558" t="s">
        <v>310</v>
      </c>
    </row>
    <row r="95" spans="2:15" ht="75" x14ac:dyDescent="0.25">
      <c r="B95" s="559"/>
      <c r="C95" s="554"/>
      <c r="D95" s="554"/>
      <c r="E95" s="216" t="s">
        <v>284</v>
      </c>
      <c r="F95" s="216" t="s">
        <v>285</v>
      </c>
      <c r="G95" s="216" t="s">
        <v>287</v>
      </c>
      <c r="H95" s="216" t="s">
        <v>286</v>
      </c>
      <c r="I95" s="216" t="s">
        <v>288</v>
      </c>
      <c r="J95" s="216" t="s">
        <v>290</v>
      </c>
      <c r="K95" s="216" t="s">
        <v>289</v>
      </c>
      <c r="L95" s="554"/>
      <c r="M95" s="559"/>
      <c r="N95" s="559"/>
      <c r="O95" s="559"/>
    </row>
    <row r="96" spans="2:15" ht="55.5" customHeight="1" x14ac:dyDescent="0.25">
      <c r="B96" s="572">
        <v>7</v>
      </c>
      <c r="C96" s="135"/>
      <c r="D96" s="164"/>
      <c r="E96" s="164"/>
      <c r="F96" s="164"/>
      <c r="G96" s="164"/>
      <c r="H96" s="164"/>
      <c r="I96" s="169"/>
      <c r="J96" s="164"/>
      <c r="K96" s="164"/>
      <c r="L96" s="137"/>
      <c r="M96" s="135">
        <f>SUM(E96:K96)</f>
        <v>0</v>
      </c>
      <c r="N96" s="135"/>
      <c r="O96" s="135"/>
    </row>
    <row r="97" spans="2:15" ht="39.75" customHeight="1" x14ac:dyDescent="0.25">
      <c r="B97" s="573"/>
      <c r="C97" s="135"/>
      <c r="D97" s="164"/>
      <c r="E97" s="164"/>
      <c r="F97" s="164"/>
      <c r="G97" s="164"/>
      <c r="H97" s="164"/>
      <c r="I97" s="169"/>
      <c r="J97" s="164"/>
      <c r="K97" s="164"/>
      <c r="L97" s="135"/>
      <c r="M97" s="135">
        <f t="shared" ref="M97:M103" si="6">SUM(E97:K97)</f>
        <v>0</v>
      </c>
      <c r="N97" s="135"/>
      <c r="O97" s="135"/>
    </row>
    <row r="98" spans="2:15" ht="37.5" customHeight="1" x14ac:dyDescent="0.25">
      <c r="B98" s="573"/>
      <c r="C98" s="135"/>
      <c r="D98" s="164"/>
      <c r="E98" s="164"/>
      <c r="F98" s="164"/>
      <c r="G98" s="164"/>
      <c r="H98" s="164"/>
      <c r="I98" s="169"/>
      <c r="J98" s="164"/>
      <c r="K98" s="164"/>
      <c r="L98" s="135"/>
      <c r="M98" s="135">
        <f t="shared" si="6"/>
        <v>0</v>
      </c>
      <c r="N98" s="135"/>
      <c r="O98" s="135"/>
    </row>
    <row r="99" spans="2:15" ht="38.25" customHeight="1" x14ac:dyDescent="0.25">
      <c r="B99" s="573"/>
      <c r="C99" s="135"/>
      <c r="D99" s="164"/>
      <c r="E99" s="164"/>
      <c r="F99" s="164"/>
      <c r="G99" s="164"/>
      <c r="H99" s="164"/>
      <c r="I99" s="169"/>
      <c r="J99" s="164"/>
      <c r="K99" s="164"/>
      <c r="L99" s="135"/>
      <c r="M99" s="135">
        <f t="shared" si="6"/>
        <v>0</v>
      </c>
      <c r="N99" s="135"/>
      <c r="O99" s="135"/>
    </row>
    <row r="100" spans="2:15" ht="40.5" customHeight="1" x14ac:dyDescent="0.25">
      <c r="B100" s="573"/>
      <c r="C100" s="135"/>
      <c r="D100" s="164"/>
      <c r="E100" s="164"/>
      <c r="F100" s="164"/>
      <c r="G100" s="164"/>
      <c r="H100" s="164"/>
      <c r="I100" s="169"/>
      <c r="J100" s="164"/>
      <c r="K100" s="164"/>
      <c r="L100" s="135"/>
      <c r="M100" s="135">
        <f t="shared" si="6"/>
        <v>0</v>
      </c>
      <c r="N100" s="135"/>
      <c r="O100" s="135"/>
    </row>
    <row r="101" spans="2:15" ht="37.5" customHeight="1" x14ac:dyDescent="0.25">
      <c r="B101" s="573"/>
      <c r="C101" s="135"/>
      <c r="D101" s="164"/>
      <c r="E101" s="164"/>
      <c r="F101" s="164"/>
      <c r="G101" s="164"/>
      <c r="H101" s="164"/>
      <c r="I101" s="169"/>
      <c r="J101" s="164"/>
      <c r="K101" s="164"/>
      <c r="L101" s="135"/>
      <c r="M101" s="135">
        <f t="shared" si="6"/>
        <v>0</v>
      </c>
      <c r="N101" s="135"/>
      <c r="O101" s="135"/>
    </row>
    <row r="102" spans="2:15" ht="45" customHeight="1" x14ac:dyDescent="0.25">
      <c r="B102" s="573"/>
      <c r="C102" s="135"/>
      <c r="D102" s="164"/>
      <c r="E102" s="164"/>
      <c r="F102" s="164"/>
      <c r="G102" s="164"/>
      <c r="H102" s="164"/>
      <c r="I102" s="169"/>
      <c r="J102" s="164"/>
      <c r="K102" s="164"/>
      <c r="L102" s="135"/>
      <c r="M102" s="135">
        <f t="shared" si="6"/>
        <v>0</v>
      </c>
      <c r="N102" s="135"/>
      <c r="O102" s="135"/>
    </row>
    <row r="103" spans="2:15" ht="44.25" customHeight="1" x14ac:dyDescent="0.25">
      <c r="B103" s="574"/>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63" t="s">
        <v>252</v>
      </c>
      <c r="C105" s="564"/>
      <c r="D105" s="564"/>
      <c r="E105" s="564"/>
      <c r="F105" s="564"/>
      <c r="G105" s="564"/>
      <c r="H105" s="564"/>
      <c r="I105" s="564"/>
      <c r="J105" s="564"/>
      <c r="K105" s="564"/>
      <c r="L105" s="564"/>
      <c r="M105" s="564"/>
      <c r="N105" s="564"/>
      <c r="O105" s="565"/>
    </row>
    <row r="106" spans="2:15" ht="15" customHeight="1" x14ac:dyDescent="0.25">
      <c r="B106" s="566"/>
      <c r="C106" s="567"/>
      <c r="D106" s="567"/>
      <c r="E106" s="567"/>
      <c r="F106" s="567"/>
      <c r="G106" s="567"/>
      <c r="H106" s="567"/>
      <c r="I106" s="567"/>
      <c r="J106" s="567"/>
      <c r="K106" s="567"/>
      <c r="L106" s="567"/>
      <c r="M106" s="567"/>
      <c r="N106" s="567"/>
      <c r="O106" s="568"/>
    </row>
    <row r="107" spans="2:15" ht="35.25" customHeight="1" thickBot="1" x14ac:dyDescent="0.3">
      <c r="B107" s="569"/>
      <c r="C107" s="570"/>
      <c r="D107" s="570"/>
      <c r="E107" s="570"/>
      <c r="F107" s="570"/>
      <c r="G107" s="570"/>
      <c r="H107" s="570"/>
      <c r="I107" s="570"/>
      <c r="J107" s="570"/>
      <c r="K107" s="570"/>
      <c r="L107" s="570"/>
      <c r="M107" s="570"/>
      <c r="N107" s="570"/>
      <c r="O107" s="571"/>
    </row>
    <row r="108" spans="2:15" ht="41.25" customHeight="1" x14ac:dyDescent="0.25">
      <c r="B108" s="558" t="s">
        <v>297</v>
      </c>
      <c r="C108" s="553" t="s">
        <v>63</v>
      </c>
      <c r="D108" s="553" t="s">
        <v>253</v>
      </c>
      <c r="E108" s="555" t="s">
        <v>292</v>
      </c>
      <c r="F108" s="556"/>
      <c r="G108" s="556"/>
      <c r="H108" s="556"/>
      <c r="I108" s="556"/>
      <c r="J108" s="556"/>
      <c r="K108" s="557"/>
      <c r="L108" s="553" t="s">
        <v>254</v>
      </c>
      <c r="M108" s="558" t="s">
        <v>298</v>
      </c>
      <c r="N108" s="558" t="s">
        <v>309</v>
      </c>
      <c r="O108" s="558" t="s">
        <v>310</v>
      </c>
    </row>
    <row r="109" spans="2:15" ht="75" x14ac:dyDescent="0.25">
      <c r="B109" s="559"/>
      <c r="C109" s="554"/>
      <c r="D109" s="554"/>
      <c r="E109" s="216" t="s">
        <v>284</v>
      </c>
      <c r="F109" s="216" t="s">
        <v>285</v>
      </c>
      <c r="G109" s="216" t="s">
        <v>287</v>
      </c>
      <c r="H109" s="216" t="s">
        <v>286</v>
      </c>
      <c r="I109" s="216" t="s">
        <v>288</v>
      </c>
      <c r="J109" s="216" t="s">
        <v>290</v>
      </c>
      <c r="K109" s="216" t="s">
        <v>289</v>
      </c>
      <c r="L109" s="554"/>
      <c r="M109" s="559"/>
      <c r="N109" s="559"/>
      <c r="O109" s="559"/>
    </row>
    <row r="110" spans="2:15" ht="52.5" customHeight="1" x14ac:dyDescent="0.25">
      <c r="B110" s="572">
        <v>8</v>
      </c>
      <c r="C110" s="135"/>
      <c r="D110" s="164"/>
      <c r="E110" s="164"/>
      <c r="F110" s="164"/>
      <c r="G110" s="164"/>
      <c r="H110" s="164"/>
      <c r="I110" s="169"/>
      <c r="J110" s="164"/>
      <c r="K110" s="164"/>
      <c r="L110" s="137"/>
      <c r="M110" s="135">
        <f>SUM(E110:K110)</f>
        <v>0</v>
      </c>
      <c r="N110" s="135"/>
      <c r="O110" s="135"/>
    </row>
    <row r="111" spans="2:15" ht="43.5" customHeight="1" x14ac:dyDescent="0.25">
      <c r="B111" s="573"/>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73"/>
      <c r="C112" s="135"/>
      <c r="D112" s="164"/>
      <c r="E112" s="164"/>
      <c r="F112" s="164"/>
      <c r="G112" s="164"/>
      <c r="H112" s="164"/>
      <c r="I112" s="169"/>
      <c r="J112" s="164"/>
      <c r="K112" s="164"/>
      <c r="L112" s="135"/>
      <c r="M112" s="135">
        <f t="shared" si="7"/>
        <v>0</v>
      </c>
      <c r="N112" s="135"/>
      <c r="O112" s="135"/>
    </row>
    <row r="113" spans="2:15" ht="40.5" customHeight="1" x14ac:dyDescent="0.25">
      <c r="B113" s="573"/>
      <c r="C113" s="135"/>
      <c r="D113" s="164"/>
      <c r="E113" s="164"/>
      <c r="F113" s="164"/>
      <c r="G113" s="164"/>
      <c r="H113" s="164"/>
      <c r="I113" s="169"/>
      <c r="J113" s="164"/>
      <c r="K113" s="164"/>
      <c r="L113" s="135"/>
      <c r="M113" s="135">
        <f t="shared" si="7"/>
        <v>0</v>
      </c>
      <c r="N113" s="135"/>
      <c r="O113" s="135"/>
    </row>
    <row r="114" spans="2:15" ht="48" customHeight="1" x14ac:dyDescent="0.25">
      <c r="B114" s="573"/>
      <c r="C114" s="135"/>
      <c r="D114" s="164"/>
      <c r="E114" s="164"/>
      <c r="F114" s="164"/>
      <c r="G114" s="164"/>
      <c r="H114" s="164"/>
      <c r="I114" s="169"/>
      <c r="J114" s="164"/>
      <c r="K114" s="164"/>
      <c r="L114" s="135"/>
      <c r="M114" s="135">
        <f t="shared" si="7"/>
        <v>0</v>
      </c>
      <c r="N114" s="135"/>
      <c r="O114" s="135"/>
    </row>
    <row r="115" spans="2:15" ht="37.5" customHeight="1" x14ac:dyDescent="0.25">
      <c r="B115" s="573"/>
      <c r="C115" s="135"/>
      <c r="D115" s="164"/>
      <c r="E115" s="164"/>
      <c r="F115" s="164"/>
      <c r="G115" s="164"/>
      <c r="H115" s="164"/>
      <c r="I115" s="169"/>
      <c r="J115" s="164"/>
      <c r="K115" s="164"/>
      <c r="L115" s="135"/>
      <c r="M115" s="135">
        <f t="shared" si="7"/>
        <v>0</v>
      </c>
      <c r="N115" s="135"/>
      <c r="O115" s="135"/>
    </row>
    <row r="116" spans="2:15" ht="45.75" customHeight="1" x14ac:dyDescent="0.25">
      <c r="B116" s="573"/>
      <c r="C116" s="135"/>
      <c r="D116" s="164"/>
      <c r="E116" s="164"/>
      <c r="F116" s="164"/>
      <c r="G116" s="164"/>
      <c r="H116" s="164"/>
      <c r="I116" s="169"/>
      <c r="J116" s="164"/>
      <c r="K116" s="164"/>
      <c r="L116" s="135"/>
      <c r="M116" s="135">
        <f t="shared" si="7"/>
        <v>0</v>
      </c>
      <c r="N116" s="135"/>
      <c r="O116" s="135"/>
    </row>
    <row r="117" spans="2:15" ht="51.75" customHeight="1" x14ac:dyDescent="0.25">
      <c r="B117" s="574"/>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63" t="s">
        <v>252</v>
      </c>
      <c r="C119" s="564"/>
      <c r="D119" s="564"/>
      <c r="E119" s="564"/>
      <c r="F119" s="564"/>
      <c r="G119" s="564"/>
      <c r="H119" s="564"/>
      <c r="I119" s="564"/>
      <c r="J119" s="564"/>
      <c r="K119" s="564"/>
      <c r="L119" s="564"/>
      <c r="M119" s="564"/>
      <c r="N119" s="564"/>
      <c r="O119" s="565"/>
    </row>
    <row r="120" spans="2:15" ht="15" customHeight="1" x14ac:dyDescent="0.25">
      <c r="B120" s="566"/>
      <c r="C120" s="567"/>
      <c r="D120" s="567"/>
      <c r="E120" s="567"/>
      <c r="F120" s="567"/>
      <c r="G120" s="567"/>
      <c r="H120" s="567"/>
      <c r="I120" s="567"/>
      <c r="J120" s="567"/>
      <c r="K120" s="567"/>
      <c r="L120" s="567"/>
      <c r="M120" s="567"/>
      <c r="N120" s="567"/>
      <c r="O120" s="568"/>
    </row>
    <row r="121" spans="2:15" ht="15.75" customHeight="1" thickBot="1" x14ac:dyDescent="0.3">
      <c r="B121" s="569"/>
      <c r="C121" s="570"/>
      <c r="D121" s="570"/>
      <c r="E121" s="570"/>
      <c r="F121" s="570"/>
      <c r="G121" s="570"/>
      <c r="H121" s="570"/>
      <c r="I121" s="570"/>
      <c r="J121" s="570"/>
      <c r="K121" s="570"/>
      <c r="L121" s="570"/>
      <c r="M121" s="570"/>
      <c r="N121" s="570"/>
      <c r="O121" s="571"/>
    </row>
    <row r="122" spans="2:15" ht="43.5" customHeight="1" x14ac:dyDescent="0.25">
      <c r="B122" s="558" t="s">
        <v>297</v>
      </c>
      <c r="C122" s="553" t="s">
        <v>63</v>
      </c>
      <c r="D122" s="553" t="s">
        <v>253</v>
      </c>
      <c r="E122" s="555" t="s">
        <v>292</v>
      </c>
      <c r="F122" s="556"/>
      <c r="G122" s="556"/>
      <c r="H122" s="556"/>
      <c r="I122" s="556"/>
      <c r="J122" s="556"/>
      <c r="K122" s="557"/>
      <c r="L122" s="553" t="s">
        <v>254</v>
      </c>
      <c r="M122" s="558" t="s">
        <v>298</v>
      </c>
      <c r="N122" s="558" t="s">
        <v>309</v>
      </c>
      <c r="O122" s="558" t="s">
        <v>310</v>
      </c>
    </row>
    <row r="123" spans="2:15" ht="75" x14ac:dyDescent="0.25">
      <c r="B123" s="559"/>
      <c r="C123" s="554"/>
      <c r="D123" s="554"/>
      <c r="E123" s="216" t="s">
        <v>284</v>
      </c>
      <c r="F123" s="216" t="s">
        <v>285</v>
      </c>
      <c r="G123" s="216" t="s">
        <v>287</v>
      </c>
      <c r="H123" s="216" t="s">
        <v>286</v>
      </c>
      <c r="I123" s="216" t="s">
        <v>288</v>
      </c>
      <c r="J123" s="216" t="s">
        <v>290</v>
      </c>
      <c r="K123" s="216" t="s">
        <v>289</v>
      </c>
      <c r="L123" s="554"/>
      <c r="M123" s="559"/>
      <c r="N123" s="559"/>
      <c r="O123" s="559"/>
    </row>
    <row r="124" spans="2:15" ht="47.25" customHeight="1" x14ac:dyDescent="0.25">
      <c r="B124" s="572">
        <v>9</v>
      </c>
      <c r="C124" s="135"/>
      <c r="D124" s="164"/>
      <c r="E124" s="164"/>
      <c r="F124" s="164"/>
      <c r="G124" s="164"/>
      <c r="H124" s="164"/>
      <c r="I124" s="169"/>
      <c r="J124" s="164"/>
      <c r="K124" s="164"/>
      <c r="L124" s="137"/>
      <c r="M124" s="135">
        <f>SUM(E124:K124)</f>
        <v>0</v>
      </c>
      <c r="N124" s="135"/>
      <c r="O124" s="135"/>
    </row>
    <row r="125" spans="2:15" ht="39.75" customHeight="1" x14ac:dyDescent="0.25">
      <c r="B125" s="573"/>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73"/>
      <c r="C126" s="135"/>
      <c r="D126" s="164"/>
      <c r="E126" s="164"/>
      <c r="F126" s="164"/>
      <c r="G126" s="164"/>
      <c r="H126" s="164"/>
      <c r="I126" s="169"/>
      <c r="J126" s="164"/>
      <c r="K126" s="164"/>
      <c r="L126" s="135"/>
      <c r="M126" s="135">
        <f t="shared" si="8"/>
        <v>0</v>
      </c>
      <c r="N126" s="135"/>
      <c r="O126" s="135"/>
    </row>
    <row r="127" spans="2:15" ht="40.5" customHeight="1" x14ac:dyDescent="0.25">
      <c r="B127" s="573"/>
      <c r="C127" s="135"/>
      <c r="D127" s="164"/>
      <c r="E127" s="164"/>
      <c r="F127" s="164"/>
      <c r="G127" s="164"/>
      <c r="H127" s="164"/>
      <c r="I127" s="169"/>
      <c r="J127" s="164"/>
      <c r="K127" s="164"/>
      <c r="L127" s="135"/>
      <c r="M127" s="135">
        <f t="shared" si="8"/>
        <v>0</v>
      </c>
      <c r="N127" s="135"/>
      <c r="O127" s="135"/>
    </row>
    <row r="128" spans="2:15" ht="47.25" customHeight="1" x14ac:dyDescent="0.25">
      <c r="B128" s="573"/>
      <c r="C128" s="135"/>
      <c r="D128" s="164"/>
      <c r="E128" s="164"/>
      <c r="F128" s="164"/>
      <c r="G128" s="164"/>
      <c r="H128" s="164"/>
      <c r="I128" s="169"/>
      <c r="J128" s="164"/>
      <c r="K128" s="164"/>
      <c r="L128" s="135"/>
      <c r="M128" s="135">
        <f t="shared" si="8"/>
        <v>0</v>
      </c>
      <c r="N128" s="135"/>
      <c r="O128" s="135"/>
    </row>
    <row r="129" spans="2:15" ht="41.25" customHeight="1" x14ac:dyDescent="0.25">
      <c r="B129" s="573"/>
      <c r="C129" s="135"/>
      <c r="D129" s="164"/>
      <c r="E129" s="164"/>
      <c r="F129" s="164"/>
      <c r="G129" s="164"/>
      <c r="H129" s="164"/>
      <c r="I129" s="169"/>
      <c r="J129" s="164"/>
      <c r="K129" s="164"/>
      <c r="L129" s="135"/>
      <c r="M129" s="135">
        <f t="shared" si="8"/>
        <v>0</v>
      </c>
      <c r="N129" s="135"/>
      <c r="O129" s="135"/>
    </row>
    <row r="130" spans="2:15" ht="41.25" customHeight="1" x14ac:dyDescent="0.25">
      <c r="B130" s="573"/>
      <c r="C130" s="135"/>
      <c r="D130" s="164"/>
      <c r="E130" s="164"/>
      <c r="F130" s="164"/>
      <c r="G130" s="164"/>
      <c r="H130" s="164"/>
      <c r="I130" s="169"/>
      <c r="J130" s="164"/>
      <c r="K130" s="164"/>
      <c r="L130" s="135"/>
      <c r="M130" s="135">
        <f t="shared" si="8"/>
        <v>0</v>
      </c>
      <c r="N130" s="135"/>
      <c r="O130" s="135"/>
    </row>
    <row r="131" spans="2:15" ht="41.25" customHeight="1" x14ac:dyDescent="0.25">
      <c r="B131" s="574"/>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63" t="s">
        <v>252</v>
      </c>
      <c r="C133" s="564"/>
      <c r="D133" s="564"/>
      <c r="E133" s="564"/>
      <c r="F133" s="564"/>
      <c r="G133" s="564"/>
      <c r="H133" s="564"/>
      <c r="I133" s="564"/>
      <c r="J133" s="564"/>
      <c r="K133" s="564"/>
      <c r="L133" s="564"/>
      <c r="M133" s="564"/>
      <c r="N133" s="564"/>
      <c r="O133" s="565"/>
    </row>
    <row r="134" spans="2:15" ht="15" customHeight="1" x14ac:dyDescent="0.25">
      <c r="B134" s="566"/>
      <c r="C134" s="567"/>
      <c r="D134" s="567"/>
      <c r="E134" s="567"/>
      <c r="F134" s="567"/>
      <c r="G134" s="567"/>
      <c r="H134" s="567"/>
      <c r="I134" s="567"/>
      <c r="J134" s="567"/>
      <c r="K134" s="567"/>
      <c r="L134" s="567"/>
      <c r="M134" s="567"/>
      <c r="N134" s="567"/>
      <c r="O134" s="568"/>
    </row>
    <row r="135" spans="2:15" ht="15.75" customHeight="1" thickBot="1" x14ac:dyDescent="0.3">
      <c r="B135" s="569"/>
      <c r="C135" s="570"/>
      <c r="D135" s="570"/>
      <c r="E135" s="570"/>
      <c r="F135" s="570"/>
      <c r="G135" s="570"/>
      <c r="H135" s="570"/>
      <c r="I135" s="570"/>
      <c r="J135" s="570"/>
      <c r="K135" s="570"/>
      <c r="L135" s="570"/>
      <c r="M135" s="570"/>
      <c r="N135" s="570"/>
      <c r="O135" s="571"/>
    </row>
    <row r="136" spans="2:15" ht="45.75" customHeight="1" x14ac:dyDescent="0.25">
      <c r="B136" s="558" t="s">
        <v>297</v>
      </c>
      <c r="C136" s="553" t="s">
        <v>63</v>
      </c>
      <c r="D136" s="553" t="s">
        <v>253</v>
      </c>
      <c r="E136" s="555" t="s">
        <v>292</v>
      </c>
      <c r="F136" s="556"/>
      <c r="G136" s="556"/>
      <c r="H136" s="556"/>
      <c r="I136" s="556"/>
      <c r="J136" s="556"/>
      <c r="K136" s="557"/>
      <c r="L136" s="553" t="s">
        <v>254</v>
      </c>
      <c r="M136" s="558" t="s">
        <v>298</v>
      </c>
      <c r="N136" s="558" t="s">
        <v>309</v>
      </c>
      <c r="O136" s="558" t="s">
        <v>310</v>
      </c>
    </row>
    <row r="137" spans="2:15" ht="75" x14ac:dyDescent="0.25">
      <c r="B137" s="559"/>
      <c r="C137" s="554"/>
      <c r="D137" s="554"/>
      <c r="E137" s="216" t="s">
        <v>284</v>
      </c>
      <c r="F137" s="216" t="s">
        <v>285</v>
      </c>
      <c r="G137" s="216" t="s">
        <v>287</v>
      </c>
      <c r="H137" s="216" t="s">
        <v>286</v>
      </c>
      <c r="I137" s="216" t="s">
        <v>288</v>
      </c>
      <c r="J137" s="216" t="s">
        <v>290</v>
      </c>
      <c r="K137" s="216" t="s">
        <v>289</v>
      </c>
      <c r="L137" s="554"/>
      <c r="M137" s="559"/>
      <c r="N137" s="559"/>
      <c r="O137" s="559"/>
    </row>
    <row r="138" spans="2:15" ht="47.25" customHeight="1" x14ac:dyDescent="0.25">
      <c r="B138" s="572">
        <v>10</v>
      </c>
      <c r="C138" s="135"/>
      <c r="D138" s="164"/>
      <c r="E138" s="164"/>
      <c r="F138" s="164"/>
      <c r="G138" s="164"/>
      <c r="H138" s="164"/>
      <c r="I138" s="169"/>
      <c r="J138" s="164"/>
      <c r="K138" s="164"/>
      <c r="L138" s="137"/>
      <c r="M138" s="135">
        <f>SUM(E138:K138)</f>
        <v>0</v>
      </c>
      <c r="N138" s="135"/>
      <c r="O138" s="135"/>
    </row>
    <row r="139" spans="2:15" ht="38.25" customHeight="1" x14ac:dyDescent="0.25">
      <c r="B139" s="573"/>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73"/>
      <c r="C140" s="135"/>
      <c r="D140" s="164"/>
      <c r="E140" s="164"/>
      <c r="F140" s="164"/>
      <c r="G140" s="164"/>
      <c r="H140" s="164"/>
      <c r="I140" s="169"/>
      <c r="J140" s="164"/>
      <c r="K140" s="164"/>
      <c r="L140" s="135"/>
      <c r="M140" s="135">
        <f t="shared" si="9"/>
        <v>0</v>
      </c>
      <c r="N140" s="135"/>
      <c r="O140" s="135"/>
    </row>
    <row r="141" spans="2:15" ht="45" customHeight="1" x14ac:dyDescent="0.25">
      <c r="B141" s="573"/>
      <c r="C141" s="135"/>
      <c r="D141" s="164"/>
      <c r="E141" s="164"/>
      <c r="F141" s="164"/>
      <c r="G141" s="164"/>
      <c r="H141" s="164"/>
      <c r="I141" s="169"/>
      <c r="J141" s="164"/>
      <c r="K141" s="164"/>
      <c r="L141" s="135"/>
      <c r="M141" s="135">
        <f t="shared" si="9"/>
        <v>0</v>
      </c>
      <c r="N141" s="135"/>
      <c r="O141" s="135"/>
    </row>
    <row r="142" spans="2:15" ht="43.5" customHeight="1" x14ac:dyDescent="0.25">
      <c r="B142" s="573"/>
      <c r="C142" s="135"/>
      <c r="D142" s="164"/>
      <c r="E142" s="164"/>
      <c r="F142" s="164"/>
      <c r="G142" s="164"/>
      <c r="H142" s="164"/>
      <c r="I142" s="169"/>
      <c r="J142" s="164"/>
      <c r="K142" s="164"/>
      <c r="L142" s="135"/>
      <c r="M142" s="135">
        <f t="shared" si="9"/>
        <v>0</v>
      </c>
      <c r="N142" s="135"/>
      <c r="O142" s="135"/>
    </row>
    <row r="143" spans="2:15" ht="42" customHeight="1" x14ac:dyDescent="0.25">
      <c r="B143" s="573"/>
      <c r="C143" s="135"/>
      <c r="D143" s="164"/>
      <c r="E143" s="164"/>
      <c r="F143" s="164"/>
      <c r="G143" s="164"/>
      <c r="H143" s="164"/>
      <c r="I143" s="169"/>
      <c r="J143" s="164"/>
      <c r="K143" s="164"/>
      <c r="L143" s="135"/>
      <c r="M143" s="135">
        <f t="shared" si="9"/>
        <v>0</v>
      </c>
      <c r="N143" s="135"/>
      <c r="O143" s="135"/>
    </row>
    <row r="144" spans="2:15" ht="51" customHeight="1" x14ac:dyDescent="0.25">
      <c r="B144" s="573"/>
      <c r="C144" s="135"/>
      <c r="D144" s="164"/>
      <c r="E144" s="164"/>
      <c r="F144" s="164"/>
      <c r="G144" s="164"/>
      <c r="H144" s="164"/>
      <c r="I144" s="169"/>
      <c r="J144" s="164"/>
      <c r="K144" s="164"/>
      <c r="L144" s="135"/>
      <c r="M144" s="135">
        <f t="shared" si="9"/>
        <v>0</v>
      </c>
      <c r="N144" s="135"/>
      <c r="O144" s="135"/>
    </row>
    <row r="145" spans="2:15" ht="49.5" customHeight="1" x14ac:dyDescent="0.25">
      <c r="B145" s="574"/>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63" t="s">
        <v>252</v>
      </c>
      <c r="C147" s="564"/>
      <c r="D147" s="564"/>
      <c r="E147" s="564"/>
      <c r="F147" s="564"/>
      <c r="G147" s="564"/>
      <c r="H147" s="564"/>
      <c r="I147" s="564"/>
      <c r="J147" s="564"/>
      <c r="K147" s="564"/>
      <c r="L147" s="564"/>
      <c r="M147" s="564"/>
      <c r="N147" s="564"/>
      <c r="O147" s="565"/>
    </row>
    <row r="148" spans="2:15" ht="15" customHeight="1" x14ac:dyDescent="0.25">
      <c r="B148" s="566"/>
      <c r="C148" s="567"/>
      <c r="D148" s="567"/>
      <c r="E148" s="567"/>
      <c r="F148" s="567"/>
      <c r="G148" s="567"/>
      <c r="H148" s="567"/>
      <c r="I148" s="567"/>
      <c r="J148" s="567"/>
      <c r="K148" s="567"/>
      <c r="L148" s="567"/>
      <c r="M148" s="567"/>
      <c r="N148" s="567"/>
      <c r="O148" s="568"/>
    </row>
    <row r="149" spans="2:15" ht="15.75" customHeight="1" thickBot="1" x14ac:dyDescent="0.3">
      <c r="B149" s="569"/>
      <c r="C149" s="570"/>
      <c r="D149" s="570"/>
      <c r="E149" s="570"/>
      <c r="F149" s="570"/>
      <c r="G149" s="570"/>
      <c r="H149" s="570"/>
      <c r="I149" s="570"/>
      <c r="J149" s="570"/>
      <c r="K149" s="570"/>
      <c r="L149" s="570"/>
      <c r="M149" s="570"/>
      <c r="N149" s="570"/>
      <c r="O149" s="571"/>
    </row>
    <row r="150" spans="2:15" ht="49.5" customHeight="1" x14ac:dyDescent="0.25">
      <c r="B150" s="558" t="s">
        <v>297</v>
      </c>
      <c r="C150" s="553" t="s">
        <v>63</v>
      </c>
      <c r="D150" s="553" t="s">
        <v>253</v>
      </c>
      <c r="E150" s="555" t="s">
        <v>292</v>
      </c>
      <c r="F150" s="556"/>
      <c r="G150" s="556"/>
      <c r="H150" s="556"/>
      <c r="I150" s="556"/>
      <c r="J150" s="556"/>
      <c r="K150" s="557"/>
      <c r="L150" s="553" t="s">
        <v>254</v>
      </c>
      <c r="M150" s="558" t="s">
        <v>298</v>
      </c>
      <c r="N150" s="558" t="s">
        <v>309</v>
      </c>
      <c r="O150" s="558" t="s">
        <v>310</v>
      </c>
    </row>
    <row r="151" spans="2:15" ht="72.75" customHeight="1" x14ac:dyDescent="0.25">
      <c r="B151" s="559"/>
      <c r="C151" s="554"/>
      <c r="D151" s="554"/>
      <c r="E151" s="216" t="s">
        <v>284</v>
      </c>
      <c r="F151" s="216" t="s">
        <v>285</v>
      </c>
      <c r="G151" s="216" t="s">
        <v>287</v>
      </c>
      <c r="H151" s="216" t="s">
        <v>286</v>
      </c>
      <c r="I151" s="216" t="s">
        <v>288</v>
      </c>
      <c r="J151" s="216" t="s">
        <v>290</v>
      </c>
      <c r="K151" s="216" t="s">
        <v>289</v>
      </c>
      <c r="L151" s="554"/>
      <c r="M151" s="559"/>
      <c r="N151" s="559"/>
      <c r="O151" s="559"/>
    </row>
    <row r="152" spans="2:15" ht="51" customHeight="1" x14ac:dyDescent="0.25">
      <c r="B152" s="572">
        <v>11</v>
      </c>
      <c r="C152" s="135"/>
      <c r="D152" s="164"/>
      <c r="E152" s="164"/>
      <c r="F152" s="164"/>
      <c r="G152" s="164"/>
      <c r="H152" s="164"/>
      <c r="I152" s="169"/>
      <c r="J152" s="164"/>
      <c r="K152" s="164"/>
      <c r="L152" s="137"/>
      <c r="M152" s="135">
        <f>SUM(E152:K152)</f>
        <v>0</v>
      </c>
      <c r="N152" s="135"/>
      <c r="O152" s="135"/>
    </row>
    <row r="153" spans="2:15" ht="44.25" customHeight="1" x14ac:dyDescent="0.25">
      <c r="B153" s="573"/>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73"/>
      <c r="C154" s="135"/>
      <c r="D154" s="164"/>
      <c r="E154" s="164"/>
      <c r="F154" s="164"/>
      <c r="G154" s="164"/>
      <c r="H154" s="164"/>
      <c r="I154" s="169"/>
      <c r="J154" s="164"/>
      <c r="K154" s="164"/>
      <c r="L154" s="135"/>
      <c r="M154" s="135">
        <f t="shared" si="10"/>
        <v>0</v>
      </c>
      <c r="N154" s="135"/>
      <c r="O154" s="135"/>
    </row>
    <row r="155" spans="2:15" ht="39.75" customHeight="1" x14ac:dyDescent="0.25">
      <c r="B155" s="573"/>
      <c r="C155" s="135"/>
      <c r="D155" s="164"/>
      <c r="E155" s="164"/>
      <c r="F155" s="164"/>
      <c r="G155" s="164"/>
      <c r="H155" s="164"/>
      <c r="I155" s="169"/>
      <c r="J155" s="164"/>
      <c r="K155" s="164"/>
      <c r="L155" s="135"/>
      <c r="M155" s="135">
        <f t="shared" si="10"/>
        <v>0</v>
      </c>
      <c r="N155" s="135"/>
      <c r="O155" s="135"/>
    </row>
    <row r="156" spans="2:15" ht="44.25" customHeight="1" x14ac:dyDescent="0.25">
      <c r="B156" s="573"/>
      <c r="C156" s="135"/>
      <c r="D156" s="164"/>
      <c r="E156" s="164"/>
      <c r="F156" s="164"/>
      <c r="G156" s="164"/>
      <c r="H156" s="164"/>
      <c r="I156" s="169"/>
      <c r="J156" s="164"/>
      <c r="K156" s="164"/>
      <c r="L156" s="135"/>
      <c r="M156" s="135">
        <f t="shared" si="10"/>
        <v>0</v>
      </c>
      <c r="N156" s="135"/>
      <c r="O156" s="135"/>
    </row>
    <row r="157" spans="2:15" ht="51.75" customHeight="1" x14ac:dyDescent="0.25">
      <c r="B157" s="573"/>
      <c r="C157" s="135"/>
      <c r="D157" s="164"/>
      <c r="E157" s="164"/>
      <c r="F157" s="164"/>
      <c r="G157" s="164"/>
      <c r="H157" s="164"/>
      <c r="I157" s="169"/>
      <c r="J157" s="164"/>
      <c r="K157" s="164"/>
      <c r="L157" s="135"/>
      <c r="M157" s="135">
        <f t="shared" si="10"/>
        <v>0</v>
      </c>
      <c r="N157" s="135"/>
      <c r="O157" s="135"/>
    </row>
    <row r="158" spans="2:15" ht="41.25" customHeight="1" x14ac:dyDescent="0.25">
      <c r="B158" s="573"/>
      <c r="C158" s="135"/>
      <c r="D158" s="164"/>
      <c r="E158" s="164"/>
      <c r="F158" s="164"/>
      <c r="G158" s="164"/>
      <c r="H158" s="164"/>
      <c r="I158" s="169"/>
      <c r="J158" s="164"/>
      <c r="K158" s="164"/>
      <c r="L158" s="135"/>
      <c r="M158" s="135">
        <f t="shared" si="10"/>
        <v>0</v>
      </c>
      <c r="N158" s="135"/>
      <c r="O158" s="135"/>
    </row>
    <row r="159" spans="2:15" ht="48" customHeight="1" x14ac:dyDescent="0.25">
      <c r="B159" s="574"/>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63" t="s">
        <v>252</v>
      </c>
      <c r="C162" s="564"/>
      <c r="D162" s="564"/>
      <c r="E162" s="564"/>
      <c r="F162" s="564"/>
      <c r="G162" s="564"/>
      <c r="H162" s="564"/>
      <c r="I162" s="564"/>
      <c r="J162" s="564"/>
      <c r="K162" s="564"/>
      <c r="L162" s="564"/>
      <c r="M162" s="564"/>
      <c r="N162" s="564"/>
      <c r="O162" s="565"/>
    </row>
    <row r="163" spans="2:15" ht="15" customHeight="1" x14ac:dyDescent="0.25">
      <c r="B163" s="566"/>
      <c r="C163" s="567"/>
      <c r="D163" s="567"/>
      <c r="E163" s="567"/>
      <c r="F163" s="567"/>
      <c r="G163" s="567"/>
      <c r="H163" s="567"/>
      <c r="I163" s="567"/>
      <c r="J163" s="567"/>
      <c r="K163" s="567"/>
      <c r="L163" s="567"/>
      <c r="M163" s="567"/>
      <c r="N163" s="567"/>
      <c r="O163" s="568"/>
    </row>
    <row r="164" spans="2:15" ht="23.25" customHeight="1" thickBot="1" x14ac:dyDescent="0.3">
      <c r="B164" s="569"/>
      <c r="C164" s="570"/>
      <c r="D164" s="570"/>
      <c r="E164" s="570"/>
      <c r="F164" s="570"/>
      <c r="G164" s="570"/>
      <c r="H164" s="570"/>
      <c r="I164" s="570"/>
      <c r="J164" s="570"/>
      <c r="K164" s="570"/>
      <c r="L164" s="570"/>
      <c r="M164" s="570"/>
      <c r="N164" s="570"/>
      <c r="O164" s="571"/>
    </row>
    <row r="165" spans="2:15" ht="45" customHeight="1" x14ac:dyDescent="0.25">
      <c r="B165" s="558" t="s">
        <v>297</v>
      </c>
      <c r="C165" s="553" t="s">
        <v>63</v>
      </c>
      <c r="D165" s="553" t="s">
        <v>253</v>
      </c>
      <c r="E165" s="555" t="s">
        <v>292</v>
      </c>
      <c r="F165" s="556"/>
      <c r="G165" s="556"/>
      <c r="H165" s="556"/>
      <c r="I165" s="556"/>
      <c r="J165" s="556"/>
      <c r="K165" s="557"/>
      <c r="L165" s="553" t="s">
        <v>254</v>
      </c>
      <c r="M165" s="558" t="s">
        <v>298</v>
      </c>
      <c r="N165" s="558" t="s">
        <v>309</v>
      </c>
      <c r="O165" s="558" t="s">
        <v>310</v>
      </c>
    </row>
    <row r="166" spans="2:15" ht="75" x14ac:dyDescent="0.25">
      <c r="B166" s="559"/>
      <c r="C166" s="554"/>
      <c r="D166" s="554"/>
      <c r="E166" s="216" t="s">
        <v>284</v>
      </c>
      <c r="F166" s="216" t="s">
        <v>285</v>
      </c>
      <c r="G166" s="216" t="s">
        <v>287</v>
      </c>
      <c r="H166" s="216" t="s">
        <v>286</v>
      </c>
      <c r="I166" s="216" t="s">
        <v>288</v>
      </c>
      <c r="J166" s="216" t="s">
        <v>290</v>
      </c>
      <c r="K166" s="216" t="s">
        <v>289</v>
      </c>
      <c r="L166" s="554"/>
      <c r="M166" s="559"/>
      <c r="N166" s="559"/>
      <c r="O166" s="559"/>
    </row>
    <row r="167" spans="2:15" ht="45.75" customHeight="1" x14ac:dyDescent="0.25">
      <c r="B167" s="572">
        <v>12</v>
      </c>
      <c r="C167" s="135"/>
      <c r="D167" s="164"/>
      <c r="E167" s="164"/>
      <c r="F167" s="164"/>
      <c r="G167" s="164"/>
      <c r="H167" s="164"/>
      <c r="I167" s="169"/>
      <c r="J167" s="164"/>
      <c r="K167" s="164"/>
      <c r="L167" s="137"/>
      <c r="M167" s="135">
        <f>SUM(E167:K167)</f>
        <v>0</v>
      </c>
      <c r="N167" s="135"/>
      <c r="O167" s="135"/>
    </row>
    <row r="168" spans="2:15" ht="45.75" customHeight="1" x14ac:dyDescent="0.25">
      <c r="B168" s="573"/>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73"/>
      <c r="C169" s="135"/>
      <c r="D169" s="164"/>
      <c r="E169" s="164"/>
      <c r="F169" s="164"/>
      <c r="G169" s="164"/>
      <c r="H169" s="164"/>
      <c r="I169" s="169"/>
      <c r="J169" s="164"/>
      <c r="K169" s="164"/>
      <c r="L169" s="135"/>
      <c r="M169" s="135">
        <f t="shared" si="11"/>
        <v>0</v>
      </c>
      <c r="N169" s="135"/>
      <c r="O169" s="135"/>
    </row>
    <row r="170" spans="2:15" ht="40.5" customHeight="1" x14ac:dyDescent="0.25">
      <c r="B170" s="573"/>
      <c r="C170" s="135"/>
      <c r="D170" s="164"/>
      <c r="E170" s="164"/>
      <c r="F170" s="164"/>
      <c r="G170" s="164"/>
      <c r="H170" s="164"/>
      <c r="I170" s="169"/>
      <c r="J170" s="164"/>
      <c r="K170" s="164"/>
      <c r="L170" s="135"/>
      <c r="M170" s="135">
        <f t="shared" si="11"/>
        <v>0</v>
      </c>
      <c r="N170" s="135"/>
      <c r="O170" s="135"/>
    </row>
    <row r="171" spans="2:15" ht="39.75" customHeight="1" x14ac:dyDescent="0.25">
      <c r="B171" s="573"/>
      <c r="C171" s="135"/>
      <c r="D171" s="164"/>
      <c r="E171" s="164"/>
      <c r="F171" s="164"/>
      <c r="G171" s="164"/>
      <c r="H171" s="164"/>
      <c r="I171" s="169"/>
      <c r="J171" s="164"/>
      <c r="K171" s="164"/>
      <c r="L171" s="135"/>
      <c r="M171" s="135">
        <f t="shared" si="11"/>
        <v>0</v>
      </c>
      <c r="N171" s="135"/>
      <c r="O171" s="135"/>
    </row>
    <row r="172" spans="2:15" ht="49.5" customHeight="1" x14ac:dyDescent="0.25">
      <c r="B172" s="573"/>
      <c r="C172" s="135"/>
      <c r="D172" s="164"/>
      <c r="E172" s="164"/>
      <c r="F172" s="164"/>
      <c r="G172" s="164"/>
      <c r="H172" s="164"/>
      <c r="I172" s="169"/>
      <c r="J172" s="164"/>
      <c r="K172" s="164"/>
      <c r="L172" s="135"/>
      <c r="M172" s="135">
        <f t="shared" si="11"/>
        <v>0</v>
      </c>
      <c r="N172" s="135"/>
      <c r="O172" s="135"/>
    </row>
    <row r="173" spans="2:15" ht="57" customHeight="1" x14ac:dyDescent="0.25">
      <c r="B173" s="573"/>
      <c r="C173" s="135"/>
      <c r="D173" s="164"/>
      <c r="E173" s="164"/>
      <c r="F173" s="164"/>
      <c r="G173" s="164"/>
      <c r="H173" s="164"/>
      <c r="I173" s="169"/>
      <c r="J173" s="164"/>
      <c r="K173" s="164"/>
      <c r="L173" s="135"/>
      <c r="M173" s="135">
        <f t="shared" si="11"/>
        <v>0</v>
      </c>
      <c r="N173" s="135"/>
      <c r="O173" s="135"/>
    </row>
    <row r="174" spans="2:15" ht="42" customHeight="1" x14ac:dyDescent="0.25">
      <c r="B174" s="574"/>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E11:E18 E167:E174 I167:I174 G11:G18 I11:I18 G25:G32 I25:I32 E25:E32" xr:uid="{00000000-0002-0000-0700-000001000000}">
      <formula1>$AB$5:$AB$6</formula1>
    </dataValidation>
    <dataValidation type="list" allowBlank="1" showInputMessage="1" showErrorMessage="1" sqref="F167:F174 F152:F159 F138:F145 F124:F131 F110:F117 F96:F103 F82:F89 F68:F75 F54:F61 F39:F46 F11:F18 F25:F32"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39:H46 J39:J46 J167:J174 H11:H18 H167:H174 J11:J18 J25:J32 H25:H32" xr:uid="{00000000-0002-0000-0700-000003000000}">
      <formula1>$AD$5:$AD$6</formula1>
    </dataValidation>
    <dataValidation type="list" allowBlank="1" showInputMessage="1" showErrorMessage="1" sqref="K167:K174 K152:K159 K138:K145 K124:K131 K110:K117 K96:K103 K82:K89 K68:K75 K54:K61 K39:K46 K11:K18 K25:K32"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2019-08-16T16:23:48Z</dcterms:modified>
</cp:coreProperties>
</file>