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C:\Users\sara.lancheros\Documents\PAAC\2023\"/>
    </mc:Choice>
  </mc:AlternateContent>
  <xr:revisionPtr revIDLastSave="0" documentId="8_{AA219FB9-2D7D-4D7C-9CA4-D8F09E6C84E2}" xr6:coauthVersionLast="47" xr6:coauthVersionMax="47" xr10:uidLastSave="{00000000-0000-0000-0000-000000000000}"/>
  <bookViews>
    <workbookView xWindow="-120" yWindow="-120" windowWidth="21840" windowHeight="13140" firstSheet="5" activeTab="5" xr2:uid="{72778803-99C2-4C75-A50B-D2BAB9953B20}"/>
  </bookViews>
  <sheets>
    <sheet name="Control de cambios" sheetId="3" r:id="rId1"/>
    <sheet name="Listas despegables" sheetId="6" state="hidden" r:id="rId2"/>
    <sheet name="Formulación" sheetId="7" state="hidden" r:id="rId3"/>
    <sheet name="Dependencias." sheetId="4" state="hidden" r:id="rId4"/>
    <sheet name="Plan_componentes" sheetId="1" r:id="rId5"/>
    <sheet name="Mapa de riesgos de corrupción" sheetId="5" r:id="rId6"/>
  </sheets>
  <definedNames>
    <definedName name="_xlnm._FilterDatabase" localSheetId="5" hidden="1">'Mapa de riesgos de corrupción'!$A$1:$BM$426</definedName>
    <definedName name="_xlnm._FilterDatabase" localSheetId="4" hidden="1">Plan_componentes!$A$7:$T$89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6" i="5" l="1"/>
  <c r="S406" i="5"/>
  <c r="AC394" i="5"/>
  <c r="AA394" i="5"/>
  <c r="AD394" i="5" s="1"/>
  <c r="Y394" i="5"/>
  <c r="AC387" i="5"/>
  <c r="AA387" i="5"/>
  <c r="AD387" i="5" s="1"/>
  <c r="Y387" i="5"/>
  <c r="U387" i="5"/>
  <c r="P387" i="5"/>
  <c r="Q387" i="5" s="1"/>
  <c r="AH387" i="5" s="1"/>
  <c r="AH394" i="5" s="1"/>
  <c r="AJ387" i="5" s="1"/>
  <c r="T386" i="5"/>
  <c r="S386" i="5"/>
  <c r="AC374" i="5"/>
  <c r="AA374" i="5"/>
  <c r="AD374" i="5" s="1"/>
  <c r="Y374" i="5"/>
  <c r="AC367" i="5"/>
  <c r="AA367" i="5"/>
  <c r="AD367" i="5" s="1"/>
  <c r="Y367" i="5"/>
  <c r="U367" i="5"/>
  <c r="P367" i="5"/>
  <c r="Q367" i="5" s="1"/>
  <c r="T366" i="5"/>
  <c r="S366" i="5"/>
  <c r="AC354" i="5"/>
  <c r="AA354" i="5"/>
  <c r="AD354" i="5" s="1"/>
  <c r="Y354" i="5"/>
  <c r="AC347" i="5"/>
  <c r="AA347" i="5"/>
  <c r="AD347" i="5" s="1"/>
  <c r="Y347" i="5"/>
  <c r="U347" i="5"/>
  <c r="P347" i="5"/>
  <c r="Q347" i="5" s="1"/>
  <c r="AH347" i="5" s="1"/>
  <c r="AH354" i="5" s="1"/>
  <c r="AJ347" i="5" s="1"/>
  <c r="T346" i="5"/>
  <c r="S346" i="5"/>
  <c r="AC334" i="5"/>
  <c r="AA334" i="5"/>
  <c r="AD334" i="5" s="1"/>
  <c r="Y334" i="5"/>
  <c r="AC327" i="5"/>
  <c r="AA327" i="5"/>
  <c r="AD327" i="5" s="1"/>
  <c r="Y327" i="5"/>
  <c r="U327" i="5"/>
  <c r="P327" i="5"/>
  <c r="T326" i="5"/>
  <c r="S326" i="5"/>
  <c r="AC314" i="5"/>
  <c r="AA314" i="5"/>
  <c r="AD314" i="5" s="1"/>
  <c r="Y314" i="5"/>
  <c r="AC307" i="5"/>
  <c r="AA307" i="5"/>
  <c r="AD307" i="5" s="1"/>
  <c r="Y307" i="5"/>
  <c r="U307" i="5"/>
  <c r="P307" i="5"/>
  <c r="T306" i="5"/>
  <c r="S306" i="5"/>
  <c r="AC294" i="5"/>
  <c r="AA294" i="5"/>
  <c r="AD294" i="5" s="1"/>
  <c r="Y294" i="5"/>
  <c r="AC287" i="5"/>
  <c r="AA287" i="5"/>
  <c r="AD287" i="5" s="1"/>
  <c r="Y287" i="5"/>
  <c r="U287" i="5"/>
  <c r="AL287" i="5" s="1"/>
  <c r="P287" i="5"/>
  <c r="Q287" i="5" s="1"/>
  <c r="AH287" i="5" s="1"/>
  <c r="AH294" i="5" s="1"/>
  <c r="AJ287" i="5" s="1"/>
  <c r="T286" i="5"/>
  <c r="S286" i="5"/>
  <c r="U267" i="5" s="1"/>
  <c r="AC274" i="5"/>
  <c r="AA274" i="5"/>
  <c r="AD274" i="5" s="1"/>
  <c r="Y274" i="5"/>
  <c r="AC267" i="5"/>
  <c r="AA267" i="5"/>
  <c r="AD267" i="5" s="1"/>
  <c r="Y267" i="5"/>
  <c r="P267" i="5"/>
  <c r="Q267" i="5" s="1"/>
  <c r="AH267" i="5" s="1"/>
  <c r="AH274" i="5" s="1"/>
  <c r="AJ267" i="5" s="1"/>
  <c r="T266" i="5"/>
  <c r="S266" i="5"/>
  <c r="AC254" i="5"/>
  <c r="AA254" i="5"/>
  <c r="AD254" i="5" s="1"/>
  <c r="Y254" i="5"/>
  <c r="AC247" i="5"/>
  <c r="AA247" i="5"/>
  <c r="AD247" i="5" s="1"/>
  <c r="Y247" i="5"/>
  <c r="U247" i="5"/>
  <c r="P247" i="5"/>
  <c r="T246" i="5"/>
  <c r="S246" i="5"/>
  <c r="AC234" i="5"/>
  <c r="AD234" i="5" s="1"/>
  <c r="Y234" i="5"/>
  <c r="AC227" i="5"/>
  <c r="AA227" i="5"/>
  <c r="AD227" i="5" s="1"/>
  <c r="Y227" i="5"/>
  <c r="U227" i="5"/>
  <c r="AL227" i="5" s="1"/>
  <c r="P227" i="5"/>
  <c r="Q227" i="5" s="1"/>
  <c r="T226" i="5"/>
  <c r="S226" i="5"/>
  <c r="U207" i="5" s="1"/>
  <c r="AC214" i="5"/>
  <c r="AD214" i="5" s="1"/>
  <c r="Y214" i="5"/>
  <c r="AC207" i="5"/>
  <c r="AA207" i="5"/>
  <c r="AD207" i="5" s="1"/>
  <c r="Y207" i="5"/>
  <c r="P207" i="5"/>
  <c r="T206" i="5"/>
  <c r="S206" i="5"/>
  <c r="AC194" i="5"/>
  <c r="AA194" i="5"/>
  <c r="AD194" i="5" s="1"/>
  <c r="Y194" i="5"/>
  <c r="AC187" i="5"/>
  <c r="AA187" i="5"/>
  <c r="Y187" i="5"/>
  <c r="U187" i="5"/>
  <c r="P187" i="5"/>
  <c r="Q187" i="5" s="1"/>
  <c r="T186" i="5"/>
  <c r="S186" i="5"/>
  <c r="AC174" i="5"/>
  <c r="AA174" i="5"/>
  <c r="Y174" i="5"/>
  <c r="AC167" i="5"/>
  <c r="AA167" i="5"/>
  <c r="AD167" i="5" s="1"/>
  <c r="Y167" i="5"/>
  <c r="U167" i="5"/>
  <c r="AL167" i="5" s="1"/>
  <c r="P167" i="5"/>
  <c r="Q167" i="5" s="1"/>
  <c r="T166" i="5"/>
  <c r="S166" i="5"/>
  <c r="U147" i="5" s="1"/>
  <c r="AC154" i="5"/>
  <c r="AA154" i="5"/>
  <c r="AD154" i="5" s="1"/>
  <c r="Y154" i="5"/>
  <c r="AC147" i="5"/>
  <c r="AA147" i="5"/>
  <c r="AD147" i="5" s="1"/>
  <c r="Y147" i="5"/>
  <c r="P147" i="5"/>
  <c r="Q147" i="5" s="1"/>
  <c r="AH147" i="5" s="1"/>
  <c r="AH154" i="5" s="1"/>
  <c r="AJ147" i="5" s="1"/>
  <c r="T146" i="5"/>
  <c r="S146" i="5"/>
  <c r="AC134" i="5"/>
  <c r="AA134" i="5"/>
  <c r="AD134" i="5" s="1"/>
  <c r="Y134" i="5"/>
  <c r="AC127" i="5"/>
  <c r="AA127" i="5"/>
  <c r="AD127" i="5" s="1"/>
  <c r="Y127" i="5"/>
  <c r="U127" i="5"/>
  <c r="P127" i="5"/>
  <c r="Q127" i="5" s="1"/>
  <c r="AH127" i="5" s="1"/>
  <c r="AH134" i="5" s="1"/>
  <c r="AJ127" i="5" s="1"/>
  <c r="T126" i="5"/>
  <c r="S126" i="5"/>
  <c r="AC114" i="5"/>
  <c r="AA114" i="5"/>
  <c r="AD114" i="5" s="1"/>
  <c r="Y114" i="5"/>
  <c r="AC107" i="5"/>
  <c r="AA107" i="5"/>
  <c r="Y107" i="5"/>
  <c r="U107" i="5"/>
  <c r="P107" i="5"/>
  <c r="Q107" i="5" s="1"/>
  <c r="T106" i="5"/>
  <c r="S106" i="5"/>
  <c r="AC94" i="5"/>
  <c r="AA94" i="5"/>
  <c r="Y94" i="5"/>
  <c r="AC87" i="5"/>
  <c r="AA87" i="5"/>
  <c r="AD87" i="5" s="1"/>
  <c r="Y87" i="5"/>
  <c r="U87" i="5"/>
  <c r="AL87" i="5" s="1"/>
  <c r="P87" i="5"/>
  <c r="Q87" i="5" s="1"/>
  <c r="T86" i="5"/>
  <c r="S86" i="5"/>
  <c r="U67" i="5" s="1"/>
  <c r="AC74" i="5"/>
  <c r="AA74" i="5"/>
  <c r="AD74" i="5" s="1"/>
  <c r="AC67" i="5"/>
  <c r="AA67" i="5"/>
  <c r="AD67" i="5" s="1"/>
  <c r="Y67" i="5"/>
  <c r="P67" i="5"/>
  <c r="Q67" i="5" s="1"/>
  <c r="AH67" i="5" s="1"/>
  <c r="AH74" i="5" s="1"/>
  <c r="AJ67" i="5" s="1"/>
  <c r="T66" i="5"/>
  <c r="S66" i="5"/>
  <c r="AC47" i="5"/>
  <c r="AA47" i="5"/>
  <c r="AD47" i="5" s="1"/>
  <c r="Y47" i="5"/>
  <c r="U47" i="5"/>
  <c r="AL47" i="5" s="1"/>
  <c r="P47" i="5"/>
  <c r="Q47" i="5" s="1"/>
  <c r="T46" i="5"/>
  <c r="S46" i="5"/>
  <c r="U27" i="5" s="1"/>
  <c r="AC27" i="5"/>
  <c r="AA27" i="5"/>
  <c r="AD27" i="5" s="1"/>
  <c r="Y27" i="5"/>
  <c r="P27" i="5"/>
  <c r="Q27" i="5" s="1"/>
  <c r="AH27" i="5" s="1"/>
  <c r="AJ27" i="5" s="1"/>
  <c r="T26" i="5"/>
  <c r="S26" i="5"/>
  <c r="AC7" i="5"/>
  <c r="AA7" i="5"/>
  <c r="AD7" i="5" s="1"/>
  <c r="Y7" i="5"/>
  <c r="U7" i="5"/>
  <c r="AL7" i="5" s="1"/>
  <c r="P7" i="5"/>
  <c r="Q7" i="5" s="1"/>
  <c r="AD94" i="5" l="1"/>
  <c r="AL107" i="5"/>
  <c r="V107" i="5"/>
  <c r="AM107" i="5" s="1"/>
  <c r="AD107" i="5"/>
  <c r="AL127" i="5"/>
  <c r="V127" i="5"/>
  <c r="AM127" i="5" s="1"/>
  <c r="AD174" i="5"/>
  <c r="AL187" i="5"/>
  <c r="V187" i="5"/>
  <c r="AM187" i="5" s="1"/>
  <c r="AD187" i="5"/>
  <c r="AH187" i="5" s="1"/>
  <c r="AH194" i="5" s="1"/>
  <c r="AJ187" i="5" s="1"/>
  <c r="AL247" i="5"/>
  <c r="V247" i="5"/>
  <c r="AM247" i="5" s="1"/>
  <c r="W307" i="5"/>
  <c r="Q307" i="5"/>
  <c r="AH307" i="5" s="1"/>
  <c r="AH314" i="5" s="1"/>
  <c r="AJ307" i="5" s="1"/>
  <c r="AL307" i="5"/>
  <c r="V307" i="5"/>
  <c r="AM307" i="5" s="1"/>
  <c r="W327" i="5"/>
  <c r="Q327" i="5"/>
  <c r="AH327" i="5" s="1"/>
  <c r="AH334" i="5" s="1"/>
  <c r="AJ327" i="5" s="1"/>
  <c r="AL327" i="5"/>
  <c r="V327" i="5"/>
  <c r="AM327" i="5" s="1"/>
  <c r="V347" i="5"/>
  <c r="AM347" i="5" s="1"/>
  <c r="AL347" i="5"/>
  <c r="AL367" i="5"/>
  <c r="V367" i="5"/>
  <c r="AM367" i="5" s="1"/>
  <c r="AH367" i="5"/>
  <c r="AH374" i="5" s="1"/>
  <c r="AJ367" i="5" s="1"/>
  <c r="AL387" i="5"/>
  <c r="V387" i="5"/>
  <c r="AM387" i="5" s="1"/>
  <c r="AH107" i="5"/>
  <c r="AH114" i="5" s="1"/>
  <c r="AJ107" i="5" s="1"/>
  <c r="AI107" i="5" s="1"/>
  <c r="AK147" i="5"/>
  <c r="AI147" i="5"/>
  <c r="V207" i="5"/>
  <c r="AM207" i="5" s="1"/>
  <c r="AL207" i="5"/>
  <c r="AI67" i="5"/>
  <c r="AK67" i="5"/>
  <c r="AK267" i="5"/>
  <c r="AI267" i="5"/>
  <c r="AL267" i="5"/>
  <c r="V267" i="5"/>
  <c r="AM267" i="5" s="1"/>
  <c r="AK347" i="5"/>
  <c r="AI347" i="5"/>
  <c r="V67" i="5"/>
  <c r="AM67" i="5" s="1"/>
  <c r="AL67" i="5"/>
  <c r="AK107" i="5"/>
  <c r="AI187" i="5"/>
  <c r="AK187" i="5"/>
  <c r="AK287" i="5"/>
  <c r="AI287" i="5"/>
  <c r="AI327" i="5"/>
  <c r="AN327" i="5" s="1"/>
  <c r="AK327" i="5"/>
  <c r="AI27" i="5"/>
  <c r="AK27" i="5"/>
  <c r="AH47" i="5"/>
  <c r="AJ47" i="5" s="1"/>
  <c r="AI367" i="5"/>
  <c r="AK367" i="5"/>
  <c r="AI127" i="5"/>
  <c r="AN127" i="5" s="1"/>
  <c r="AK127" i="5"/>
  <c r="AL147" i="5"/>
  <c r="V147" i="5"/>
  <c r="AM147" i="5" s="1"/>
  <c r="AI307" i="5"/>
  <c r="AN307" i="5" s="1"/>
  <c r="AK307" i="5"/>
  <c r="AI387" i="5"/>
  <c r="AK387" i="5"/>
  <c r="AH7" i="5"/>
  <c r="AJ7" i="5" s="1"/>
  <c r="V27" i="5"/>
  <c r="AM27" i="5" s="1"/>
  <c r="AL27" i="5"/>
  <c r="AH87" i="5"/>
  <c r="AH94" i="5" s="1"/>
  <c r="AJ87" i="5" s="1"/>
  <c r="W147" i="5"/>
  <c r="AH167" i="5"/>
  <c r="AH174" i="5" s="1"/>
  <c r="AJ167" i="5" s="1"/>
  <c r="AH227" i="5"/>
  <c r="AH234" i="5" s="1"/>
  <c r="AJ227" i="5" s="1"/>
  <c r="Q207" i="5"/>
  <c r="AH207" i="5" s="1"/>
  <c r="AH214" i="5" s="1"/>
  <c r="AJ207" i="5" s="1"/>
  <c r="V227" i="5"/>
  <c r="AM227" i="5" s="1"/>
  <c r="Q247" i="5"/>
  <c r="AH247" i="5" s="1"/>
  <c r="AH254" i="5" s="1"/>
  <c r="AJ247" i="5" s="1"/>
  <c r="V287" i="5"/>
  <c r="AM287" i="5" s="1"/>
  <c r="V7" i="5"/>
  <c r="AM7" i="5" s="1"/>
  <c r="V47" i="5"/>
  <c r="AM47" i="5" s="1"/>
  <c r="V167" i="5"/>
  <c r="AM167" i="5" s="1"/>
  <c r="W127" i="5"/>
  <c r="V87" i="5"/>
  <c r="AM87" i="5" s="1"/>
  <c r="AK247" i="5" l="1"/>
  <c r="AI247" i="5"/>
  <c r="AK227" i="5"/>
  <c r="AI227" i="5"/>
  <c r="AI87" i="5"/>
  <c r="AK87" i="5"/>
  <c r="AI167" i="5"/>
  <c r="AK167" i="5"/>
  <c r="AN147" i="5"/>
  <c r="AI207" i="5"/>
  <c r="AK207" i="5"/>
  <c r="AK7" i="5"/>
  <c r="AI7" i="5"/>
  <c r="AK47" i="5"/>
  <c r="AI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tc={9077126F-DEAA-45EE-B8D6-798064792E76}</author>
    <author>tc={06E4EEE8-E260-442D-9AB4-8EAAC070C52F}</author>
    <author>tc={CCDC39A4-E335-470D-A55D-804A0EC34F5D}</author>
    <author>tc={7F906A6C-B85E-46B8-8D30-3A4513183D9A}</author>
    <author>tc={C15B2AEE-C67B-4118-9873-74C4BB4BB4EB}</author>
    <author>tc={375DF14B-92D9-49DC-A4F4-7A590FE0C21E}</author>
    <author>tc={5769BF00-F04B-4F2B-9F3C-35F1D41D3EDD}</author>
    <author>tc={21796ABE-4F12-42BF-BB72-8037A2770690}</author>
    <author>tc={03B14375-A387-4FD3-B1D5-9DBC53C0DD25}</author>
    <author>tc={D15232EB-3080-4336-83A9-1F29F3ADAAE9}</author>
    <author>tc={A2BB8541-C72B-4B18-867C-A48E8064932F}</author>
    <author>tc={7DE34C04-7314-4AAC-9B45-0975B3678627}</author>
    <author>tc={FBE01831-4C6E-4B96-BB0D-AB56588A10AD}</author>
    <author>tc={4BD64DD5-6B87-49DA-AA9F-838DF0323F6D}</author>
  </authors>
  <commentList>
    <comment ref="X5" authorId="0" shapeId="0" xr:uid="{9077126F-DEAA-45EE-B8D6-798064792E76}">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Y5" authorId="1" shapeId="0" xr:uid="{06E4EEE8-E260-442D-9AB4-8EAAC070C52F}">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H5" authorId="2" shapeId="0" xr:uid="{CCDC39A4-E335-470D-A55D-804A0EC34F5D}">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7F906A6C-B85E-46B8-8D30-3A4513183D9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C15B2AEE-C67B-4118-9873-74C4BB4BB4EB}">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375DF14B-92D9-49DC-A4F4-7A590FE0C21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5769BF00-F04B-4F2B-9F3C-35F1D41D3EDD}">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21796ABE-4F12-42BF-BB72-8037A2770690}">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03B14375-A387-4FD3-B1D5-9DBC53C0DD25}">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D15232EB-3080-4336-83A9-1F29F3ADAAE9}">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Z6" authorId="10" shapeId="0" xr:uid="{A2BB8541-C72B-4B18-867C-A48E8064932F}">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7DE34C04-7314-4AAC-9B45-0975B3678627}">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FBE01831-4C6E-4B96-BB0D-AB56588A10AD}">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4BD64DD5-6B87-49DA-AA9F-838DF0323F6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<sst xmlns="http://schemas.openxmlformats.org/spreadsheetml/2006/main" count="2368" uniqueCount="890">
  <si>
    <r>
      <rPr>
        <b/>
        <sz val="12"/>
        <rFont val="Arial"/>
        <family val="2"/>
      </rPr>
      <t xml:space="preserve">PLAN ANTICORRUPCIÓN Y DE ATENCIÓN AL CIUDADANO 
MAPA DE RIESGOS DE CORRUPCIÓN 
</t>
    </r>
    <r>
      <rPr>
        <sz val="12"/>
        <rFont val="Arial"/>
        <family val="2"/>
      </rPr>
      <t xml:space="preserve">2023
</t>
    </r>
  </si>
  <si>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</si>
  <si>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</si>
  <si>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</si>
  <si>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servidores y contratistas que realizan actividades dentro de los procesos del instituto, al igual que a sus partes interesadas.</t>
  </si>
  <si>
    <t>CONTENIDO:</t>
  </si>
  <si>
    <t>Mapa de riesgos de corrupción</t>
  </si>
  <si>
    <t>El objetivo del Mapa de Riesgos de Corrupción es identificar los riesgos de corrupción inherentes al desarrollo de los procesos de la entidad.</t>
  </si>
  <si>
    <t>Componentes</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</si>
  <si>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</si>
  <si>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</si>
  <si>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</si>
  <si>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</si>
  <si>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</si>
  <si>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</si>
  <si>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</si>
  <si>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 Gestión de riesgos de corrupción - mapas de riesgo</t>
  </si>
  <si>
    <t>Componente 9 : Medidas de debida diligencia y prevención de lavado de activos</t>
  </si>
  <si>
    <t>NO. DE ACTA DE APROBACIÓN</t>
  </si>
  <si>
    <t>FECHA</t>
  </si>
  <si>
    <t>VERSIÓN</t>
  </si>
  <si>
    <t>DESCRIPCIÓN</t>
  </si>
  <si>
    <t>02</t>
  </si>
  <si>
    <t>31/01/2023</t>
  </si>
  <si>
    <t>1.0</t>
  </si>
  <si>
    <t>Adopción y aprobación del plan para la vigencia 2023.</t>
  </si>
  <si>
    <t>Tratamiento</t>
  </si>
  <si>
    <t>Estado</t>
  </si>
  <si>
    <t>Control documental del riesgo</t>
  </si>
  <si>
    <t>Estado del Riesgo</t>
  </si>
  <si>
    <t>Automatico</t>
  </si>
  <si>
    <t>Documentado</t>
  </si>
  <si>
    <t>Continua</t>
  </si>
  <si>
    <t>Con registro</t>
  </si>
  <si>
    <r>
      <t xml:space="preserve">Reducir: </t>
    </r>
    <r>
      <rPr>
        <sz val="12"/>
        <rFont val="Arial"/>
        <family val="2"/>
      </rPr>
      <t>Despues de realizar un analisis y cosiderar que el nivel de riesgo es alto, se determina tratarlo mediante transferencia o mitigación del mismo</t>
    </r>
  </si>
  <si>
    <t>Sin iniciar</t>
  </si>
  <si>
    <t xml:space="preserve">Vigente </t>
  </si>
  <si>
    <t>Controlado</t>
  </si>
  <si>
    <t>Manual</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</si>
  <si>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</si>
  <si>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</si>
  <si>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</si>
  <si>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</si>
  <si>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</si>
  <si>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</si>
  <si>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</si>
  <si>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</si>
  <si>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</si>
  <si>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</si>
  <si>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</si>
  <si>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</si>
  <si>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</si>
  <si>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</si>
  <si>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</si>
  <si>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</si>
  <si>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</si>
  <si>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</si>
  <si>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</si>
  <si>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</si>
  <si>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</si>
  <si>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</si>
  <si>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</si>
  <si>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</si>
  <si>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</si>
  <si>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</si>
  <si>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</si>
  <si>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</si>
  <si>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</si>
  <si>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</si>
  <si>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</si>
  <si>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</si>
  <si>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</si>
  <si>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</si>
  <si>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</si>
  <si>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</si>
  <si>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</si>
  <si>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</si>
  <si>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</si>
  <si>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</si>
  <si>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</si>
  <si>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</si>
  <si>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</si>
  <si>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</si>
  <si>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</si>
  <si>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</si>
  <si>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</si>
  <si>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</si>
  <si>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</si>
  <si>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</si>
  <si>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</si>
  <si>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</si>
  <si>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</si>
  <si>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</si>
  <si>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</si>
  <si>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</si>
  <si>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</si>
  <si>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</si>
  <si>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</si>
  <si>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</si>
  <si>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</si>
  <si>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</si>
  <si>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</si>
  <si>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</si>
  <si>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</si>
  <si>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</si>
  <si>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</si>
  <si>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</si>
  <si>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</si>
  <si>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</si>
  <si>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</si>
  <si>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</si>
  <si>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</si>
  <si>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</si>
  <si>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</si>
  <si>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</si>
  <si>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</si>
  <si>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</si>
  <si>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</si>
  <si>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</si>
  <si>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</si>
  <si>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</si>
  <si>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</si>
  <si>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</si>
  <si>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</si>
  <si>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</si>
  <si>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</si>
  <si>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</si>
  <si>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</si>
  <si>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</si>
  <si>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</si>
  <si>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</si>
  <si>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</si>
  <si>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</si>
  <si>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</si>
  <si>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</si>
  <si>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</si>
  <si>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</si>
  <si>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</si>
  <si>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</si>
  <si>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Responsables</t>
  </si>
  <si>
    <t>Oficina de Control Disciplinario Interno/ Subdirección Gestión Corporativa/Atención al Ciudadano.</t>
  </si>
  <si>
    <t>Oficina Asesora de Planeación</t>
  </si>
  <si>
    <t>Dirección/Gestión de comunicación</t>
  </si>
  <si>
    <t>Oficina Asesora Jurídica</t>
  </si>
  <si>
    <t>Subdirección Gestión Corporativa/Atención al Ciudadano.</t>
  </si>
  <si>
    <t>Subdirección Gestión Corporativa/Tecnologías</t>
  </si>
  <si>
    <t>Subdirección Gestión Corporativa/Talento Humano</t>
  </si>
  <si>
    <t>Subdirección Gestión Corporativa/Contratación</t>
  </si>
  <si>
    <t>Oficina de Control Disciplinario Interno</t>
  </si>
  <si>
    <t>Subdirección de Cultura Ciudadana y Gestión del Conocimiento/Participación</t>
  </si>
  <si>
    <t>Subdirección de Cultura Ciudadana y Gestión del Conocimiento/Educación</t>
  </si>
  <si>
    <t>Subdirección Gestión Corporativa</t>
  </si>
  <si>
    <r>
      <rPr>
        <b/>
        <sz val="22"/>
        <rFont val="Arial"/>
        <family val="2"/>
      </rPr>
      <t>PLAN ANTICORRUPCIÓN Y DE ATENCIÓN AL CIUDADANO (PAAC)</t>
    </r>
    <r>
      <rPr>
        <b/>
        <sz val="22"/>
        <color theme="1"/>
        <rFont val="Arial"/>
        <family val="2"/>
      </rPr>
      <t xml:space="preserve">
2023</t>
    </r>
  </si>
  <si>
    <t>COMPONENTE 1: MECANISMOS PARA LA TRANSPARENCIA Y ACCESO A LA INFORMACIÓN</t>
  </si>
  <si>
    <t>FECHA PROGRAMADA</t>
  </si>
  <si>
    <t>SEGUIMIENTO I CUATRIMESTRE Fecha: ________________</t>
  </si>
  <si>
    <t>SEGUIMIENTO II CUATRIMESTRE Fecha: ________________</t>
  </si>
  <si>
    <t>SEGUIMIENTO III CUATRIMESTRE  Fecha: ________________</t>
  </si>
  <si>
    <t>COMPONENTE</t>
  </si>
  <si>
    <t>SUBCOMPONENTE/PROCESOS</t>
  </si>
  <si>
    <t>ID</t>
  </si>
  <si>
    <t>No.</t>
  </si>
  <si>
    <t>ACTIVIDADES</t>
  </si>
  <si>
    <t>META PRODUCTO</t>
  </si>
  <si>
    <t>EVIDENCIA</t>
  </si>
  <si>
    <t>RESPONSABLE</t>
  </si>
  <si>
    <t>ENE.</t>
  </si>
  <si>
    <t>FEB</t>
  </si>
  <si>
    <t>MAR</t>
  </si>
  <si>
    <t>ABRIL</t>
  </si>
  <si>
    <t>MAY</t>
  </si>
  <si>
    <t>JUN</t>
  </si>
  <si>
    <t>JUL</t>
  </si>
  <si>
    <t>AGO</t>
  </si>
  <si>
    <t>SEP</t>
  </si>
  <si>
    <t>OCT</t>
  </si>
  <si>
    <t>NOV</t>
  </si>
  <si>
    <t>DIC</t>
  </si>
  <si>
    <t>AUTOCONTROL 
(LIDER PROCESO)</t>
  </si>
  <si>
    <t>MONITOREO
(OAP)</t>
  </si>
  <si>
    <t>SEGUIMIENTO
(CONTROL INTERNO)</t>
  </si>
  <si>
    <t xml:space="preserve">% AVANCE </t>
  </si>
  <si>
    <t>MECANISMOS PARA LA TRANSPARENCIA Y ACESSO A LA INFORMACIÓN</t>
  </si>
  <si>
    <t>Lineamiento de transparencia activa</t>
  </si>
  <si>
    <t>PAAC01</t>
  </si>
  <si>
    <t>1.1.1</t>
  </si>
  <si>
    <t xml:space="preserve">Reportar seguimiento a la Secretaría General  de manera integral a todas las acciones de Plan de Acción General de la implementación de GABO </t>
  </si>
  <si>
    <t>Dos (2) seguimientos reportados a la Secretaría General de la Alcaldía Mayor</t>
  </si>
  <si>
    <t>Oficio de reporte, seguimientos, correos electrónicos.</t>
  </si>
  <si>
    <t>En cumplimiento del Plan de acción general de Gobierno Abierto se realizó desde la Oficina Asesora de Planeación la solicitud interna para la consolidación del reporte y de las evidencias correspondiente al último trimestre de 2022 y el primer trimestre de 2023. El reporte se remitió a la Secretaría General de la Alcaldía Mayor a través del siguiente link, en atención a las instrucciones impartidas por la Secretaría General: https://alcaldiabogota-my.sharepoint.com/:x:/r/personal/comunigab_alcaldiabogota_gov_co/_layouts/15/Doc.aspx?sourcedoc=%7BCB26D05E-BF88-4626-820A-8287C458CAF5%7D&amp;file=16.%20IDPYBA-%20Seguimiento%202023.xlsx&amp;action=default&amp;mobileredirect=true</t>
  </si>
  <si>
    <t>Se evidencia cumplimiento de la actividad con base en las evidencias presentadas.</t>
  </si>
  <si>
    <r>
      <rPr>
        <sz val="12"/>
        <color rgb="FF000000"/>
        <rFont val="Arial"/>
      </rPr>
      <t>De acuerdo con la meta producto y de las evidencias aportadas, se esta dando cumplimiento a la actividad. Se recomienda continuar con el seguimiento periódico de la estrategía, revisar los responsables del compromiso especificamente el  tema "</t>
    </r>
    <r>
      <rPr>
        <i/>
        <sz val="12"/>
        <color rgb="FF000000"/>
        <rFont val="Arial"/>
      </rPr>
      <t>Seguimiento desde cada entidad distrital para conocer al estado de las denuncias de corrupción con una periodicidad de
mínimo seis (6) meses</t>
    </r>
    <r>
      <rPr>
        <sz val="12"/>
        <color rgb="FF000000"/>
        <rFont val="Arial"/>
      </rPr>
      <t>." y el de "</t>
    </r>
    <r>
      <rPr>
        <i/>
        <sz val="12"/>
        <color rgb="FF000000"/>
        <rFont val="Arial"/>
      </rPr>
      <t>Implementar protocolo de armonización de canales de recepción de denuncias</t>
    </r>
    <r>
      <rPr>
        <sz val="12"/>
        <color rgb="FF000000"/>
        <rFont val="Arial"/>
      </rPr>
      <t xml:space="preserve">" que tendría que tener un acompañamiento de control disciplinario interno. </t>
    </r>
  </si>
  <si>
    <t>PAAC02</t>
  </si>
  <si>
    <t>1.1.2</t>
  </si>
  <si>
    <t>Mantener informado al ciudadano de los canales de atención y los mecanismos para presentar las PQRSD con lenguaje claro, entendible y didáctico.</t>
  </si>
  <si>
    <t xml:space="preserve"> Piezas de comunicación divulgadas a través de las redes sociales</t>
  </si>
  <si>
    <t>Piezas de comunicación</t>
  </si>
  <si>
    <t>De forma diaria se realiza la publicación de información de la entidad, un total de 3248 publicaciones se han realizado a través de los perfiles oficiales del Instituto en el periodo reportado.</t>
  </si>
  <si>
    <r>
      <rPr>
        <sz val="12"/>
        <color rgb="FF000000"/>
        <rFont val="Arial"/>
      </rPr>
      <t xml:space="preserve">Se observa cumplimiento de la actividad, la cual es respaldada por las evidencias presentadas por el proceso. Se recomienda que cuando se presente el desarrollo del autocontrol se centre en la actividad que es </t>
    </r>
    <r>
      <rPr>
        <i/>
        <sz val="12"/>
        <color rgb="FF000000"/>
        <rFont val="Arial"/>
      </rPr>
      <t>"Mantener informado al ciudadano de los canales de atención y los mecanismos para presentar las PQRSD con lenguaje claro, entendible y didáctico"</t>
    </r>
    <r>
      <rPr>
        <sz val="12"/>
        <color rgb="FF000000"/>
        <rFont val="Arial"/>
      </rPr>
      <t>, pues lo que se observa en las evidencias es el total de lo que comunicaciones saca en redes, no solo de la actividad antes señalada. Importante tener el acompañamiento del proceso de atención al ciudadano.</t>
    </r>
  </si>
  <si>
    <t>PAAC03</t>
  </si>
  <si>
    <t>1.1.3</t>
  </si>
  <si>
    <t>Publicar en la sede electrónica en el menú de trasparencia la  base de datos de información contractual contenida en el portal del SECOP II.</t>
  </si>
  <si>
    <t>Doce (12) publicaciones en la sede electrónica la información contractual contenida en  el portal del SECOP II.</t>
  </si>
  <si>
    <t>Publicaciones sede electrónica</t>
  </si>
  <si>
    <t>Se remite a la mesa de ayuda de Gestión Tecnológica las bases de datos de seguimiento a la contratación de la Entidad y se hace seguimiento de su publicación- Evidencia: base de datos y soporte de enero a abril. 
Se encuentra disponible en el siguiente enlace: https://www.animalesbog.gov.co/transparencia/contratacion/informacion_contractual</t>
  </si>
  <si>
    <t>Se evidencia cumplimiento de la actividad con  soportes del entregable asociado.</t>
  </si>
  <si>
    <t>Revisada la sede electrónica del Instituto en los numerales 3,2,1 y 3,2,4 se observa  la publicación actualizada de la información contractual.</t>
  </si>
  <si>
    <t>PAAC04</t>
  </si>
  <si>
    <t>1.1.4</t>
  </si>
  <si>
    <t>Publicar en la sede electrónica el directorio de contratistas vigentes en el menú "nosotros".</t>
  </si>
  <si>
    <t>Dos (2) actualizaciones del directorio de contratistas en la sede electrónica.</t>
  </si>
  <si>
    <t xml:space="preserve">Se remite a la mesa de ayuda de Gestión Tecnológica las bases de datos con directorio de contratista y se hace seguimiento de su publicación- Evidencia: base de datos y soporte de enero a abril. </t>
  </si>
  <si>
    <t>La actividad no estaba programada para el periodo de reporte, sin embargo; en observancia de las evidencias se puede corroborar que el proceso viene ejecutando la actividad formulada.</t>
  </si>
  <si>
    <t>Se observa el cumplimiento de la acción, se recomienda continuar con la actualización  mensualmente</t>
  </si>
  <si>
    <t>PAAC05</t>
  </si>
  <si>
    <t>1.1.5</t>
  </si>
  <si>
    <t>Realizar la revisión y actualización de la información publicada en el SUIT.</t>
  </si>
  <si>
    <t>Revisión y actualización de la información publicada en el SUIT de los trámites y otros procedimientos administrativos.</t>
  </si>
  <si>
    <t xml:space="preserve">Formatos integrados actualizados. </t>
  </si>
  <si>
    <t>NA</t>
  </si>
  <si>
    <t>PAAC06</t>
  </si>
  <si>
    <t>1.1.6</t>
  </si>
  <si>
    <t xml:space="preserve">Informar las actualizaciones y cambios normativos a través de la página web del Instituto.  </t>
  </si>
  <si>
    <t>Normograma publicado con control de cambios</t>
  </si>
  <si>
    <t>Normograma publicado con control de cambios en la sede electrónica</t>
  </si>
  <si>
    <t xml:space="preserve">Se realizó la revisión del normograma mes a mes durante este primer cuatrimestre, identificando en el último mes la necesidad de incluir lo relacionado con el Acuerdo 885 de 2023, por lo cual se realiza la actualización interna del Excel de asuntos normativos, para posteriormente solicitar la actualización en página web a sistemas. </t>
  </si>
  <si>
    <t>Se verifica la publicación de la actualización del nomograma en la sede electrónica y de acuerdo a las evidencias presentadas se observa cumplimiento a la actividad.</t>
  </si>
  <si>
    <t>Se recomieda revisar las fechas de actualización del normograma, como quiera que el memorando de solicitud de publicación esta dado en el mes de mayo de 2023 y la acción estaba para desarrollar en el mes de abril. 
Frente al normograma se revisa y se observa que los acuerdos del Consejo Directivo se encuentran a 2021, al igual que los actos administrativos internos, se recomienda la actualización de la información.</t>
  </si>
  <si>
    <t>PAAC07</t>
  </si>
  <si>
    <t>1.1.7</t>
  </si>
  <si>
    <t>Realizar reporte de gestión permanente en la sede electrónica del Instituto.</t>
  </si>
  <si>
    <t>Reportes mensuales en la sede electrónica de gestión.</t>
  </si>
  <si>
    <t>Reportes mensuales y piezas de divulgación.</t>
  </si>
  <si>
    <t>Se relizó diariamente de la actualización del reporte de la Subdirección de Atención a la Fauna, y de forma mensual los correspondientes a la Oficina Asesora Jurídica, la Subdirección de Cultura Ciudadana, la Gestión del Conocimiento y la Subdirección de Gestión Corporativa.</t>
  </si>
  <si>
    <t>Se puede constatar el cumplimiento de la actividad realizando la validación en el siguiente enlace en la sede electrónica https://www.animalesbog.gov.co/content/reporte-diario-gestion y evidencias presentadas.</t>
  </si>
  <si>
    <t xml:space="preserve">Se observa cumplimiento de la actividad en la sede electrónica </t>
  </si>
  <si>
    <t>Lineamiento de transparencia pasiva</t>
  </si>
  <si>
    <t>PAAC08</t>
  </si>
  <si>
    <t>1.2.1</t>
  </si>
  <si>
    <t>Desarrollar una sensibilización sobre políticas de prevención del daño antijurídico dirigida a servidoras, servidores y colaboradores del Instituto Distrital de Protección y Bienestar Animal.</t>
  </si>
  <si>
    <t>(1) Sensibilización sobre políticas de prevención del daño jurídico.</t>
  </si>
  <si>
    <t>Correo electrónico de convocatoria, listados de asistencia.</t>
  </si>
  <si>
    <t>Se realizó socialización de la Política Institucional de Prevención del Daño Antijurídico (PPDA) los días 21 de febrero y 31 de marzo de 2023 en relación con asuntos misionales y contrato realidad y transparencia en la contratación. Así mismo se realizó la publicación en la página web de la entidad de la PPDA.</t>
  </si>
  <si>
    <t>De acuerdo a las evidencias presentadas se da cumplimiento a la actividad</t>
  </si>
  <si>
    <t>Se observa el cumplimiento de la actividad. 
La Agencia Nacional de Defensa Jurídica del Estado emitió la Circular 03 del 1 de marzo de 2023, en la cual dan lineamientos para prevenir la configuración del contrato realidad, así mismo, la Secretaría Jurídica Distrital expidió la Circular 003 de 2023 adoptando la Política de compras y contratación pública para el Distrito Capital, donde se expone sobre la prevención del daño antijurídico, normas importantes para su revisión, por lo que se recomienda su socialización a la alta dirección</t>
  </si>
  <si>
    <t>Elaboración de instrumentos de gestión de información</t>
  </si>
  <si>
    <t>PAAC09</t>
  </si>
  <si>
    <t>1.3.1</t>
  </si>
  <si>
    <t>Adoptar y actualizar 
1. Registro o inventario de activos de información
2. Esquema de publicación de Información
3. Índice de Información clasificada y reservada</t>
  </si>
  <si>
    <t>Registro o inventario de activos de información
Esquema de publicación de Información
Índice de Información Clasificada y reservada</t>
  </si>
  <si>
    <t>Registro o inventario de activos de información 
Esquema de publicación de Información
Índice de Información Clasificada y reservada</t>
  </si>
  <si>
    <t xml:space="preserve">Se sugiere revisar el cronograma de cumplimiento de esta acción, como quiera que a la fecha la información que se encuentra en la sede electrónica esta desactualizada, y es de cumplimiento normativo. </t>
  </si>
  <si>
    <t>Criterio diferencial de accesibilidad</t>
  </si>
  <si>
    <t>PAAC10</t>
  </si>
  <si>
    <t>1.4.1</t>
  </si>
  <si>
    <t>Diseñar y realizar productos audiovisuales que incluyan lenguaje de señas en el marco de la rendición de cuentas a la ciudadanía.</t>
  </si>
  <si>
    <t xml:space="preserve">Dos (2) productos audiovisuales que incluyan lenguaje de señas de rendición de cuentas a la ciudadanía.
</t>
  </si>
  <si>
    <t>Enlaces y productos audiovisuales con lenguaje de señas.</t>
  </si>
  <si>
    <t>Se realizó la publicación de la audiencia de rendición de cuentas vigencia 2022 que se realizó el primer semestre del año en curso, incluyendo lenguaje de señas. Se encuentra en el enlace: https://youtu.be/mXE2zEbY0HM</t>
  </si>
  <si>
    <t xml:space="preserve">Se da cumplimiento a la acción y se encuentra publicado en la Sede Electrónica del Instituto </t>
  </si>
  <si>
    <t>PAAC11</t>
  </si>
  <si>
    <t>1.4.2</t>
  </si>
  <si>
    <t>Diseñar y realizar productos audiovisuales con subtítulos para  divulgar trámites o servicios de la entidad a través de los diferentes canales de atención.</t>
  </si>
  <si>
    <t>Doce (12) productos audiovisuales que incluyan subtítulos en la vigencia</t>
  </si>
  <si>
    <t>Enlaces y productos audiovisuales con subtítulos</t>
  </si>
  <si>
    <t xml:space="preserve">En el primer cuatrimestre se han realizado 231 videos con subtítulos. </t>
  </si>
  <si>
    <t xml:space="preserve">Sa da cumplimiento a la actividad programada </t>
  </si>
  <si>
    <t>Monitoreo de Acceso a la Información Pública</t>
  </si>
  <si>
    <t>PAAC12</t>
  </si>
  <si>
    <t>1.5.1</t>
  </si>
  <si>
    <t>Realizar seguimiento y actualización de la información institucional mediante matriz de responsabilidades Índice de Transparencia y Acceso a la Información - ITA</t>
  </si>
  <si>
    <t>Seguimiento y actualización de la información institucional mediante matriz de responsabilidades Índice de Transparencia y Acceso a la Información - ITA</t>
  </si>
  <si>
    <t>Matriz de cumplimiento (ITA)
Certificado Índice de Cumplimiento (ITA) de</t>
  </si>
  <si>
    <t xml:space="preserve">Se recomienda replantear el cronograma de seguimiento y actualización  de esta actividad, pues el ejercicio de esta debe ser permanente por parte de los responsables de la información a publicar. </t>
  </si>
  <si>
    <t>COMPONENTE 2: RENDICIÓN DE CUENTAS</t>
  </si>
  <si>
    <t>RENDICIÓN DE CUENTAS</t>
  </si>
  <si>
    <t>Información de calidad y en lenguaje comprensible</t>
  </si>
  <si>
    <t>PAAC13</t>
  </si>
  <si>
    <t>2.1.2</t>
  </si>
  <si>
    <t>Formular y divulgar la estrategia de rendición de cuentas del Instituto de acuerdo con la normatividad y los lineamientos vigentes.</t>
  </si>
  <si>
    <t>Estrategia de rendición de cuentas 2023</t>
  </si>
  <si>
    <t>Documento estrategia de racionalización de trámites.</t>
  </si>
  <si>
    <t>Se realizó la formulación de la estrategia de rendición de cuentas, la cual fue presentada y aprobada en la segunda sesión de la vigencia 2023 del comité de gestión y desempeño. Se encuentra publicada en la sede electrónica del instituto y disponible en el siguiente enlace: https://www.animalesbog.gov.co/transparencia/control/informes-gesti%C3%B3n-evaluaci%C3%B3n-y-auditoria/estrategia-rendici%C3%B3n-cuentas-2023
La estrategia fue socializada con todos los colaboradores de la entidad, para ello se solicitó pieza comunicativa al proceso de Gestión de Comunicaciones, la cual fue difundida a través de diferentes medios como correo institucional, WhatsApp y de forma permanente en los fondos de pantalla de los computadores institucionales.</t>
  </si>
  <si>
    <t>Se da cumplimiento a la actividad.
Se recomienda para el cumplimiento de la estratégia de rendición de cuentas, revisar el numeral 3.3.3 Política de Participación Ciudadana en la Gestión Pública, frente a los lineamientos y las tareas que se exponen allí, contenidas dentro del Manual Operativo MIPG V5 marzo 2023</t>
  </si>
  <si>
    <t>Diálogo de doble vía con la ciudadanía y sus organizaciones</t>
  </si>
  <si>
    <t>PAAC14</t>
  </si>
  <si>
    <t>2.2.1</t>
  </si>
  <si>
    <t>Realizar 6 espacios de diálogo Ciudadano y generar informe</t>
  </si>
  <si>
    <t>Seis (6) espacios de diálogo ciudadano.</t>
  </si>
  <si>
    <t>Actas de reunión, registro fotográfico, Informe de diálogos ciudadanos.</t>
  </si>
  <si>
    <t xml:space="preserve">Para la materialización de los diálogos ciudadanos se han realizado las siguientes gestiones: 
* Elaboración de la metodología de los diálogos. 
* Solicitud de plantilla de convocatoria a la Oficina de Comunicaciones del IDPYBA. 
* Reunión con la Veeduría Distrital para revisar los lineamientos para la materialización de los diálogos. 
* Solicitud de los temas más frecuentes de las PQRS solicitado al equipo de Atención al Ciudadano. </t>
  </si>
  <si>
    <t>Se evidencia cumplimiento de la actividad con soportes del entregable asociado.</t>
  </si>
  <si>
    <t>Se recomienda revisar la accción a realizar, como quiera que se requieren realizar los espacios de dialogo ciudadanos
Se recomienda revisar el Anexo 3. Criterios Diferenciales - Política de Participación Ciudadana en la Gestión Pública, el numeral 3.3.3 Política de Participación Ciudadana en la Gestión Pública,   del Manual Operativo MIPG V5 marzo 2023, con el fin de cumplir con los niveles de implementación básicos, intermedio y avanzado aplicando las evidencias señaladas 
https://www.funcionpublica.gov.co/documents/28587410/34112007/2023-03-21_Anexos_2%2C+3%2C+5%2C+6+y+7_manual_operativo_criterios_diferenciales.pdf/841a781d-531f-1c4f-e40f-7c4a39bfdcc1?t=1679506229623</t>
  </si>
  <si>
    <t>PAAC15</t>
  </si>
  <si>
    <t>2.2.2</t>
  </si>
  <si>
    <t>Realizar 2 espacios de Audiencia Pública de Rendición de Cuentas</t>
  </si>
  <si>
    <t>Dos (2) audiencia de rendición de cuentas durante la vigencia</t>
  </si>
  <si>
    <t>Registro de asistentes, registro fotográfico.</t>
  </si>
  <si>
    <t>Desde la Oficina Asesora de Planeación se realizó la consolidación del informe de rendición de cuentas insumo para el desarrollo de la audiencia pública. Se promovió la participación ciudadana a través de las invitaciones a participar en la audiencia, así mismo se puso a disposición de la ciudadanía un formulario en línea para que  pudieran elevar  preguntas o temas que consideraban relevantes que fueran tratados en el marco de la audiencia. 
Con el propósito de que la información esté disponible de manera permanente, el video de la audiencia para la consulta se encuentra disponible en la sede electrónica.
https://www.youtube.com/watch?v=mXE2zEbY0HM&amp;t=3403s</t>
  </si>
  <si>
    <t xml:space="preserve">Se cumplió con la actividad, el 10 de marzo de 2023 se realizó la rendición de cuentas de la vigencia 2022, la cual se encuentra publicada en la sede electrónica, junto con el informe. </t>
  </si>
  <si>
    <t>Responsabilidad en la cultura de la rendición y petición de cuentas</t>
  </si>
  <si>
    <t>PAAC16</t>
  </si>
  <si>
    <t>2.3.1</t>
  </si>
  <si>
    <t>Realizar seguimiento a la estrategia de rendición de cuentas del Instituto.</t>
  </si>
  <si>
    <t>Dos (2) seguimientos a la estrategia de rendición de cuentas del Instituto.</t>
  </si>
  <si>
    <t>Informe de seguimiento a la estrategia de rendición de cuentas</t>
  </si>
  <si>
    <t>Evaluación y retroalimentación a la gestión institucional</t>
  </si>
  <si>
    <t>PAAC17</t>
  </si>
  <si>
    <t>2.4.1</t>
  </si>
  <si>
    <t>Consultar a los grupos de interés y partes interesadas  acerca de los temas con mayor interés en los que la Entidad debe rendir cuentas sobre la garantía de sus derechos.</t>
  </si>
  <si>
    <t>Dos (2) consultas a los grupos de interés y partes interesadas durante la vigencia.</t>
  </si>
  <si>
    <t>Formularios digitales</t>
  </si>
  <si>
    <t xml:space="preserve">Para la audiencia de rendición de cuentas realizada el  mes de marzo, se diseñó el formulario virtual para recopilar las inquietudes e inscripción para la audiencia pública. </t>
  </si>
  <si>
    <t xml:space="preserve">Se observa el formulario, dando cumplimiento a la actividad.
</t>
  </si>
  <si>
    <t>PAAC18</t>
  </si>
  <si>
    <t>2.4.2</t>
  </si>
  <si>
    <t xml:space="preserve">Reportar y hacer seguimiento los compromisos adquiridos en las Audiencias Públicas de Rendición de Cuentas </t>
  </si>
  <si>
    <t>Reportar el 100% de los compromisos adquiridos en las audiencias de rendición de cuentas.</t>
  </si>
  <si>
    <t>Reporte Plataforma Colibrí, Acta de la Audiencia de Rendición de Cuentas.</t>
  </si>
  <si>
    <t>Durante el desarrollo de la audiencia pública de rendición de cuentas no se establecieron compromisos con la ciudadanía, razón por la cual no se realizó ningún cargue en la plataforma Colibrí. En relación con los  compromisos de los diálogos ciudadanos, estos se encuentran en etapa de planeación, durante su desarrollo se cargarán los compromisos que surjan.</t>
  </si>
  <si>
    <t>La Oficina Asesora de Planeación acompañó el desarrollo de la audiencia, en la cual no se estableció ningún compromiso como lo menciona en el autocontrol. Se recomienda revisar la suscripción en los espacios de diálogo liderados por la Subdirección de Cultura Ciudadana y Gestión del Conocimiento y tramitar el cargue de ser necesario.</t>
  </si>
  <si>
    <t>Se revisa COLIBRI y no se observa ningún compromiso para el primer cuatrimestre de 2023</t>
  </si>
  <si>
    <t>PAAC19</t>
  </si>
  <si>
    <t>2.4.3</t>
  </si>
  <si>
    <t>Dar respuesta a las preguntas formuladas por la ciudadanía en el marco de los espacios de rendición de cuentas.</t>
  </si>
  <si>
    <t>Informe de consolidación de respuestas publicado en la sede electrónica en términos de Ley.</t>
  </si>
  <si>
    <t>Informe de consolidación, correos, memorandos.</t>
  </si>
  <si>
    <t>La publicación de las respuestas a las preguntas realizadas por la ciudadanía se realizó en término. El documento se encuentra disponible en la sede electrónica desde el 30 de marzo en el siguiente enlace https://www.animalesbog.gov.co/transparencia/control/informes-gestion-evaluacion-y-auditoria/respuesta-preguntas-ciudadanas</t>
  </si>
  <si>
    <t xml:space="preserve">Se dio respuesta a las preguntas formuladas por la ciudadanía dentro del plazo establecido por la norma </t>
  </si>
  <si>
    <t>COMPONENTE 3: MECANISMOS PARA MEJORAR LA ATENCIÓN AL CIUDADANO</t>
  </si>
  <si>
    <t xml:space="preserve"> MECANISMOS PARA MEJORAR LA ATENCIÓN AL CIUDADANO</t>
  </si>
  <si>
    <t>Estructura administrativa y Direccionamiento estratégico</t>
  </si>
  <si>
    <t>PAAC20</t>
  </si>
  <si>
    <t>3.1.1</t>
  </si>
  <si>
    <t>Realizar mesas de trabajo con las áreas para facilitar la toma de decisiones y el desarrollo de iniciativas de mejora en el Seguimiento a las PQRSD</t>
  </si>
  <si>
    <t>Dar cumplimiento a la gestión de PQRSD en un 95%</t>
  </si>
  <si>
    <t>Actas de reuniones.</t>
  </si>
  <si>
    <t>Se realizan reuniones con los enlaces de servicio al ciudadano, con el fin de realizar seguimiento al plan de mejoramiento de PQRSD, establecido para la vigencia.</t>
  </si>
  <si>
    <t xml:space="preserve">No se puede determinar si se cumplió la meta con las evidencias aportadas.
Se recomienda revisar la meta propuesta, pues no se podría establecer cumplimientos en oportunidad de un 95% en la gestión de PQRSD, como quiera que estaríamos incumpliendo el mandato normativo, se podría dirigir la meta a ponderar el impacto de las  mesas de trabajo en la calidad de las respuestas o al descenso de los vencimientos. </t>
  </si>
  <si>
    <t>&lt;</t>
  </si>
  <si>
    <t>PAAC21</t>
  </si>
  <si>
    <t>3.1.2</t>
  </si>
  <si>
    <t>Formular recomendaciones en instancias de la alta dirección  para la adecuada gestión de las peticiones ciudadanas y la toma de decisiones por parte de la entidad.</t>
  </si>
  <si>
    <t xml:space="preserve">Socialización y presentación de recomendaciones </t>
  </si>
  <si>
    <t xml:space="preserve">Presentaciones y/o
actas de reuniones. </t>
  </si>
  <si>
    <t>En los Comité directivos, se realiza presentación del estado de las PQRSD y análisis de los datos, con sus respectivas recomendaciones</t>
  </si>
  <si>
    <t>Se cumple con la actividadad propuesta.</t>
  </si>
  <si>
    <t>Fortalecimiento de los canales de atención</t>
  </si>
  <si>
    <t>PAAC22</t>
  </si>
  <si>
    <t>3.2.1</t>
  </si>
  <si>
    <t>Gestionar la divulgación y promoción de los Trámites, Otros Procesos Administrativos - OPAs, servicios que ofrece el Instituto, logros misionales y las actividades adicionales que desarrolla a través de los canales de comunicación de la entidad a los grupos de valor y partes interesadas.</t>
  </si>
  <si>
    <t>Difusión  mensual de productos de comunicación con logros misionales del Instituto a través de los diferentes canales</t>
  </si>
  <si>
    <t>Videos Publicados
Boletines de prensa Publicados
Piezas comunicativas publicadas</t>
  </si>
  <si>
    <t xml:space="preserve">En adición a los 231 videos publicados, se han hecho 57 boletines de prensa, y más de 3000 publicaciones en redes sociales. </t>
  </si>
  <si>
    <t>PAAC23</t>
  </si>
  <si>
    <t>3.2.2</t>
  </si>
  <si>
    <t>Realizar la revisión de la Guía de trámites y servicios y emitir el certificado de confiabilidad de la información publicada.</t>
  </si>
  <si>
    <t>Emisión mensual  del certificado de confiabilidad de la información publicada.</t>
  </si>
  <si>
    <t>Certificado de confiabilidad de la información publicada.</t>
  </si>
  <si>
    <t xml:space="preserve">De manera mensual se realiza envío del certificado de confiabilidad de la información en la guía de trámites </t>
  </si>
  <si>
    <t>Se observan las certificaciones enviadas a la Dirección del Sistema Distrital de Servicio a la Ciudadania en cumplimiento de la Circular 017 de 2022</t>
  </si>
  <si>
    <t>PAAC24</t>
  </si>
  <si>
    <t>3.2.3</t>
  </si>
  <si>
    <t>Realizar seguimiento a los canales de atención de acuerdo para garantizar cobertura presencial Virtual y  telefónica.</t>
  </si>
  <si>
    <t>Reporte mensual en SEGPLAN de seguimiento a los canales de Atención</t>
  </si>
  <si>
    <t>De manera mensual se presentan cifras de gestión a través de los canales de atención al ciudadano, los cuales se reportan a través de SEGPLAN. Adicionalmente trimestralmente se entrega informe de gestión de las actividades realizadas por el equipo de servicio al ciudadano.</t>
  </si>
  <si>
    <t xml:space="preserve">Se evidencia el cumplimiento de la meta </t>
  </si>
  <si>
    <t>Talento Humano</t>
  </si>
  <si>
    <t>PAAC25</t>
  </si>
  <si>
    <t>3.3.1</t>
  </si>
  <si>
    <t>Reconocer las buenas práctica y competencias en materia servicio de ciudadano, para la promoción de la cultura del servicio orientada a la calidad y compromiso con los objetivos institucionales.</t>
  </si>
  <si>
    <t>Actividad liderada por la alta dirección de reconocimiento de buenas práctica y competencias en materia servicio de ciudadano.</t>
  </si>
  <si>
    <t>Registros fotográfico, acta e insumos de la preparación de la actividad.</t>
  </si>
  <si>
    <t>El 20 de abril se llevó a cabo una reunión con el equipo de servicio al ciudadano, la cual estuvo liderada por el Subdirector de Gestión Corporativa, en donde se resaltó la labor una colaboradora y se dio la bienvenida  los nuevos colaboradores que hacen parte del equipo.</t>
  </si>
  <si>
    <t>PAAC26</t>
  </si>
  <si>
    <t>3.3.2</t>
  </si>
  <si>
    <t>Realizar ejercicios de ciudadano incógnito para fortalecer la calidad de la prestación del servicio a la ciudadanía y el compromiso con su satisfacción.</t>
  </si>
  <si>
    <t>Realizar un (1) ejercicio de ciudadano incógnito</t>
  </si>
  <si>
    <t>Informe de resultados del ejercicio de ciudadano incógnito</t>
  </si>
  <si>
    <t>PAAC27</t>
  </si>
  <si>
    <t>3.3.3</t>
  </si>
  <si>
    <t xml:space="preserve">Promover espacios de sensibilización para fortalecer la cultura de servicio al interior de la entidad </t>
  </si>
  <si>
    <t>Participación o desarrollo en mínimo tres  (3) espacios de sensibilización</t>
  </si>
  <si>
    <t>Actas de reuniones. Formulario de partición. Presentaciones</t>
  </si>
  <si>
    <t>El 13 y 20 de abril se realizó jornada de capacitación y sensibilización de la importancia que se da a través de las actividades que desempeñan los colaboradores de servicio al ciudadano, el 13 de abril se realiza presentación de los protocolo de atención. El 20 se realizó capacitación en programas, servicios y tramites del IDPYBA.
Adicionalmente se da inicio el 17 de abril a la cualificación de los servidores en el modelo de atención a la ciudadanía a través del programa liderado por la Dirección de Calidad del Servicio.
También se participó en un seminario sobre discapacidad cognitiva.</t>
  </si>
  <si>
    <t>Se evidencia cumplimiento de la actividad con soportes del entregable asociado, sin embargo; no en la fecha programada.</t>
  </si>
  <si>
    <t xml:space="preserve">Se observan las evidencias a jornadas de capacitación, cumpliendo la meta propuesta </t>
  </si>
  <si>
    <t>PAAC28</t>
  </si>
  <si>
    <t>3.3.4</t>
  </si>
  <si>
    <t>Diseñar e implementar acciones para mejorar el lenguaje con el que se comunica la entidad con sus grupos de valor</t>
  </si>
  <si>
    <t xml:space="preserve"> Implementar mínimo dos (2) acciones para mejorar el lenguaje con el que se comunica la entidad con sus grupos de valor</t>
  </si>
  <si>
    <t>Actas de reunión, correos electrónicos, documentos traducidos, presentaciones.</t>
  </si>
  <si>
    <t>En el mes de marzo se participó en un taller de traducción de documentos a lenguaje claro, con la participación de un colaborador del área de Escuadrón Anticrueldad, quien está encargada de revisar las respuestas a las peticiones ciudadanas, se logró realizar dos revisiones de plantillas de respuestas y traducirlas a lenguaje claro. Este talle es liderado por la Veeduría Distrital</t>
  </si>
  <si>
    <t xml:space="preserve">Como se puede observar en las evidencias presentadas, el Instituto participó en talleres programados por Servicio a la ciudadanía de la Alcaldía Mayor de Bogotá, con este insumo se puede implementar y establecer acciones para un lenguaje claro e inclusivo dirigido a grupos de interés y de valor </t>
  </si>
  <si>
    <t>Normativo y procedimental</t>
  </si>
  <si>
    <t>PAAC29</t>
  </si>
  <si>
    <t>3.4.1</t>
  </si>
  <si>
    <t>Sensibilizar al talento humano de Atención al Ciudadano en los procedimientos internos para la gestión de las peticiones, quejas y reclamos.</t>
  </si>
  <si>
    <t>Desarrollar mínimo (1) jornada se sensibilización de la política institucional de servicio al ciudadano.</t>
  </si>
  <si>
    <t>Actas de reunión y presentaciones.</t>
  </si>
  <si>
    <t>El 13 de abril se llevó a cabo capacitación en procedimiento de Gestión de PQRSD y Manual de Servicio al Ciudadano a funcionarios y colaboradores que gestionan PQRSD en el IDPYBA.</t>
  </si>
  <si>
    <t>PAAC30</t>
  </si>
  <si>
    <t>3.4.2</t>
  </si>
  <si>
    <t>Diseñar una acción para el fortalecimiento de los canales de comunicación entre la entidad y la ciudadanía que tienen que ver con los denuncios o quejas por actos de corrupción, incursión en inhabilidades, incompatibilidades y conflictos de intereses y protección al denunciante.</t>
  </si>
  <si>
    <t>Una (1) actividad de fortalecimiento de canales de denuncia.</t>
  </si>
  <si>
    <t xml:space="preserve">Actas de reunión, correos electrónicos. </t>
  </si>
  <si>
    <t xml:space="preserve">Se recomienda que esta actividad no se deje para finales de la vigencia, pues  el fortalecimiento de los canales de denuncia son un requerimiento normativo, donde se debe mostrar su avance </t>
  </si>
  <si>
    <t>Relacionamiento con el ciudadano</t>
  </si>
  <si>
    <t>PAAC31</t>
  </si>
  <si>
    <t>3.5.1</t>
  </si>
  <si>
    <t>Caracterizar a los ciudadanos - usuarios - grupos de interés y revisar la pertinencia de la oferta, canales, mecanismos de información y comunicación empleados por la entidad.</t>
  </si>
  <si>
    <t>Informe trimestral de caracterización de los ciudadanos - usuarios - grupos de interés</t>
  </si>
  <si>
    <t>Informe de caracterización de los ciudadanos -</t>
  </si>
  <si>
    <t>Se realiza publicación de caracterización de los ciudadanos que acuden al IDPYBA en la sede electrónica de la entidad https://www.animalesbog.gov.co/transparencia/instrumentos-gestion-informacion-publica/Informe-pqr-denuncias-solicitudes</t>
  </si>
  <si>
    <t>La caracterización de los ciudadanos y los grupos de interés debe ser trabajado con la Subdirección de Cultura Ciudadana y Gestión del Conocimiento en la aplicación de la Política de Participación Ciudadana en la Gestión Pública</t>
  </si>
  <si>
    <t>COMPONENTE 4: RACIONALIZACIÓN DE TRÁMITES</t>
  </si>
  <si>
    <t>RACIONALIZACIÓN DE TRÁMITES</t>
  </si>
  <si>
    <t>Racionalización de trámites</t>
  </si>
  <si>
    <t>PAAC32</t>
  </si>
  <si>
    <t>4.1.1</t>
  </si>
  <si>
    <t>Priorizar y realizar un ejercicio de racionalización de alguno de los trámites y OPAs del Instituto Distrital de Protección y Bienestar Animal</t>
  </si>
  <si>
    <t>Estrategia formulada en el SUIT y ejecutada al 100% en el SUIT</t>
  </si>
  <si>
    <t>Reporte SUIT, correos, memorandos.</t>
  </si>
  <si>
    <t xml:space="preserve">Se formuló y público en el SUIT la estrategia de racionalización del Servicio Social Obligatorio que se encuentra clasificado como otro procedimiento administrativo. Para su construcción se desarrolló un proceso colaborativo en donde se invitó a la ciudadanía a generar sus aportes en la sede electrónica. Con las observaciones realizadas se compiló un documento con las respectivas respuestas que se encuentra disponible en el siguiente enlace:
https://www.animalesbog.gov.co/transparencia/planeacion/planes/respuesta-observaciones-la-ciudadania-paac
</t>
  </si>
  <si>
    <t>Desde control interno se realizó seguimiento y se presentaron observaciones a las etapas de implementación de la OPA en el aplicativo del SUIT
Se cumplió con la actividad</t>
  </si>
  <si>
    <t>PAAC33</t>
  </si>
  <si>
    <t>4.1.2</t>
  </si>
  <si>
    <t>Implementar la estrategia de racionalización de la OPA servicio social obligatorio</t>
  </si>
  <si>
    <t>Plan de trabajo de racionalización ejecutado</t>
  </si>
  <si>
    <t xml:space="preserve">Plan de trabajo y soportes de ejecución.
</t>
  </si>
  <si>
    <t>Se recomieda revisar el cronograma para la implementación de la estratégia de racionalización de la OPA, esta para ser presentada en noviembre de 2023</t>
  </si>
  <si>
    <t>PAAC34</t>
  </si>
  <si>
    <t>4.1.3</t>
  </si>
  <si>
    <t>Reportar datos de operación de mínimo uno de los trámites u OPAS registrados en el SUIT</t>
  </si>
  <si>
    <t>Un (1) Reporte datos de operación en el SUIT</t>
  </si>
  <si>
    <t>Reporte datos de operación en el SUIT</t>
  </si>
  <si>
    <t xml:space="preserve">Dada la importancia que reviste la presente actividad se recomienda que la misma no se efectúe hasta el final de la vigencia </t>
  </si>
  <si>
    <t>Consulta Ciudadana para la mejora de experiencia de los usuarios</t>
  </si>
  <si>
    <t>PAAC35</t>
  </si>
  <si>
    <t>4.2.1</t>
  </si>
  <si>
    <t>Desarrollar ejercicios participativos para la identificación posibles acciones de mejora y racionalización con los grupos de valor y partes interesadas para la próxima vigencia.</t>
  </si>
  <si>
    <t>Un (1) ejercicio participativo para la identificación de posibles acciones de mejora y racionalización.</t>
  </si>
  <si>
    <t>Informe del ejercicio participativo</t>
  </si>
  <si>
    <t>COMPONENTE 5: APERTURA DE INFORMACIÓN Y DATOS ABIERTOS</t>
  </si>
  <si>
    <t>APERTURA DE INFORMACIÓN Y DATOS ABIERTOS</t>
  </si>
  <si>
    <t>Apertura de datos para los ciudadanos y grupos de interés</t>
  </si>
  <si>
    <t>PAAC36</t>
  </si>
  <si>
    <t>5.1.1</t>
  </si>
  <si>
    <t>Publicar mínimo un conjunto de datos abiertos identificados por la entidad.</t>
  </si>
  <si>
    <t xml:space="preserve">Datos abiertos publicados </t>
  </si>
  <si>
    <t>Datos abiertos publicados en la sede electrónica del Instituto.</t>
  </si>
  <si>
    <t xml:space="preserve">Se recomienda que esta actividad se realice con mayor frecuencia dada la importancia que reviste la misma. </t>
  </si>
  <si>
    <t>Entrega de información en lenguaje sencillo que dé cuenta de la gestión institucional</t>
  </si>
  <si>
    <t>PAAC37</t>
  </si>
  <si>
    <t>5.2.1</t>
  </si>
  <si>
    <t>COMPONENTE 6: PARTICIPACIÓN E INNOVACIÓN EN LA GESTIÓN PÚBLICA</t>
  </si>
  <si>
    <t>PARTICIPACIÓN E INNOVACIÓN EN LA GESTIÓN PÚBLICA</t>
  </si>
  <si>
    <t>Ciudadanía en la toma de decisiones públicas</t>
  </si>
  <si>
    <t>PAAC38</t>
  </si>
  <si>
    <t>6.1.1</t>
  </si>
  <si>
    <t>Formular y divulgar la estrategia de participación del Instituto de acuerdo los lineamientos vigentes.</t>
  </si>
  <si>
    <t>Estrategia de participación ciudadana - Plan institucional de participación ciudadana 2023</t>
  </si>
  <si>
    <t xml:space="preserve">Estrategia de participación ciudadana - Plan institucional de participación ciudadana 2023 - publicación. </t>
  </si>
  <si>
    <t>Se formuló la Estrategia y Plan Institucional de Participación Ciudadana para la vigencia 2023, por lo cual se realizaron las siguientes actividades: 
* Se actualizó el formato del Plan Institucional de Participación Ciudadana, conforme a la normativa vigente. 
* Se identificaron las necesidades de las otras áreas del instituto mediante formulario web. 
* La estrategia fue revisada por el equipo de la Oficina Asesora de Planeación. 
* Se presentó el documento en Comité de gestión y desempeño.
* Se publicó en el botón participa https://www.animalesbog.gov.co/sites/default/files/imagenes/04052023-estrategia-participacion-ciudadana-vf2023.pdfhttps://www.animalesbog.gov.co/sites/default/files/imagenes/04052023-estrategia-participacion-ciudadana-vf2023.pdf</t>
  </si>
  <si>
    <t>La actividad  fue aprobada por Comité de Gestión y Desempeño Institucional se evidencia cumplimiento de la misma, sin embargo no en la fecha programada.</t>
  </si>
  <si>
    <t xml:space="preserve">Se evidenció cumplimiento de la actividad y meta formuladas; no obstante, se recomienda tener en cuenta las fechas programadas para la realización de las tareas. </t>
  </si>
  <si>
    <t>PAAC39</t>
  </si>
  <si>
    <t>6.1.2</t>
  </si>
  <si>
    <t>Desarrollar ejercicios participativos para la construcción de la estrategia de participación del Instituto de la próxima vigencia.</t>
  </si>
  <si>
    <t>Un (1) ejercicio participativo para la construcción de la estrategia de participación.</t>
  </si>
  <si>
    <t>Publicaciones en la sede electrónica - formulario digital.</t>
  </si>
  <si>
    <t xml:space="preserve">En la Estrategia y Plan Institucional de Participación Ciudadana para la vigencia 2023 se programó el ejercicio participativo para la próxima vigencia. </t>
  </si>
  <si>
    <t xml:space="preserve">NA </t>
  </si>
  <si>
    <t>Iniciativas de innovación por articulación institucional</t>
  </si>
  <si>
    <t>PAAC40</t>
  </si>
  <si>
    <t>6.2.1</t>
  </si>
  <si>
    <t xml:space="preserve">Construcción del Plan  de acción 2023 de la política de Gestión del Conocimiento y la Innovación </t>
  </si>
  <si>
    <t>Plan Acción gestión del conocimiento y la innovación.</t>
  </si>
  <si>
    <t xml:space="preserve">Plan de acción  2023 de la Política de Gestión del Conocimiento y la Innovación
</t>
  </si>
  <si>
    <t xml:space="preserve">Anexo 1. Plan de acción 2023 de la Política de Gestión del Conocimiento y la Innovación
Incluye:
-	Plan de acción 2023 Política de GESCO+I aprobado en Comité de Gestión y Desempeño Institucional del 28 de abril de 2023
-	Correo a OAP sobre estado de actualización de reglamento del Comité de Gestión y Desempeño Institucional 25 1 23
-	Correo a Dirección Directrices presentación modelo GESCO+I 26 1 23
-	Correo a OAP Directrices conformación Equipo GESCO+I 1 3 23
-	Memorando SGC a OAP solicitud conformación Equipo GESCO+I
-	Memorando a directivas solicitud delegación para Equipo GESCO+I
-	Correo envío Memorando a directivas solicitud delegación para Equipo GESCO+I 15 3 23
</t>
  </si>
  <si>
    <t>De acuerdo con las evidencias aportadas se evidenció cumplimiento de la actividad formulada.</t>
  </si>
  <si>
    <t>PAAC41</t>
  </si>
  <si>
    <t>6.2.2</t>
  </si>
  <si>
    <t>Realizar seguimiento al Plan de acción 2023 de la Política de Gestión del Conocimiento y la Innovación.</t>
  </si>
  <si>
    <t>Dos (2) seguimientos anuales al plan de acción de la política de gestión del conocimiento y la innovación.</t>
  </si>
  <si>
    <t xml:space="preserve">Matriz de seguimiento al plan de acción 2023 de la implementación de  la Política de Gestión del Conocimiento y la Innovación 
</t>
  </si>
  <si>
    <t>PAAC42</t>
  </si>
  <si>
    <t>6.2.3</t>
  </si>
  <si>
    <t>Llevar a cabo la aplicación de los instrumentos de Cultura Comparte - Modelo Estratégico para La Creación De Cultura De Conocimiento e Innovación a funcionariado y contratistas de la entidad</t>
  </si>
  <si>
    <t>(1) aplicación de instrumentos de cultura</t>
  </si>
  <si>
    <t xml:space="preserve">Instrumentos aplicados
Informe de resultados </t>
  </si>
  <si>
    <t>PAAC43</t>
  </si>
  <si>
    <t>6.2.4</t>
  </si>
  <si>
    <t>Desarrollo de acciones pedagógicas por medio de las cuales se realizará la difusión, apropiación y formación de la Política de Gestión del Conocimiento y la Innovación y su aplicación en la entidad.</t>
  </si>
  <si>
    <t>Tres acciones pedagógicas de apropiación y formación.</t>
  </si>
  <si>
    <t xml:space="preserve">Actas de reunión y evidencias de aplicación </t>
  </si>
  <si>
    <t>Se recomienda que las metas que se formulan respecto de la actividad a realizar se liguen con lo programado en el cronograma; lo anterior, considerando que se dispuso la realización de tres acciones pedagógicas de apropiación y formación, pero dentro de las fechas únicamente se contempló el mes de junio para la ejecución de la tarea.</t>
  </si>
  <si>
    <t>COMPONENTE 7: PROMOCIÓN DE LA INTEGRIDAD Y LA ÉTICA PÚBLICA</t>
  </si>
  <si>
    <t>PROMOCIÓN DE LA INTEGRIDAD Y LA ÉTICA PÚBLICA</t>
  </si>
  <si>
    <t>Programas Gestión de Integridad</t>
  </si>
  <si>
    <t>PAAC44</t>
  </si>
  <si>
    <t>7.1.1</t>
  </si>
  <si>
    <t>Construcción de Plan de Acción de Integridad 2023</t>
  </si>
  <si>
    <t xml:space="preserve"> Plan de Acción de Integridad</t>
  </si>
  <si>
    <t xml:space="preserve"> Plan de Acción de Integridad 2023, actas de reunión, correos electrónicos.</t>
  </si>
  <si>
    <t xml:space="preserve">Anexo 2. Plan de Acción de Integridad 2023:
Incluye
-	Plan de Acción de Integridad 2023 aprobado por el Comité de Gestión y Desempeño Laboral el 28 de abril de 2023
-	Correo envío Plan de Acción de Integridad 2023 a OAP
-	Acta reunión y listado de asistencia seguimiento Plan Anticorrupción y actualización de actividades Plan de Acción de Integridad 28 2 23
</t>
  </si>
  <si>
    <t xml:space="preserve">De acuerdo con los soportes se evidenció cumplimiento de la actividad formulada; no obstante, se recomienda tener en cuenta las fechas dispuestas en el cronograma </t>
  </si>
  <si>
    <t>PAAC45</t>
  </si>
  <si>
    <t>7.1.2</t>
  </si>
  <si>
    <t>Realizar seguimiento a la implementación del Plan acción de Integridad 2023</t>
  </si>
  <si>
    <t>Dos (2) seguimientos al Plan de Acción de Integridad 2023</t>
  </si>
  <si>
    <t>Matriz de seguimiento al plan de acción 2023 de la implementación del Código de Integridad diligenciada
FURAG (apartados sobre Integridad)
Actas de reunión</t>
  </si>
  <si>
    <t>Promoción de la integridad en las instituciones y grupos de interés</t>
  </si>
  <si>
    <t>PAAC46</t>
  </si>
  <si>
    <t>7.2.1</t>
  </si>
  <si>
    <t>Promover espacios en entidades del distrito  y entidades para sensibilizar y transversalizar la perspectiva interespecie, asociada a la misionalidad sobre los animales, a través de los valores no antropocéntricos del IDPYBA y su relación con los valores antropocéntricos.</t>
  </si>
  <si>
    <t xml:space="preserve">Asistencia a dos eventos y/o espacios para socializar </t>
  </si>
  <si>
    <t xml:space="preserve">Actas de reunión </t>
  </si>
  <si>
    <t>PAAC47</t>
  </si>
  <si>
    <t>7.2.2</t>
  </si>
  <si>
    <t>Desarrollar actividades pedagógicas de apropiación de los principios y valores del Código de Integridad para funcionariado y contratistas de la entidad</t>
  </si>
  <si>
    <t>Dos (2) actividades pedagógicas de apropiación semestrales</t>
  </si>
  <si>
    <t xml:space="preserve">Actas de reunión evidencias de aplicación </t>
  </si>
  <si>
    <t>Anexo 3. Dos (2) actividades pedagógicas de apropiación integridad:
Incluye:
-Actividad pedagógica construyamos Bogotá con integridad
--Actividad pedagógica diálogo ciudadano aves cuidadoras
-Actividad estrategia pedagógica integridad como el aporte más importante que el IDPYBA ha hecho a la Política Pública de Gestión Integral de Talento Humano - PPGITH
- Actividad pedagógica de video explicativo de la estrategia del IDPYBA en materia de integridad en la adopción de un Código de Integridad con dos valores no antropocéntricos votados por el personal del IDPYBA, el cual fue presentado en mesa de trabajo sectorial en la sede del DASCD</t>
  </si>
  <si>
    <t>PAAC48</t>
  </si>
  <si>
    <t>7.2.3</t>
  </si>
  <si>
    <t>Aplicar el instrumento de evaluación sobre la apropiación de los valores del Código de Integridad de la entidad.</t>
  </si>
  <si>
    <t>Instrumento de evaluación aplicado.</t>
  </si>
  <si>
    <t>Informe de evaluación de la aplicación del instrumento de apropiación de valores del Código de Integridad (pre y post)</t>
  </si>
  <si>
    <t>Participación en las estrategias distritales de Integridad</t>
  </si>
  <si>
    <t>PAAC49</t>
  </si>
  <si>
    <t>7.3.1</t>
  </si>
  <si>
    <t xml:space="preserve"> Participar en las actividades programadas en la estrategia distrital Senda de Integridad</t>
  </si>
  <si>
    <t>Participar en el 100% de las actividades convocadas de la Estrategia de Senda de Integridad programadas por la Secretaría General.</t>
  </si>
  <si>
    <t>Actas de reunión
Evidencias de retos desarrollados</t>
  </si>
  <si>
    <t xml:space="preserve">Si bien en diciembre se entrega el consolidado de las evidencias que soportan el cumplimiento de la actividad durante la vigencia, se considera relevante que por cuatrimestre se aporte el avance que se ha obtenido de la misma.  </t>
  </si>
  <si>
    <t>PAAC50</t>
  </si>
  <si>
    <t>7.3.2</t>
  </si>
  <si>
    <t>Participar en la estrategia distrital CALDAS “IDPYBA diverso, respetuoso y seguro 
con humanos y animales”</t>
  </si>
  <si>
    <t xml:space="preserve">Participar en el 100% de las actividades de la Estrategia distrital CALDAS  programadas por el Servicio Civil y  convocadas, con el fin de fortalecer la aplicación de la estrategia “IDPYBA diverso, respetuoso y seguro con humanos y animales” en la entidad.  </t>
  </si>
  <si>
    <t>Actas de reunión</t>
  </si>
  <si>
    <t>PAAC51</t>
  </si>
  <si>
    <t>7.3.3</t>
  </si>
  <si>
    <t>Participar en la estrategia distrital Aves  cuidadoras, dando continuidad al trabajo del equipo "Aves Cuidadoras por los animales"</t>
  </si>
  <si>
    <t xml:space="preserve">Participar en el 100% de las actividades de la Estrategia distrital Aves 
cuidadoras, programada  por la Subsecretaria Distrital de Cultura Ciudadana y Gestión del Conocimiento de la Secretaría de Cultura, Recreación y Deporte, con el fin de dar alcance a los retos planteados al objetivo anual de la misma. </t>
  </si>
  <si>
    <t>Actas de reunión
evidencias de retos desarrollados</t>
  </si>
  <si>
    <t>Gestión preventiva de conflicto de interés</t>
  </si>
  <si>
    <t>PAAC52</t>
  </si>
  <si>
    <t>7.4.1</t>
  </si>
  <si>
    <t>Desarrollar capacitación de Ley de transparencia - Conflicto de interés</t>
  </si>
  <si>
    <t xml:space="preserve"> Jornada de reinducción a las y los servidores de la entidad, con el fin de identificar y mitigar cualquier posible riesgo de corrupción y prevención de un conflicto de interés</t>
  </si>
  <si>
    <t>PAAC53</t>
  </si>
  <si>
    <t>7.4.2</t>
  </si>
  <si>
    <t xml:space="preserve"> Desarrollar Desarrollo de capacitaciones sobre el relacionamiento de la integridad, la transparencia y la lucha contra la corrupción</t>
  </si>
  <si>
    <t>Una (1) capacitación a las y los servidores y contratistas de la entidad, con el fin de apropiar los componentes esenciales para la consolidación de una cultura de integridad.</t>
  </si>
  <si>
    <t xml:space="preserve">Se da cumplimiento a la actividad:
Anexo 4. Capacitaciones integridad
Incluye:
-	Evidencia capacitación Código de Integridad y sus dos nuevos valores no antropocéntricos 10 2 23
-Divulgación de invitación a capacitación de integridad al personal del IDPYBA
</t>
  </si>
  <si>
    <t xml:space="preserve">Se evidenció cumplimiento de la actividad formulada mediante la capacitación realizada el 10 de febrero de 2023 sobre el Código de Integridad. </t>
  </si>
  <si>
    <t>PAAC54</t>
  </si>
  <si>
    <t>7.4.3</t>
  </si>
  <si>
    <t>Actualización, seguimiento y evaluación de la estrategia para la gestión de conflictos de intereses en la entidad</t>
  </si>
  <si>
    <t>Actualización, seguimiento y evaluación de la estrategia para la gestión de conflictos de intereses en la entidad, con el fin consolidar la estrategia de la vigencia 2023, en lo competente para Talento Humano.</t>
  </si>
  <si>
    <t>Estrategia para la gestión de conflictos de intereses</t>
  </si>
  <si>
    <t>Gestión practicas Antisoborno, Antifraude</t>
  </si>
  <si>
    <t>PAAC55</t>
  </si>
  <si>
    <t>7.5.1</t>
  </si>
  <si>
    <t>Participar y/o desarrollar en capacitaciones sobre la Ética de lo público</t>
  </si>
  <si>
    <t>Participar y/o desarrollar mínimo dos (2)  capacitaciones sobre la Ética de lo público</t>
  </si>
  <si>
    <t>Se recomienda que las metas que se formulan respecto de la actividad a realizar se liguen con lo programado en el cronograma; lo anterior, considerando que se dispuso como mínimo participar y/o desarrollar mínimo dos capacitaciones sobre la Ética de lo público, pero dentro de las fechas únicamente se contempló el mes de junio para la ejecución de la tarea.</t>
  </si>
  <si>
    <t>PAAC56</t>
  </si>
  <si>
    <t>7.5.2</t>
  </si>
  <si>
    <t>Participar y/o desarrollar actividades pedagógicas para el fomento y fortalecimiento de  la Cultura de integridad y prevención de la corrupción.</t>
  </si>
  <si>
    <t>Participar y/o desarrollar mínimo dos (2) actividades relacionadas a la Cultura de integridad y prevención de la corrupción.</t>
  </si>
  <si>
    <t>Se recomienda que las metas que se formulan respecto de la actividad a realizar se liguen con lo programado en el cronograma; lo anterior, considerando que se dispuso como mínimo participar y/o desarrollar mínimo dos actividades relacionadas a la Cultura de Integridad y Prevención de la Corrupción, pero dentro de las fechas únicamente se contempló el mes de noviembre para la ejecución de la tarea.</t>
  </si>
  <si>
    <t>COMPONENTE 8 : GESTIÓN DE RIESGOS DE CORRUPCIÓN - MAPAS DE RIESGO</t>
  </si>
  <si>
    <t>GESTIÓN DE RIESGOS DE CORRUPCIÓN - MAPAS DE RIESGO</t>
  </si>
  <si>
    <t>Política de Administración de Riesgos</t>
  </si>
  <si>
    <t>PAAC57</t>
  </si>
  <si>
    <t>8.1.1</t>
  </si>
  <si>
    <t>Socializar a través de diferentes medios  la política de administración de riesgos.</t>
  </si>
  <si>
    <t>Pieza comunicativa de la Política de Gestión de Riesgos socializada</t>
  </si>
  <si>
    <t xml:space="preserve">Oficina Asesora de Planeación </t>
  </si>
  <si>
    <t>Se realiza la solicitud el 13/04/2023 al proceso de Gestión de Comunicaciones para la realización y la socialización de la una pieza de comunicación, que para este periodo hizo énfasis en los riesgos de seguridad digital, ya que sobre corrupción y gestión se había enfatizado en otras piezas en la vigencia 2022. Se socializó el 20 de abril de 2023.</t>
  </si>
  <si>
    <t xml:space="preserve">Se observó cumplimiento de la actividad formulada a través de la socialización de la Política de Administración de Gestión del Riesgo de Seguridad Digital. </t>
  </si>
  <si>
    <t>PAAC58</t>
  </si>
  <si>
    <t>8.1.2</t>
  </si>
  <si>
    <t xml:space="preserve">Diseñar y desarrollar taller de la política de Administración de Riesgos </t>
  </si>
  <si>
    <t xml:space="preserve">Un (1) taller de la política de Administración de Riesgos </t>
  </si>
  <si>
    <t>Formularios de evaluación de impacto/ Listas de asistencias</t>
  </si>
  <si>
    <t xml:space="preserve">Construcción del mapa de riesgo anticorrupción </t>
  </si>
  <si>
    <t>PAAC59</t>
  </si>
  <si>
    <t>8.2.1</t>
  </si>
  <si>
    <t>Formulación Mapa de Riesgos de corrupción para la próxima vigencia incluidos los riesgos de lavado de activos</t>
  </si>
  <si>
    <t>Mapa de Riesgos de Corrupción 2024 formulado.</t>
  </si>
  <si>
    <t>Mapa de Riesgos de Corrupción 2024</t>
  </si>
  <si>
    <t>Consulta y divulgación</t>
  </si>
  <si>
    <t>PAAC60</t>
  </si>
  <si>
    <t>8.3.1</t>
  </si>
  <si>
    <t>Divulgar el PAAC 2023 y el mapa de riesgos de la entidad con los grupos de interés.</t>
  </si>
  <si>
    <t>Link de publicación del PAAC 2023 y mapa de riesgos de corrupción en la sede electrónica</t>
  </si>
  <si>
    <t>Publicación en sede electrónica, correos, piezas  publicadas.</t>
  </si>
  <si>
    <t xml:space="preserve">Se formuló y público en la sede electrónica de la entidad el Plan Anticorrupción y de atención al ciudadano. En un primer momento en borrador, ya que para su construcción se desarrolló un proceso colaborativo en donde se invitó a la ciudadanía a generar sus aportes en la sede electrónica y consultar la propuesta del Instituto. Con las observaciones realizadas se compiló un documento con las respectivas respuestas que se encuentra disponible en los siguientes enlaces:
Micrositio: 
https://www.animalesbog.gov.co/content/programa-transparencia-y-etica-publica
Versión preliminar:
https://www.animalesbog.gov.co/transparencia/planeacion/planes/plan-anticorrupci%C3%B3n-y-atenci%C3%B3n-al-ciudadano-2023-preliminar
Respuesta a observaciones:
https://www.animalesbog.gov.co/transparencia/planeación/planes/respuesta-observaciones-la-ciudadanía-paac” 
Plan aprobado:
https://www.animalesbog.gov.co/transparencia/planeacion/planes/plan-anticorrupcion-y-atencion-al-ciudadano-2023-v1
</t>
  </si>
  <si>
    <t>PAAC61</t>
  </si>
  <si>
    <t>8.3.2</t>
  </si>
  <si>
    <t>Desarrollar ejercicios de participación para la identificación de riesgos de corrupción, con los grupos de valor y partes interesadas para la próxima vigencia.</t>
  </si>
  <si>
    <t>Informe consolidado del ejercicio participativo ciudadano</t>
  </si>
  <si>
    <t>Informe, listados de participantes, actas de reunión</t>
  </si>
  <si>
    <t>Monitoreo y revisión</t>
  </si>
  <si>
    <t>PAAC62</t>
  </si>
  <si>
    <t>8.4.1</t>
  </si>
  <si>
    <t>Realizar monitoreo al  Mapa de Riesgos de Corrupción por parte de los lideres de los procesos en conjunto con sus equipos de trabajo y si es el caso ajustarlo.</t>
  </si>
  <si>
    <t>Tres autocontroles en el mapa de riesgos de corrupción.</t>
  </si>
  <si>
    <t>Mapa de riesgos de corrupción.</t>
  </si>
  <si>
    <t>Líderes de proceso</t>
  </si>
  <si>
    <t>PAAC63</t>
  </si>
  <si>
    <t>8.4.2</t>
  </si>
  <si>
    <t>Realizar monitoreo al  Mapa de Riesgos de Corrupción por parte del Oficina Asesora de Planeación y realizar retroalimentación a los procesos.</t>
  </si>
  <si>
    <t>Tres monitoreos en el mapa de riesgos de corrupción.</t>
  </si>
  <si>
    <t>Mapa de riesgos de corrupción, correos de solicitud, memorando de retroalimentación.</t>
  </si>
  <si>
    <t>Seguimiento</t>
  </si>
  <si>
    <t>PAAC64</t>
  </si>
  <si>
    <t>8.5.1</t>
  </si>
  <si>
    <t>Realizar el seguimiento al mapa de riesgos de corrupción y publicar en la página web el informe respectivo, de acuerdo con lo establecido en la normatividad vigente.</t>
  </si>
  <si>
    <t xml:space="preserve"> Tres seguimientos al mapa de riesgos de corrupción</t>
  </si>
  <si>
    <t>Control Interno</t>
  </si>
  <si>
    <t>Si bien dentro del cronograma la actividad se encuentra planteada para los meses de: mayo y septiembre de 2023, es preciso señalar que en enero de 2023 se realizó el cargue de la información correspondiente al seguimiento al mapa de riesgos de corrupción, respecto de la vigencia 2022.</t>
  </si>
  <si>
    <t>COMPONENTE 9 : MEDIDAS DE DEBIDA DILIGENCIA Y PREVENCIÓN DE LAVADO DE ACTIVOS</t>
  </si>
  <si>
    <t>MEDIDAS DE DEBIDA DILIGENCIA Y PREVENCIÓN DE LAVADO DE ACTIVOS</t>
  </si>
  <si>
    <t>Construcción del plan de trabajo para adaptar y/o desarrollar la debida diligencia</t>
  </si>
  <si>
    <t>PAAC65</t>
  </si>
  <si>
    <t>9.1.1</t>
  </si>
  <si>
    <t>Elaborar y aprobar un plan de trabajo que contenga las acciones requeridas para adaptar y/o desarrollar la debida diligencia</t>
  </si>
  <si>
    <t xml:space="preserve"> Plan de trabajo para la  debida diligencia.</t>
  </si>
  <si>
    <t xml:space="preserve"> Plan de trabajo, acta de reunión, correos electrónicos, memorandos.</t>
  </si>
  <si>
    <t>Se realizo la creación del plan de trabajo para la implementación del Sistema de Administración de Riesgos de Lavado de Activos y Financiación del Terrorismo - SARLAFT, el cual fue socializado en el Comité Institucional de Gestión y Desempeño No 4.</t>
  </si>
  <si>
    <t xml:space="preserve">Se evidenció el cumplimiento de la actividad formulada a través de la construcción del plan de trabajo para la implementación del Sistema de Administración de Riesgos de Lavado de Activos y Financiación del Terrorismo – SARLAFT. </t>
  </si>
  <si>
    <t>Gestión de la debida diligencia</t>
  </si>
  <si>
    <t>PAAC66</t>
  </si>
  <si>
    <t>9.2.1</t>
  </si>
  <si>
    <t>Reporte de cumplimiento del plan para la debida diligencia y la prevención de lavado de activos</t>
  </si>
  <si>
    <t>Realizar mínimo dos seguimientos al plan de trabajo de debida diligencia.</t>
  </si>
  <si>
    <t>Matriz de seguimiento al plan de trabajo de debida diligencia.</t>
  </si>
  <si>
    <t xml:space="preserve">Se recomienda que las metas que se formulan respecto de la actividad a realizar se liguen con lo programado en el cronograma; lo anterior, considerando que se dispuso como mínimo realizar dos seguimientos al plan de trabajo de debida diligencia, pero dentro de las fechas únicamente se contempló el mes de noviembre para la ejecución de la tarea. </t>
  </si>
  <si>
    <t>PROCESO DIRECCIONAMIENTO ESTRATÉGICO</t>
  </si>
  <si>
    <t>MAPA DE RIESGOS</t>
  </si>
  <si>
    <t>Código: PE01-PR03-F01</t>
  </si>
  <si>
    <t>Versión: 5.0</t>
  </si>
  <si>
    <t>ITEM</t>
  </si>
  <si>
    <t>OBJETIVO ESTRATÉGICO/ PROCESO</t>
  </si>
  <si>
    <t>TRAMITES O SERVICIO ASOCIADO AL RIESGO</t>
  </si>
  <si>
    <t>ALCANCE</t>
  </si>
  <si>
    <t>Definición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</si>
  <si>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</si>
  <si>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</si>
  <si>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</si>
  <si>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</si>
  <si>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</si>
  <si>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</si>
  <si>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</si>
  <si>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</si>
  <si>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</si>
  <si>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</si>
  <si>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</si>
  <si>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</si>
  <si>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</si>
  <si>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</si>
  <si>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Descripción del Riesgo</t>
  </si>
  <si>
    <t>Acción u omisión</t>
  </si>
  <si>
    <t>Uso del poder</t>
  </si>
  <si>
    <t>Desviar la gestión de lo público</t>
  </si>
  <si>
    <t>Beneficio Privado</t>
  </si>
  <si>
    <t>Impacto</t>
  </si>
  <si>
    <t>Causa Inmediata</t>
  </si>
  <si>
    <t>Causa Raíz</t>
  </si>
  <si>
    <t>Clasificación del riesgo</t>
  </si>
  <si>
    <t>Frecuencia</t>
  </si>
  <si>
    <t>Probabilidad Inherente</t>
  </si>
  <si>
    <t>Análisis del Impacto</t>
  </si>
  <si>
    <t>Si</t>
  </si>
  <si>
    <t>No</t>
  </si>
  <si>
    <t>Impacto Inherente</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</si>
  <si>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</si>
  <si>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</si>
  <si>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</si>
  <si>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</si>
  <si>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</si>
  <si>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</si>
  <si>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</si>
  <si>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</si>
  <si>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</si>
  <si>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</si>
  <si>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</si>
  <si>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Indicador Gestión del Riesgo</t>
  </si>
  <si>
    <t>AUTOCONTROL
(LIDER DEL PROCESO)</t>
  </si>
  <si>
    <t>Valoración del Indicador de Gestión del riesgo</t>
  </si>
  <si>
    <t>MONITOREO
(OFICINA ASESORA DE PLANEACIÓN)</t>
  </si>
  <si>
    <t>% AVANCE</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</si>
  <si>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</si>
  <si>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</si>
  <si>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</si>
  <si>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 xml:space="preserve">
Posibilidad de uso indebido de información privilegiada antes de la publicación de los pliegos de condiciones o avisos de convocatoria con el fin de obtener provecho para sí o para un tercero</t>
  </si>
  <si>
    <t>X</t>
  </si>
  <si>
    <t>Pérdida de imagen institucional.
investigaciones, sanciones penales, administrativas y disciplinarias.
Detrimento patrimonial.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</si>
  <si>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</si>
  <si>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</si>
  <si>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</si>
  <si>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El evento puede ocurrir solo en circunstancias excepcionales (poco comunes o anormales)
No se han presentado en los últimos 5 años</t>
  </si>
  <si>
    <t>Afectar al grupo de funcionarios del proceso?</t>
  </si>
  <si>
    <t>Alto</t>
  </si>
  <si>
    <t>El subdirector de gestión corporativa diseña una estrategia pedagógica para prevenir el uso indebido de información privilegiada a través de actividades periódicas de divulgación a grupos de valor interno.</t>
  </si>
  <si>
    <t>Preventivo</t>
  </si>
  <si>
    <t>Mitigar: Después de realizar un análisis y considerar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</si>
  <si>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</si>
  <si>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
Subdirector de gestión Corporativa</t>
  </si>
  <si>
    <t>Cuatrimestral</t>
  </si>
  <si>
    <t>Estrategia diseñada/estrategia implementada</t>
  </si>
  <si>
    <t>Se remitió a la Oficina de Comunicaciones de la Entidad la solicitud de campaña pedagógica para el uso indebido de información junto con la primera información a divulgar. en el marco de la solicitud la profesional contratista de comunicaciones informa que el instituto preparará una campaña con las demás áreas sobre el uso indebido de información. Evidencia: se remite evidencias en carpeta denominada "uso de la información"</t>
  </si>
  <si>
    <t xml:space="preserve">Controlado
</t>
  </si>
  <si>
    <t>De acuerdo a la evidencia se puede corroborar que se ha iniciado el proceso para diseñar la estrategia, se sugiere mayor claridad en el diligenciamiento del autocontrol de la actividad, también tener en cuenta el plan de acción y el indicador gestión del riesgo.</t>
  </si>
  <si>
    <t>Se evidencia un archivo de word que contiene información sobre la información confidencial en materia contractual en las áreas técnicas y contratistas, así como copia del correo en el que se realiza la solicitud de campañada pedagógica. Ello daría cuenta del trabajo que se ha adelantado frente al particular.</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</si>
  <si>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</si>
  <si>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</si>
  <si>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</si>
  <si>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</si>
  <si>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</si>
  <si>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</si>
  <si>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</si>
  <si>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</si>
  <si>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</si>
  <si>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</si>
  <si>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 xml:space="preserve">Número total de contratos suscritos de prestación de servicios profesionales y de apoyo a la gestión/ Número de contratos de prestación de servicios  profesionales y de apoyo a la gestión con cláusulas de confidencialidad e integridad </t>
  </si>
  <si>
    <t>Se incluye en los contratos las cláusulas de confidencialidad e integridad. EVIDENCIAS: se escoge aleatoriamente 3 contratos que contiene dicha información: cto 10 de 2023, contrato 299-2023 y 300 de 2023.</t>
  </si>
  <si>
    <t>Se verifica la inclusión de las obligaciones de integridad y confidencialidad en la minuta de contratación, se sugiere mayor claridad en el diligenciamiento del autocontrol y del mismo modo tener en cuenta que pide el indicador del riesgo.</t>
  </si>
  <si>
    <t xml:space="preserve">Se verifica la inclusión de las obligaciones de confidencialidad e integridad dentro de los contratos 10-2023 y 300-2023. Dentro de la evidencia adjunta no se halla el contrato 299-2023, al que hace mención el autocontrol. De igual manera, se recomienda hacer una muestra más grande de la verificación de la inclusión de obligaciones de que trata esta actividad, así como tener en cuenta el indicador de gestión señalado. </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</si>
  <si>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</si>
  <si>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</si>
  <si>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</si>
  <si>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</si>
  <si>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</si>
  <si>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</si>
  <si>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</si>
  <si>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pérdida de credibilidad del sector?</t>
  </si>
  <si>
    <t>Ocasionar lesiones físicas o pérdidas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</si>
  <si>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</si>
  <si>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</si>
  <si>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</si>
  <si>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</si>
  <si>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</si>
  <si>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</si>
  <si>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</si>
  <si>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algún momento.
Al menos 1 vez en los últimos 5 años</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</si>
  <si>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</si>
  <si>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En la revisión la conveniencia jurídica, técnica y económica de los documentos precontractuales (estudios previos, estudios de mercado, anexos técnicos), remitidas por las diferentes dependencias previo a publicación en plataformas dispuestas por Colombia Compra Eficiente se debe el cumplimiento de los principios de la contratación consagrados en la Ley 80 de 1993</t>
  </si>
  <si>
    <t>Número total de contratos suscritos / Número de contratos revisados</t>
  </si>
  <si>
    <t>Desde la Subdirección de Gestión Corporativa- Contractual se realizó para el primer cuatrimestre campaña  pedagogica, acompañada de piezas comunicativas en video en donde en el desarrollo de las mismas se profundiza en etapa precontractual: desde la planeación de la necesidad, estudios previos, estudios de mercado, analisis del sector y demás requisitos precontractuales.   La estrategia será evaluada al finalizar la acción, teniendo en cuenta las otras actividades a realizar.                                                                             EVIDENCIAS: SE CARGA CARPETA DENOMINADA REQUISITOS PRECONTRACTUALES- Se evidencia las 5 capsulas en video, envio masivo por los canales internos de comunicación, texto sobre la informacion.</t>
  </si>
  <si>
    <t>Se evidencia cumplimiento de la actividad,  se sugiere  tener en cuenta que pide el indicador del riesgo para el diligenciamiento del autocontrol y cargue de evidencias.</t>
  </si>
  <si>
    <t xml:space="preserve">Se encuentran las evidencias indicadas, dando cumplimiento a la actividad señalada. Sin embargo, se recomienda tener en cuenta lo señalado en la acción, de forma que las actividades que se realicen y se describan en el autocontrol respondan a la acción y al indicador propuesto.
Se recomienda establecer cual es el mecanismo para verificar los requisitos pecontractuales, pues no se puede determinar el cumplimiento </t>
  </si>
  <si>
    <t>Desarrollar herramientas técnicas, dinámicas y confiables, a través del manejo y gestión de conocimiento.</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</si>
  <si>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</si>
  <si>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</si>
  <si>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</si>
  <si>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 xml:space="preserve">Afectar la imagen reputacional de la entidad.
Apertura de procesos disciplinarios y administrativos.
Perdida de la memoria institucional
</t>
  </si>
  <si>
    <t xml:space="preserve">Documentos electrónicos y físicos modificados o alterados
</t>
  </si>
  <si>
    <t>Se altera la información de los documentos institucionales pertenecientes al archivo central de forma premeditada con el fin de obtener provecho para sí o para un tercero.</t>
  </si>
  <si>
    <t xml:space="preserve">
El profesional o técnico administrativo de la Subdirección corporativa – Gestión Documental realiza semestralmente verificaciones previas y posteriores aleatorias del contenido de los documentos  en préstamo para identificar posibles alteraciones.</t>
  </si>
  <si>
    <t xml:space="preserve"> 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</si>
  <si>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</si>
  <si>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</si>
  <si>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Las evidencias presentadas para este riesgo corresponden al control de calidad del contenido de la información registrada en los inventarios documentales FUID de los archivos que han sido objeto de transferencia documental primaria, es decir el archivo central.
Lo anterior debido a que las verificaciones de los archivos de gestión se harán a través de la recolección de FUID de manera semestral, iniciando con dichas revisiones en el mes de mayo, para que en junio se recolecte dicha información</t>
  </si>
  <si>
    <t xml:space="preserve">Controlado
</t>
  </si>
  <si>
    <t>Se evidencia cumplimiento de la actividad, de acuerdo a los soportes cargados.</t>
  </si>
  <si>
    <t xml:space="preserve">Se encuentran dos archivos en los que observa la remisión del FUID correspondientes a la vigencia 2020 con ajustes por parte de OAP y Comunicaciones. Ello demuestra el cumplimiento en la actividad y acción propuestas para este riesgo.  </t>
  </si>
  <si>
    <t>Subdirección de Gestión Corporativa-Gestión Documental</t>
  </si>
  <si>
    <t>El profesional o técnico administrativo de la Subdirección corporativa – Gestión Documental recibe las solicitudes de préstamo documental y privilegia el acceso digital a la documentación del archivo central.</t>
  </si>
  <si>
    <t xml:space="preserve">Recibir las solicitudes de préstamo documental privilegiando el acceso digital a la documentación del archivo central en mínimo el 60% de </t>
  </si>
  <si>
    <t>Total del préstamos en formato digital / Total de préstamos documentales formato digital esperados.</t>
  </si>
  <si>
    <t>para el caso de préstamos documentales del archivo de gestión, para la presente vigencia aún no se han recibido solicitudes. Sin embargo debido a que en el archivo central reposa documentación de archivo de gestión, es frecuente que el equipo contractual solicite archivos para su consulta y revisión con lo cual se da cumplimiento a los lineamientos de préstamo documental y sus respectivos controles como se evidencia en los soportes.</t>
  </si>
  <si>
    <t>Se recomienda terminar de diligenciar la acción. De igual manera, se sugiere revisar el término "formato digital", en tanto no es claro si se refiere al documento escaneado o al documento digitalizado, de acuerdo con los parámetros técnicos establecidos en el Manual para Digitalización de Documentos PA03-MN05. Adicional a lo anterior, la solicitud de expedientes por parte del proceso de Gestión Contractual a Gestión Documental no es procedente, en tanto los expedientes solicitados hacen parte del archivo de gestión y por lo tanto es responsabilidad de Gestión Contractual y no de Gestión Documental. En consecuencia, las evidencias presentadas no se corresponden con la acción propuesta para mitigar el riesgo, no siendo posible determinar un porcentaje de avance en el cumplimiento.</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</si>
  <si>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</si>
  <si>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</si>
  <si>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</si>
  <si>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</si>
  <si>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</si>
  <si>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
Apertura de procesos disciplinarios y administrativos.</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</si>
  <si>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</si>
  <si>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</si>
  <si>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</si>
  <si>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</si>
  <si>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</si>
  <si>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Suma de las jornadas realizadas.</t>
  </si>
  <si>
    <t>Se efectuó socialización del procedimiento de Adopciones en el I Semestre de 2023, con el fin de controlar el riesgo.                                                           SOPORTES: Acta de reunión y listado de asistencia de socialización de Procedimiento de Adopciones  I Semestre</t>
  </si>
  <si>
    <t xml:space="preserve">Se evidencia cumplimiento de la actividad, de acuerdo a los soportes cargados.
Se evidencia cumplimiento de la actividad, de acuerdo a los soportes cargados.
</t>
  </si>
  <si>
    <t>Se evidencia formato de Acta de reunión y listado de asistencia (PE01-PR01-F04) conforme a una reunión ejecutada el día 24 de enero de 2023, frente a la socialización del procedimiento de adopciones y hogares de paso, así mimos, la asignación de funciones al equipo de trabajo del área.</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</si>
  <si>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</si>
  <si>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</si>
  <si>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cuatrimestralmente verificaciones aleatorias con adoptantes sobre la solicitud de dádivas, conductas antiéticas e inconsistencias en el cumplimiento de requisitos.</t>
  </si>
  <si>
    <t>Verificaciones programadas/programadas realizas.</t>
  </si>
  <si>
    <t xml:space="preserve">Se efectuó el seguimiento de manera aleatoria a adoptantes con el fin de identificar conductas antiéticas e inconsistencias en el cumplimiento de los requisitos en los meses de Enero, Febrero, Marzo.                                                                                SOPORTE: Bases de datos de seguimiento Programa de Adopciones Enero, Febrero y Marzo de 2023. </t>
  </si>
  <si>
    <t>Se evidencian bases de datos diligenciadas de acuerdo con los seguimiento realizados a los pacientes en los meses de enero, febrero y marzo de 2023, así mismo, evidencias fotográficas y videos de los caninos y felinos en sus hogares.</t>
  </si>
  <si>
    <t>Salud Integral a la Fauna/ Protección ante la crueldad animal</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</si>
  <si>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</si>
  <si>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</si>
  <si>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la programación y ejecución de jornadas de esterilización, así como la omisión del derecho a turno durante las jornadas  para el beneficio de un tercero.</t>
  </si>
  <si>
    <t>Pérdida de la Imagen institucional
Apertura de procesos disciplinarios y administrativos.</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</si>
  <si>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</si>
  <si>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</si>
  <si>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
información del trámite y los requisitos  y desincentivar la comercialización de los turnos.</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</si>
  <si>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</si>
  <si>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</si>
  <si>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Campañas ejecutadas/ Campañas programadas</t>
  </si>
  <si>
    <t>Se realizaron campañas divulgativas de comunicación  semanal con la información del tramite y los requisitos y s¿discentivar la comunicación de la comercialización de turnos en los meses de enero, febrero, marzo y abril de 2023.                                                           SOPORTE: Piezas comunicativas publicadas en los meses de enero, febrero, marzo y abril. las cuales tambien se pueden consultar en las redes sociales institucionales y sede electronica de la entidad.</t>
  </si>
  <si>
    <t xml:space="preserve">Se evidencia cumplimiento de la actividad, de acuerdo a los soportes cargados.
</t>
  </si>
  <si>
    <t xml:space="preserve">Se evidencian piezas publicitarias referentes a los trámites pertinentes para agendar turnos de esterilización en la Unidad de Cuidado Animal y en las móviles, así mismo, se realizó verificación de la información por las diferentes plataformas digitales del instituto. </t>
  </si>
  <si>
    <t>El profesional de la Subdirección de Atención a la Fauna - esterilizaciones realiza verificación aleatoria de la tabulación de las encuestas del formato PM01-PR02-F13 para identificar anomalías.</t>
  </si>
  <si>
    <t>Realizar verificación aleatoria cuatrimestral de la tabulación de las encuestas de satisfacción para identificar anomalías y presentar informe.</t>
  </si>
  <si>
    <t>Verificaciones realizadas /verificaciones planeadas</t>
  </si>
  <si>
    <t xml:space="preserve">Se realizaron encuesntas de satisfacción al terminar las jornadas de esterilización en los meses de enero, febrero, marzo y abril de 2023.            SOPORTE:  Bases de datos de los meses de enero, febrero, marzo y abril  con encuestas tabuladas por zona. 
</t>
  </si>
  <si>
    <t>Se evidencian bases de datos denominadas “Tabulación encuesta de satisfacción – PM01-PR02-F16”, de los meses de enero a abril de 2023 diligenciadas en su totalidad, dando cumplimiento a la actividad dispuesta, sin embargo, se recomienda realizar acciones frente a los resultados de dichas encuestas de satisfacción en las jornadas de esterilización.</t>
  </si>
  <si>
    <t>Salud Integral a la Fauna</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</si>
  <si>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</si>
  <si>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</si>
  <si>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</si>
  <si>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</si>
  <si>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 xml:space="preserve">Pérdida de la Imagen institucional.
Investigaciones administrativas y disciplinarias.
Afectación en las relaciones interinstitucionales por pérdida de credibilidad </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</si>
  <si>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</si>
  <si>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</si>
  <si>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Es viable que el evento ocurra en la mayoría de las circunstancias.
Al menos 1 vez en el último año</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</si>
  <si>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</si>
  <si>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 xml:space="preserve"> Verificar los documentos recibidos y el cumplimiento de los requisitos para la formalización de la inscripción y dejan constancia en acta.</t>
  </si>
  <si>
    <t>Anual</t>
  </si>
  <si>
    <t xml:space="preserve"> Verificaciones realizadas / convocatorias realizadas</t>
  </si>
  <si>
    <t>El procedimiento del servicio social estudiantil se actualizó y se recibieron correciones por parte de la oficina de Planeación de la entidad. Este procedimiento incluye todas las etapas que se deben cumplir para el desarrollo del servicio. Asimismo, se elaboró un plan de trabajo para la racionalización del trámite en el SUIT.
En cuanto a la convocatoria: para 2023 se realizaron cuatro (4) sesiones informativas vía virtual en la plataforma TEAMS. Una sesión quedó alojada en la plataforma YOUTUBE de la entidad para posterior replica por parte de la ciudadanía interesada https://www.youtube.com/watch?v=hFA6GJpDL-o
En cuanto a la revisión de los documentos de los estudiantes de servicio social estudiantil, el 6 y 7 de marzo se  revisaron y organizaron los documentos de los nuevos estudiantes inscritos. Evidencia se entrega en acta. Los datos de los documentos faltantes se tabularon en una matriz de excel.</t>
  </si>
  <si>
    <t>Una convocatoria realizada para 2023 con  4 reuniones informativas y un acta de revisión de los docuemntos de lso estudiantes de la que resultó una matriz que especifica documentos pendientes.</t>
  </si>
  <si>
    <t>Se realiza la verificación de las evidencias y se observa el cumplimiento de la actividad.</t>
  </si>
  <si>
    <t xml:space="preserve">Se revisaron las evidencias y se verificó su cumplimiento  </t>
  </si>
  <si>
    <t xml:space="preserve">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PM-PR05-F06. </t>
  </si>
  <si>
    <t>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PM-PR05-F06.</t>
  </si>
  <si>
    <t>El profesional de la Subdirección de Cultura Ciudadana y Gestión del Conocimiento -Cultura Ciudadana con rol tutor</t>
  </si>
  <si>
    <t>Total de seguimientos realizados/ total de estudiantes activos en el servicios social obligatorio</t>
  </si>
  <si>
    <t>En el primer cuatrimestre del año se logró vincular a 120 estudiantes de secundaria de 46 colegios públicos y privados al servicio social estudiantil. Los estudiantes iniciaron sus actividades de formación, incluyendo en el aula virtual, y de sensibilización en territorio. Cada uno de los tutores hace seguimiento al avance de cada estudiante  en cada actividad programada. Se ha contemplado la necesidad de actualizar los formatos de seguimiento y control, especialmente del PM-PR05-F03, como parte del ajuste al procedimiento del servicio social estudiantil. Este formato al igual que el PM-PR05-F03 se diligencian a medida que el estudiante avanza en sus horas de servicio. el PM-PR05-F06, se diligencia en físico y es firmado a medida que se hacen las actividades por el tutor, Solo hasta el final del servicio este formato se puede escanear y entregar por cada estudiante.</t>
  </si>
  <si>
    <t>120 estudiantes vinculados y con seguimiento por tutor</t>
  </si>
  <si>
    <t xml:space="preserve">Se evidenció una matriz con los datos de los 120 estudiantes vinculados al servicio social, sin embargo, durante la revisión y verificación de la matriz de seguimiento y control al servicio social PM02-PR05-F03, no se encuentra diligenciada en su totalidad y no permite conocer el cumplimiento de las actividades de todos los estudiantes.
No se encontró anexo a las evidencias el formato de seguimiento por actividades PM02-PR05-F06.
De acuerdo con la información estos documentos son permanentemente diligenciados y estan en poder del tutor y del estudiante, se recomendó realizar mesas de trabajo para verificar el cumplimiento en su diligenciamiento.  </t>
  </si>
  <si>
    <t>Apropiación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</si>
  <si>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</si>
  <si>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PM-PR05-F03 para identificar cualquier anomalía.</t>
  </si>
  <si>
    <t>El profesional de la Subdirección Subdirección de Cultura Ciudadana y Gestión del Conocimiento -Cultura Ciudadana</t>
  </si>
  <si>
    <t xml:space="preserve">Total de seguimientos realizados/ total de estudiantes </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</si>
  <si>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</si>
  <si>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</si>
  <si>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</si>
  <si>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</si>
  <si>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</si>
  <si>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</si>
  <si>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</si>
  <si>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</si>
  <si>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Las listas de chequeo de las distintas modalidades de selección se actualizaron en diciembre de 2021 (6 de 6). Estas ya están incluidas en el listado maestro de documentos. Actualmente se está realizando una actualización a los procedimientos existentes, además de la creación del procedimiento de contractual; lo anterior implica la revisión y actualización de las listas de chequeo incluyendo la información relacionada con el procedimiento de selección en el marco de la directriz 'Talento no palanca', en desarrollo también y en próxima revisión y aprobación. Se creó y se halla en revisión la lista de chequeo para Contratación Directa Convenios y entidades sin ánimo de lucro.
EVIDENCIA:
Carpeta 'Listas de chequeo'</t>
  </si>
  <si>
    <t>Ocasionar lesiones físicas o perdidas de vidas humanas?</t>
  </si>
  <si>
    <t>Celebración de contratos omitiendo requisitos legales y/o del procedimiento para favorecimiento de un tercero.</t>
  </si>
  <si>
    <t>Subdirección de Gestión Corporativa-Atención al Ciudadano</t>
  </si>
  <si>
    <t>Posible inoportunidad en la respuesta a las PQRSD favoreciendo a terceros</t>
  </si>
  <si>
    <t>Generar perdida de credibilidad del sector?</t>
  </si>
  <si>
    <t>Subdirección de Gestión Corporativa-Talento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</si>
  <si>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</si>
  <si>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</si>
  <si>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</si>
  <si>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</si>
  <si>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físico archivo para la custodia de las historias laborales talento humano con restricción de acceso y manipulación
Verificación del documento que describe el manejo, control y administración de las historias laborales.</t>
  </si>
  <si>
    <t>tecnología</t>
  </si>
  <si>
    <t xml:space="preserve">Manipulación y
adulteración de la
información contenida
en los sistemas de
información para
beneficio propio o de
un tercero. </t>
  </si>
  <si>
    <t>Direccionamiento Estratégico /Oficina Asesora de Planeación</t>
  </si>
  <si>
    <t>Este proceso inicia con la identificación, planeación y desarrollo de las metodologías y las herramientas de gestión, finalizando con el seguimiento, informes de gestión, reporte y archivo de la documentación generada en el proceso, de acuerdo con la tabla de retención documental</t>
  </si>
  <si>
    <t>Aprobación de estudios previos y estudios de mercado sin el
cumplimiento de los
requisitos para el
beneficio particular</t>
  </si>
  <si>
    <t>1. Validación de acuerdo con procedimiento</t>
  </si>
  <si>
    <t>Validación de acuerdo con procedimiento</t>
  </si>
  <si>
    <t>Oficina Asesora de Planeación /Proyectos</t>
  </si>
  <si>
    <t>Mensual</t>
  </si>
  <si>
    <t>Generación de concepto de Viabilidad para Proyectos Locales sin el cumplimiento de los criterios de viabilidad y elegibilidad del Sector Ambiente</t>
  </si>
  <si>
    <t>1.Procedimiento para la emisión de conceptos (En elaboración)</t>
  </si>
  <si>
    <t>Procedimiento para la emisión de conceptos (En elaboración)</t>
  </si>
  <si>
    <t>Ajustes en magnitudes físicas y/o financieras en instrumentos y herramientas establecidas cumpliendo requisitos</t>
  </si>
  <si>
    <t xml:space="preserve">1. Validación del formato de solicitud modificación del Plan de Acción Institucional </t>
  </si>
  <si>
    <t xml:space="preserve">Validación del formato de solicitud modificación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</si>
  <si>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</si>
  <si>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</si>
  <si>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</si>
  <si>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Evaluación y Control a la Gestión/Control Interno</t>
  </si>
  <si>
    <t>Auditorias, evaluaciones y seguimiento</t>
  </si>
  <si>
    <t>El proceso inicia con la formulación del plan anual de auditorias internas PAAI, seguidamente se desarrolla el rol de la oficina de control interno y finaliza con los seguimientos a las acciones correctivas y de mejora incorporadas en los planes de mejoramiento de la gestión del Instituto</t>
  </si>
  <si>
    <t>Posible omisión  de información o  denuncia sobre  hechos
irregulares detectados en auditorias, evaluaciones y/o
seguimientos, con el fin
de favorecerse a sí mismo y/o a un tercero</t>
  </si>
  <si>
    <t>Gestión Administrativa y Documental</t>
  </si>
  <si>
    <t>Divulgar u ocultar
información de carácter
confidencial para
beneficio propio 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</si>
</sst>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sz val="10"/>
      <name val="Arial"/>
      <family val="2"/>
    </font>
    <font>
      <b/>
      <sz val="10"/>
      <color rgb="FF000000"/>
      <name val="Arial"/>
      <family val="2"/>
    </font>
    <font>
      <sz val="11"/>
      <color theme="1"/>
      <name val="Calibri"/>
      <family val="2"/>
      <scheme val="minor"/>
    </font>
    <font>
      <b/>
      <sz val="11"/>
      <color theme="1"/>
      <name val="Calibri"/>
      <family val="2"/>
      <scheme val="minor"/>
    </font>
    <font>
      <sz val="11"/>
      <color theme="1"/>
      <name val="Arial"/>
      <family val="2"/>
    </font>
    <font>
      <sz val="12"/>
      <color rgb="FF000000"/>
      <name val="Arial"/>
      <family val="2"/>
    </font>
    <font>
      <b/>
      <sz val="12"/>
      <name val="Arial"/>
      <family val="2"/>
    </font>
    <font>
      <sz val="12"/>
      <color theme="1"/>
      <name val="Arial"/>
      <family val="2"/>
    </font>
    <font>
      <b/>
      <sz val="12"/>
      <color rgb="FF000000"/>
      <name val="Arial"/>
      <family val="2"/>
    </font>
    <font>
      <b/>
      <sz val="12"/>
      <color theme="1"/>
      <name val="Arial"/>
      <family val="2"/>
    </font>
    <font>
      <sz val="12"/>
      <color rgb="FFFF0000"/>
      <name val="Arial"/>
      <family val="2"/>
    </font>
    <font>
      <sz val="11"/>
      <name val="Arial"/>
      <family val="2"/>
    </font>
    <font>
      <b/>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theme="1"/>
      <name val="Arial"/>
      <family val="2"/>
    </font>
    <font>
      <b/>
      <sz val="8"/>
      <name val="Arial"/>
      <family val="2"/>
    </font>
    <font>
      <sz val="11"/>
      <color rgb="FF000000"/>
      <name val="Arial"/>
      <family val="2"/>
    </font>
    <font>
      <b/>
      <sz val="11"/>
      <color rgb="FF000000"/>
      <name val="Arial"/>
      <family val="2"/>
    </font>
    <font>
      <sz val="8"/>
      <name val="Arial"/>
      <family val="2"/>
    </font>
    <font>
      <sz val="8"/>
      <color theme="1"/>
      <name val="Calibri"/>
      <family val="2"/>
      <scheme val="minor"/>
    </font>
    <font>
      <b/>
      <sz val="11"/>
      <name val="Calibri"/>
      <family val="2"/>
      <scheme val="minor"/>
    </font>
    <font>
      <b/>
      <sz val="22"/>
      <name val="Arial"/>
      <family val="2"/>
    </font>
    <font>
      <b/>
      <sz val="22"/>
      <color theme="1"/>
      <name val="Arial"/>
      <family val="2"/>
    </font>
    <font>
      <b/>
      <sz val="10"/>
      <name val="Arial"/>
    </font>
    <font>
      <b/>
      <sz val="10"/>
      <color rgb="FF000000"/>
      <name val="Arial"/>
    </font>
    <font>
      <sz val="12"/>
      <color theme="1"/>
      <name val="Arial"/>
    </font>
    <font>
      <sz val="12"/>
      <color rgb="FF000000"/>
      <name val="Arial"/>
      <charset val="1"/>
    </font>
    <font>
      <sz val="11"/>
      <color rgb="FF000000"/>
      <name val="Arial"/>
      <charset val="1"/>
    </font>
    <font>
      <sz val="11"/>
      <color rgb="FF000000"/>
      <name val="Arial"/>
    </font>
    <font>
      <sz val="12"/>
      <color rgb="FF000000"/>
      <name val="Arial"/>
    </font>
    <font>
      <sz val="11"/>
      <name val="Arial"/>
    </font>
    <font>
      <i/>
      <sz val="12"/>
      <color rgb="FF000000"/>
      <name val="Arial"/>
    </font>
    <font>
      <sz val="12"/>
      <color rgb="FF444444"/>
      <name val="Arial"/>
    </font>
    <font>
      <sz val="11"/>
      <color theme="1"/>
      <name val="Arial"/>
    </font>
  </fonts>
  <fills count="2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BEBEB"/>
        <bgColor indexed="64"/>
      </patternFill>
    </fill>
    <fill>
      <patternFill patternType="solid">
        <fgColor rgb="FFE2CFF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CCCC"/>
        <bgColor indexed="64"/>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9706"/>
        <bgColor indexed="64"/>
      </patternFill>
    </fill>
    <fill>
      <patternFill patternType="solid">
        <fgColor rgb="FF92D050"/>
        <bgColor indexed="64"/>
      </patternFill>
    </fill>
    <fill>
      <patternFill patternType="solid">
        <fgColor rgb="FFE2EFDA"/>
        <bgColor indexed="64"/>
      </patternFill>
    </fill>
    <fill>
      <patternFill patternType="solid">
        <fgColor rgb="FFFFFFFF"/>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s>
  <cellStyleXfs count="3">
    <xf numFmtId="0" fontId="0" fillId="0" borderId="0"/>
    <xf numFmtId="0" fontId="5" fillId="0" borderId="0"/>
    <xf numFmtId="9" fontId="8" fillId="0" borderId="0" applyFont="0" applyFill="0" applyBorder="0" applyAlignment="0" applyProtection="0"/>
  </cellStyleXfs>
  <cellXfs count="700">
    <xf numFmtId="0" fontId="0" fillId="0" borderId="0" xfId="0"/>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2" fillId="0" borderId="0" xfId="0" applyFont="1"/>
    <xf numFmtId="0" fontId="1" fillId="0" borderId="0" xfId="0" applyFont="1"/>
    <xf numFmtId="0" fontId="1" fillId="0" borderId="1" xfId="0" applyFont="1" applyBorder="1" applyAlignment="1">
      <alignment vertical="center" wrapText="1"/>
    </xf>
    <xf numFmtId="0" fontId="4" fillId="0" borderId="3" xfId="0" applyFont="1" applyBorder="1" applyAlignment="1" applyProtection="1">
      <alignment horizontal="center" vertical="center" wrapText="1"/>
      <protection hidden="1"/>
    </xf>
    <xf numFmtId="0" fontId="1" fillId="0" borderId="1" xfId="0" applyFont="1" applyBorder="1" applyAlignment="1">
      <alignment wrapText="1"/>
    </xf>
    <xf numFmtId="0" fontId="11" fillId="6" borderId="0" xfId="0" applyFont="1" applyFill="1" applyAlignment="1">
      <alignment vertical="center"/>
    </xf>
    <xf numFmtId="0" fontId="11" fillId="6" borderId="32" xfId="0" applyFont="1" applyFill="1" applyBorder="1" applyAlignment="1">
      <alignment vertical="center"/>
    </xf>
    <xf numFmtId="0" fontId="13" fillId="0" borderId="0" xfId="0" applyFont="1"/>
    <xf numFmtId="0" fontId="4" fillId="0" borderId="22" xfId="1" applyFont="1" applyBorder="1" applyAlignment="1">
      <alignment vertical="top"/>
    </xf>
    <xf numFmtId="0" fontId="4" fillId="0" borderId="0" xfId="1" applyFont="1" applyAlignment="1">
      <alignment vertical="top"/>
    </xf>
    <xf numFmtId="0" fontId="4" fillId="0" borderId="0" xfId="1" applyFont="1"/>
    <xf numFmtId="0" fontId="4" fillId="0" borderId="23" xfId="1" applyFont="1" applyBorder="1"/>
    <xf numFmtId="0" fontId="4" fillId="6" borderId="0" xfId="1" applyFont="1" applyFill="1"/>
    <xf numFmtId="0" fontId="12" fillId="6" borderId="0" xfId="1" applyFont="1" applyFill="1"/>
    <xf numFmtId="0" fontId="4" fillId="6" borderId="23" xfId="1" applyFont="1" applyFill="1" applyBorder="1"/>
    <xf numFmtId="0" fontId="4" fillId="6" borderId="32" xfId="1" applyFont="1" applyFill="1" applyBorder="1"/>
    <xf numFmtId="0" fontId="12" fillId="6" borderId="32" xfId="1" applyFont="1" applyFill="1" applyBorder="1"/>
    <xf numFmtId="0" fontId="4" fillId="6" borderId="33" xfId="1" applyFont="1" applyFill="1" applyBorder="1"/>
    <xf numFmtId="0" fontId="4" fillId="0" borderId="31" xfId="1" applyFont="1" applyBorder="1" applyAlignment="1">
      <alignment vertical="top"/>
    </xf>
    <xf numFmtId="0" fontId="4" fillId="0" borderId="32" xfId="1" applyFont="1" applyBorder="1" applyAlignment="1">
      <alignment vertical="top"/>
    </xf>
    <xf numFmtId="0" fontId="4" fillId="0" borderId="32" xfId="1" applyFont="1" applyBorder="1"/>
    <xf numFmtId="0" fontId="4" fillId="0" borderId="33" xfId="1" applyFont="1" applyBorder="1"/>
    <xf numFmtId="0" fontId="11" fillId="0" borderId="0" xfId="1" applyFont="1" applyAlignment="1">
      <alignment vertical="top"/>
    </xf>
    <xf numFmtId="0" fontId="11" fillId="0" borderId="0" xfId="1" applyFont="1"/>
    <xf numFmtId="0" fontId="14" fillId="8" borderId="35" xfId="1" applyFont="1" applyFill="1" applyBorder="1" applyAlignment="1">
      <alignment horizontal="center" vertical="center" wrapText="1"/>
    </xf>
    <xf numFmtId="0" fontId="11" fillId="0" borderId="1" xfId="1" applyFont="1" applyBorder="1" applyAlignment="1">
      <alignment horizontal="center" vertical="center" wrapText="1"/>
    </xf>
    <xf numFmtId="0" fontId="15" fillId="9" borderId="13" xfId="0" applyFont="1" applyFill="1" applyBorder="1" applyAlignment="1">
      <alignment vertical="center"/>
    </xf>
    <xf numFmtId="0" fontId="15" fillId="9" borderId="13" xfId="0" applyFont="1" applyFill="1" applyBorder="1"/>
    <xf numFmtId="0" fontId="15" fillId="9" borderId="2" xfId="0" applyFont="1" applyFill="1" applyBorder="1"/>
    <xf numFmtId="0" fontId="15" fillId="9" borderId="10" xfId="0" applyFont="1" applyFill="1" applyBorder="1"/>
    <xf numFmtId="0" fontId="15" fillId="9" borderId="10" xfId="0" applyFont="1" applyFill="1" applyBorder="1" applyAlignment="1">
      <alignment vertical="center"/>
    </xf>
    <xf numFmtId="0" fontId="15" fillId="9" borderId="11" xfId="0" applyFont="1" applyFill="1" applyBorder="1"/>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2" borderId="1"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xf>
    <xf numFmtId="0" fontId="13" fillId="7" borderId="1" xfId="0" applyFont="1" applyFill="1" applyBorder="1" applyAlignment="1">
      <alignment horizontal="center" vertical="center"/>
    </xf>
    <xf numFmtId="0" fontId="13" fillId="0" borderId="1" xfId="0" applyFont="1" applyBorder="1"/>
    <xf numFmtId="0" fontId="13" fillId="6" borderId="1" xfId="0" applyFont="1" applyFill="1" applyBorder="1"/>
    <xf numFmtId="0" fontId="13" fillId="7" borderId="1" xfId="0" applyFont="1" applyFill="1" applyBorder="1"/>
    <xf numFmtId="0" fontId="13" fillId="0" borderId="2"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wrapText="1"/>
    </xf>
    <xf numFmtId="0" fontId="13" fillId="0" borderId="3"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xf>
    <xf numFmtId="0" fontId="13" fillId="0" borderId="3" xfId="0" applyFont="1" applyBorder="1"/>
    <xf numFmtId="0" fontId="13" fillId="6" borderId="3" xfId="0" applyFont="1" applyFill="1" applyBorder="1"/>
    <xf numFmtId="0" fontId="13" fillId="7" borderId="3" xfId="0" applyFont="1" applyFill="1" applyBorder="1"/>
    <xf numFmtId="0" fontId="15" fillId="10" borderId="17" xfId="0" applyFont="1" applyFill="1" applyBorder="1" applyAlignment="1">
      <alignment vertical="center"/>
    </xf>
    <xf numFmtId="0" fontId="15" fillId="10" borderId="12" xfId="0" applyFont="1" applyFill="1" applyBorder="1" applyAlignment="1">
      <alignment vertical="center"/>
    </xf>
    <xf numFmtId="0" fontId="15" fillId="10" borderId="41" xfId="0" applyFont="1" applyFill="1" applyBorder="1"/>
    <xf numFmtId="0" fontId="15" fillId="10" borderId="12" xfId="0" applyFont="1" applyFill="1" applyBorder="1"/>
    <xf numFmtId="0" fontId="15" fillId="10" borderId="42" xfId="0" applyFont="1" applyFill="1" applyBorder="1"/>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2" borderId="5"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7" borderId="1" xfId="0" applyFont="1" applyFill="1" applyBorder="1" applyAlignment="1">
      <alignment horizontal="center"/>
    </xf>
    <xf numFmtId="0" fontId="13" fillId="0" borderId="6" xfId="0" applyFont="1" applyBorder="1" applyAlignment="1">
      <alignment horizontal="center" vertical="center" wrapText="1"/>
    </xf>
    <xf numFmtId="0" fontId="15" fillId="12" borderId="17" xfId="0" applyFont="1" applyFill="1" applyBorder="1" applyAlignment="1">
      <alignment vertical="center"/>
    </xf>
    <xf numFmtId="0" fontId="15" fillId="12" borderId="12" xfId="0" applyFont="1" applyFill="1" applyBorder="1" applyAlignment="1">
      <alignment vertical="center"/>
    </xf>
    <xf numFmtId="0" fontId="15" fillId="12" borderId="41" xfId="0" applyFont="1" applyFill="1" applyBorder="1"/>
    <xf numFmtId="0" fontId="15" fillId="12" borderId="12" xfId="0" applyFont="1" applyFill="1" applyBorder="1"/>
    <xf numFmtId="0" fontId="15" fillId="12" borderId="42" xfId="0" applyFont="1" applyFill="1" applyBorder="1"/>
    <xf numFmtId="0" fontId="15" fillId="11" borderId="2" xfId="0" applyFont="1" applyFill="1" applyBorder="1" applyAlignment="1">
      <alignment vertical="center"/>
    </xf>
    <xf numFmtId="0" fontId="15" fillId="11" borderId="10" xfId="0" applyFont="1" applyFill="1" applyBorder="1" applyAlignment="1">
      <alignment vertical="center"/>
    </xf>
    <xf numFmtId="0" fontId="15" fillId="11" borderId="2" xfId="0" applyFont="1" applyFill="1" applyBorder="1"/>
    <xf numFmtId="0" fontId="15" fillId="11" borderId="10" xfId="0" applyFont="1" applyFill="1" applyBorder="1"/>
    <xf numFmtId="0" fontId="15" fillId="11" borderId="11" xfId="0" applyFont="1" applyFill="1" applyBorder="1"/>
    <xf numFmtId="0" fontId="4" fillId="5" borderId="1" xfId="0" applyFont="1" applyFill="1" applyBorder="1" applyAlignment="1">
      <alignment horizontal="left" vertical="center" wrapText="1"/>
    </xf>
    <xf numFmtId="0" fontId="15" fillId="13" borderId="2" xfId="0" applyFont="1" applyFill="1" applyBorder="1" applyAlignment="1">
      <alignment vertical="center"/>
    </xf>
    <xf numFmtId="0" fontId="15" fillId="13" borderId="10" xfId="0" applyFont="1" applyFill="1" applyBorder="1" applyAlignment="1">
      <alignment vertical="center"/>
    </xf>
    <xf numFmtId="0" fontId="15" fillId="14" borderId="2" xfId="0" applyFont="1" applyFill="1" applyBorder="1" applyAlignment="1">
      <alignment vertical="center"/>
    </xf>
    <xf numFmtId="0" fontId="15" fillId="14" borderId="10" xfId="0" applyFont="1" applyFill="1" applyBorder="1" applyAlignment="1">
      <alignment vertical="center"/>
    </xf>
    <xf numFmtId="0" fontId="15" fillId="14" borderId="2" xfId="0" applyFont="1" applyFill="1" applyBorder="1"/>
    <xf numFmtId="0" fontId="15" fillId="14" borderId="10" xfId="0" applyFont="1" applyFill="1" applyBorder="1"/>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5" fillId="3" borderId="2" xfId="0" applyFont="1" applyFill="1" applyBorder="1" applyAlignment="1">
      <alignment vertical="center"/>
    </xf>
    <xf numFmtId="0" fontId="15" fillId="3" borderId="10" xfId="0" applyFont="1" applyFill="1" applyBorder="1" applyAlignment="1">
      <alignment vertical="center"/>
    </xf>
    <xf numFmtId="0" fontId="1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3" xfId="0" applyFont="1" applyFill="1" applyBorder="1" applyAlignment="1">
      <alignment vertical="center" wrapText="1"/>
    </xf>
    <xf numFmtId="0" fontId="15" fillId="4" borderId="17" xfId="0" applyFont="1" applyFill="1" applyBorder="1" applyAlignment="1">
      <alignment vertical="center"/>
    </xf>
    <xf numFmtId="0" fontId="15" fillId="4" borderId="12" xfId="0" applyFont="1" applyFill="1" applyBorder="1" applyAlignment="1">
      <alignment vertical="center"/>
    </xf>
    <xf numFmtId="0" fontId="15" fillId="4" borderId="42" xfId="0" applyFont="1" applyFill="1" applyBorder="1" applyAlignment="1">
      <alignment vertical="center"/>
    </xf>
    <xf numFmtId="0" fontId="15" fillId="0" borderId="9" xfId="0" applyFont="1" applyBorder="1" applyAlignment="1">
      <alignment horizontal="center" vertical="center" wrapText="1"/>
    </xf>
    <xf numFmtId="0" fontId="15" fillId="15" borderId="2" xfId="0" applyFont="1" applyFill="1" applyBorder="1" applyAlignment="1">
      <alignment vertical="center"/>
    </xf>
    <xf numFmtId="0" fontId="15" fillId="15" borderId="10" xfId="0" applyFont="1" applyFill="1" applyBorder="1" applyAlignment="1">
      <alignment vertical="center"/>
    </xf>
    <xf numFmtId="0" fontId="15" fillId="6" borderId="11" xfId="0" applyFont="1" applyFill="1" applyBorder="1" applyAlignment="1">
      <alignment horizontal="center" vertical="center"/>
    </xf>
    <xf numFmtId="0" fontId="15" fillId="6" borderId="1" xfId="0" applyFont="1" applyFill="1" applyBorder="1" applyAlignment="1">
      <alignment horizontal="center" vertical="center"/>
    </xf>
    <xf numFmtId="0" fontId="13" fillId="7" borderId="0" xfId="0" applyFont="1" applyFill="1"/>
    <xf numFmtId="0" fontId="13" fillId="0" borderId="0" xfId="0" applyFont="1" applyAlignment="1">
      <alignment horizontal="center" vertical="center"/>
    </xf>
    <xf numFmtId="9" fontId="18" fillId="0" borderId="0" xfId="2"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9" fontId="18" fillId="0" borderId="0" xfId="2"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9" fontId="18" fillId="0" borderId="0" xfId="2"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17" fillId="0" borderId="0" xfId="0" applyNumberFormat="1" applyFont="1" applyAlignment="1" applyProtection="1">
      <alignment horizontal="center" vertical="center" wrapText="1"/>
      <protection locked="0"/>
    </xf>
    <xf numFmtId="9" fontId="17" fillId="0" borderId="0" xfId="2" applyFont="1" applyFill="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4"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textRotation="90" wrapText="1"/>
      <protection locked="0"/>
    </xf>
    <xf numFmtId="0" fontId="18" fillId="2" borderId="3"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textRotation="90"/>
      <protection locked="0"/>
    </xf>
    <xf numFmtId="0" fontId="18" fillId="10" borderId="3" xfId="0" applyFont="1" applyFill="1" applyBorder="1" applyAlignment="1" applyProtection="1">
      <alignment horizontal="center" vertical="center" textRotation="90" wrapText="1"/>
      <protection locked="0"/>
    </xf>
    <xf numFmtId="9" fontId="18" fillId="10" borderId="3" xfId="2" applyFont="1" applyFill="1" applyBorder="1" applyAlignment="1" applyProtection="1">
      <alignment horizontal="center" vertical="center" textRotation="90" wrapText="1"/>
      <protection locked="0"/>
    </xf>
    <xf numFmtId="9" fontId="18" fillId="10" borderId="4" xfId="2" applyFont="1" applyFill="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164" fontId="18" fillId="9" borderId="3" xfId="0" applyNumberFormat="1"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9" fontId="18" fillId="8" borderId="3" xfId="2" applyFont="1" applyFill="1" applyBorder="1" applyAlignment="1" applyProtection="1">
      <alignment horizontal="center" vertical="center" wrapText="1"/>
      <protection locked="0"/>
    </xf>
    <xf numFmtId="0" fontId="5" fillId="0" borderId="1" xfId="0" applyFont="1" applyBorder="1" applyAlignment="1">
      <alignment horizontal="justify" vertical="top" wrapText="1"/>
    </xf>
    <xf numFmtId="0" fontId="6"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7" fillId="0" borderId="1" xfId="0" applyFont="1" applyBorder="1" applyAlignment="1">
      <alignment horizontal="justify" vertical="top" wrapText="1"/>
    </xf>
    <xf numFmtId="0" fontId="5" fillId="6" borderId="1" xfId="0" applyFont="1" applyFill="1" applyBorder="1" applyAlignment="1">
      <alignment horizontal="justify" vertical="center" wrapText="1"/>
    </xf>
    <xf numFmtId="0" fontId="6" fillId="6" borderId="1" xfId="0"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7" fillId="6" borderId="0" xfId="0" applyFont="1" applyFill="1" applyAlignment="1" applyProtection="1">
      <alignment horizontal="center" vertical="top" wrapText="1"/>
      <protection locked="0"/>
    </xf>
    <xf numFmtId="0" fontId="7" fillId="6" borderId="1" xfId="0" applyFont="1" applyFill="1" applyBorder="1" applyAlignment="1">
      <alignment horizontal="justify" vertical="center" wrapText="1"/>
    </xf>
    <xf numFmtId="9" fontId="17" fillId="0" borderId="5" xfId="2" applyFont="1" applyFill="1" applyBorder="1" applyAlignment="1" applyProtection="1">
      <alignment horizontal="center" vertical="top" wrapText="1"/>
      <protection locked="0"/>
    </xf>
    <xf numFmtId="0" fontId="5" fillId="6" borderId="1" xfId="0" applyFont="1" applyFill="1" applyBorder="1" applyAlignment="1">
      <alignment horizontal="justify" vertical="top" wrapText="1"/>
    </xf>
    <xf numFmtId="0" fontId="6" fillId="6" borderId="1" xfId="0" applyFont="1" applyFill="1" applyBorder="1" applyAlignment="1" applyProtection="1">
      <alignment horizontal="center" vertical="top" wrapText="1"/>
      <protection locked="0"/>
    </xf>
    <xf numFmtId="0" fontId="7" fillId="6" borderId="1" xfId="0" applyFont="1" applyFill="1" applyBorder="1" applyAlignment="1">
      <alignment horizontal="justify" vertical="top" wrapText="1"/>
    </xf>
    <xf numFmtId="0" fontId="17"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center" wrapText="1"/>
      <protection locked="0"/>
    </xf>
    <xf numFmtId="0" fontId="25" fillId="19" borderId="1" xfId="0" applyFont="1" applyFill="1" applyBorder="1" applyAlignment="1">
      <alignment horizontal="justify" vertical="top" wrapText="1"/>
    </xf>
    <xf numFmtId="9" fontId="17" fillId="19" borderId="3" xfId="2" applyFont="1" applyFill="1" applyBorder="1" applyAlignment="1" applyProtection="1">
      <alignment horizontal="center" vertical="top" wrapText="1"/>
      <protection locked="0"/>
    </xf>
    <xf numFmtId="0" fontId="17" fillId="19" borderId="0" xfId="0" applyFont="1" applyFill="1" applyAlignment="1" applyProtection="1">
      <alignment horizontal="center" vertical="top" wrapText="1"/>
      <protection locked="0"/>
    </xf>
    <xf numFmtId="9" fontId="17" fillId="19" borderId="4" xfId="2" applyFont="1" applyFill="1" applyBorder="1" applyAlignment="1" applyProtection="1">
      <alignment horizontal="center" vertical="top" wrapText="1"/>
      <protection locked="0"/>
    </xf>
    <xf numFmtId="0" fontId="25" fillId="19" borderId="1" xfId="0" applyFont="1" applyFill="1" applyBorder="1" applyAlignment="1">
      <alignment horizontal="justify" vertical="center" wrapText="1"/>
    </xf>
    <xf numFmtId="9" fontId="17" fillId="19" borderId="4" xfId="2" applyFont="1" applyFill="1" applyBorder="1" applyAlignment="1" applyProtection="1">
      <alignment horizontal="center" vertical="center" wrapText="1"/>
      <protection locked="0"/>
    </xf>
    <xf numFmtId="0" fontId="17" fillId="19" borderId="0" xfId="0" applyFont="1" applyFill="1" applyAlignment="1" applyProtection="1">
      <alignment horizontal="center" vertical="center" wrapText="1"/>
      <protection locked="0"/>
    </xf>
    <xf numFmtId="0" fontId="26" fillId="19" borderId="1" xfId="0" applyFont="1" applyFill="1" applyBorder="1" applyAlignment="1">
      <alignment horizontal="justify" vertical="center" wrapText="1"/>
    </xf>
    <xf numFmtId="9" fontId="17" fillId="19" borderId="5" xfId="2"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top" wrapText="1"/>
      <protection locked="0"/>
    </xf>
    <xf numFmtId="0" fontId="25" fillId="20" borderId="1" xfId="0" applyFont="1" applyFill="1" applyBorder="1" applyAlignment="1">
      <alignment horizontal="justify" vertical="top" wrapText="1"/>
    </xf>
    <xf numFmtId="9" fontId="17" fillId="20" borderId="4"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top" wrapText="1"/>
      <protection locked="0"/>
    </xf>
    <xf numFmtId="0" fontId="26" fillId="20" borderId="1" xfId="0" applyFont="1" applyFill="1" applyBorder="1" applyAlignment="1">
      <alignment horizontal="justify" vertical="top" wrapText="1"/>
    </xf>
    <xf numFmtId="9" fontId="17" fillId="20" borderId="5" xfId="2" applyFont="1" applyFill="1" applyBorder="1" applyAlignment="1" applyProtection="1">
      <alignment horizontal="center" vertical="top" wrapText="1"/>
      <protection locked="0"/>
    </xf>
    <xf numFmtId="0" fontId="25" fillId="20" borderId="1" xfId="0" applyFont="1" applyFill="1" applyBorder="1" applyAlignment="1">
      <alignment horizontal="justify" vertical="center" wrapText="1"/>
    </xf>
    <xf numFmtId="0" fontId="17" fillId="20" borderId="1" xfId="0" applyFont="1" applyFill="1" applyBorder="1" applyAlignment="1" applyProtection="1">
      <alignment horizontal="center" vertical="center" wrapText="1"/>
      <protection locked="0"/>
    </xf>
    <xf numFmtId="9" fontId="17" fillId="20" borderId="3"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center" wrapText="1"/>
      <protection locked="0"/>
    </xf>
    <xf numFmtId="0" fontId="26" fillId="20" borderId="1" xfId="0" applyFont="1" applyFill="1" applyBorder="1" applyAlignment="1">
      <alignment horizontal="justify" vertical="center" wrapText="1"/>
    </xf>
    <xf numFmtId="0" fontId="25" fillId="0" borderId="1" xfId="0" applyFont="1" applyBorder="1" applyAlignment="1">
      <alignment horizontal="justify" vertical="top" wrapText="1"/>
    </xf>
    <xf numFmtId="9" fontId="17" fillId="0" borderId="3" xfId="2" applyFont="1" applyFill="1" applyBorder="1" applyAlignment="1" applyProtection="1">
      <alignment horizontal="center" vertical="top" wrapText="1"/>
      <protection locked="0"/>
    </xf>
    <xf numFmtId="9" fontId="17" fillId="0" borderId="4" xfId="2" applyFont="1" applyFill="1" applyBorder="1" applyAlignment="1" applyProtection="1">
      <alignment horizontal="center" vertical="top" wrapText="1"/>
      <protection locked="0"/>
    </xf>
    <xf numFmtId="0" fontId="26" fillId="0" borderId="1" xfId="0" applyFont="1" applyBorder="1" applyAlignment="1">
      <alignment horizontal="justify" vertical="top" wrapText="1"/>
    </xf>
    <xf numFmtId="0" fontId="22" fillId="0" borderId="0" xfId="0" applyFont="1" applyAlignment="1" applyProtection="1">
      <alignment horizontal="center" vertical="top" wrapText="1"/>
      <protection locked="0"/>
    </xf>
    <xf numFmtId="9" fontId="18" fillId="0" borderId="0" xfId="2" applyFont="1" applyAlignment="1" applyProtection="1">
      <alignment horizontal="center" vertical="center" wrapText="1"/>
      <protection locked="0"/>
    </xf>
    <xf numFmtId="9" fontId="18" fillId="0" borderId="0" xfId="2"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9" fontId="18" fillId="0" borderId="0" xfId="2" applyFont="1" applyFill="1" applyAlignment="1" applyProtection="1">
      <alignment horizontal="center" vertical="top" wrapText="1"/>
      <protection locked="0"/>
    </xf>
    <xf numFmtId="164" fontId="17" fillId="0" borderId="0" xfId="0" applyNumberFormat="1" applyFont="1" applyAlignment="1" applyProtection="1">
      <alignment horizontal="center" vertical="top" wrapText="1"/>
      <protection locked="0"/>
    </xf>
    <xf numFmtId="9" fontId="17" fillId="0" borderId="0" xfId="2" applyFont="1" applyFill="1" applyAlignment="1" applyProtection="1">
      <alignment horizontal="center" vertical="top" wrapText="1"/>
      <protection locked="0"/>
    </xf>
    <xf numFmtId="9" fontId="18" fillId="0" borderId="0" xfId="2" applyFont="1" applyFill="1" applyAlignment="1" applyProtection="1">
      <alignment horizontal="center" vertical="center" wrapText="1"/>
      <protection locked="0"/>
    </xf>
    <xf numFmtId="9" fontId="17" fillId="0" borderId="0" xfId="2" applyFont="1" applyFill="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hidden="1"/>
    </xf>
    <xf numFmtId="0" fontId="18" fillId="9"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center" wrapText="1"/>
      <protection hidden="1"/>
    </xf>
    <xf numFmtId="0" fontId="13"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 fillId="0" borderId="0" xfId="0" applyFont="1" applyAlignment="1">
      <alignment wrapText="1"/>
    </xf>
    <xf numFmtId="0" fontId="28" fillId="0" borderId="0" xfId="0" applyFont="1"/>
    <xf numFmtId="0" fontId="9"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9" fillId="21" borderId="1" xfId="0" applyFont="1" applyFill="1" applyBorder="1" applyAlignment="1">
      <alignment horizontal="center"/>
    </xf>
    <xf numFmtId="0" fontId="0" fillId="22" borderId="3" xfId="0" applyFill="1" applyBorder="1" applyAlignment="1">
      <alignment horizontal="center" vertical="center"/>
    </xf>
    <xf numFmtId="0" fontId="0" fillId="18" borderId="3" xfId="0" applyFill="1" applyBorder="1" applyAlignment="1">
      <alignment horizontal="center" vertical="center"/>
    </xf>
    <xf numFmtId="0" fontId="0" fillId="21" borderId="3" xfId="0" applyFill="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wrapText="1"/>
    </xf>
    <xf numFmtId="0" fontId="0" fillId="0" borderId="0" xfId="0" applyAlignment="1">
      <alignment wrapText="1"/>
    </xf>
    <xf numFmtId="0" fontId="9" fillId="18" borderId="1" xfId="0" applyFont="1" applyFill="1" applyBorder="1" applyAlignment="1">
      <alignment horizontal="center"/>
    </xf>
    <xf numFmtId="0" fontId="13" fillId="0" borderId="9" xfId="0" applyFont="1" applyBorder="1" applyAlignment="1">
      <alignment horizontal="center" vertical="center" wrapText="1"/>
    </xf>
    <xf numFmtId="0" fontId="1" fillId="0" borderId="1" xfId="0" applyFont="1" applyBorder="1" applyAlignment="1">
      <alignment horizontal="left" vertical="center"/>
    </xf>
    <xf numFmtId="0" fontId="13" fillId="0" borderId="49" xfId="0" applyFont="1" applyBorder="1"/>
    <xf numFmtId="0" fontId="13" fillId="0" borderId="2" xfId="0" applyFont="1" applyBorder="1"/>
    <xf numFmtId="0" fontId="13" fillId="7" borderId="2" xfId="0" applyFont="1" applyFill="1" applyBorder="1"/>
    <xf numFmtId="0" fontId="16" fillId="7" borderId="2" xfId="0" applyFont="1" applyFill="1" applyBorder="1"/>
    <xf numFmtId="0" fontId="13" fillId="0" borderId="14" xfId="0" applyFont="1" applyBorder="1"/>
    <xf numFmtId="0" fontId="32" fillId="22" borderId="3" xfId="0" applyFont="1" applyFill="1" applyBorder="1" applyAlignment="1" applyProtection="1">
      <alignment horizontal="center" vertical="center" wrapText="1"/>
      <protection hidden="1"/>
    </xf>
    <xf numFmtId="0" fontId="32" fillId="22" borderId="3" xfId="0" applyFont="1" applyFill="1" applyBorder="1" applyAlignment="1" applyProtection="1">
      <alignment horizontal="center" vertical="center"/>
      <protection hidden="1"/>
    </xf>
    <xf numFmtId="0" fontId="32" fillId="23" borderId="3" xfId="0" applyFont="1" applyFill="1" applyBorder="1" applyAlignment="1" applyProtection="1">
      <alignment horizontal="center" vertical="center" wrapText="1"/>
      <protection hidden="1"/>
    </xf>
    <xf numFmtId="0" fontId="32" fillId="23" borderId="3" xfId="0" applyFont="1" applyFill="1" applyBorder="1" applyAlignment="1" applyProtection="1">
      <alignment horizontal="center" vertical="center"/>
      <protection hidden="1"/>
    </xf>
    <xf numFmtId="0" fontId="33" fillId="23" borderId="3" xfId="0" applyFont="1" applyFill="1" applyBorder="1" applyAlignment="1" applyProtection="1">
      <alignment horizontal="center" vertical="center" wrapText="1"/>
      <protection hidden="1"/>
    </xf>
    <xf numFmtId="0" fontId="33" fillId="23" borderId="3" xfId="0" applyFont="1" applyFill="1" applyBorder="1" applyAlignment="1" applyProtection="1">
      <alignment horizontal="center" vertical="center"/>
      <protection hidden="1"/>
    </xf>
    <xf numFmtId="0" fontId="13" fillId="0" borderId="49" xfId="0" applyFont="1" applyBorder="1" applyAlignment="1">
      <alignment horizontal="center" vertical="center" wrapText="1"/>
    </xf>
    <xf numFmtId="0" fontId="13" fillId="0" borderId="49" xfId="0" applyFont="1" applyBorder="1" applyAlignment="1">
      <alignment vertical="center" wrapText="1"/>
    </xf>
    <xf numFmtId="0" fontId="34" fillId="0" borderId="49" xfId="0" applyFont="1" applyBorder="1" applyAlignment="1">
      <alignment horizontal="center" vertical="center" wrapText="1"/>
    </xf>
    <xf numFmtId="0" fontId="13" fillId="0" borderId="49" xfId="0" applyFont="1" applyBorder="1" applyAlignment="1">
      <alignment horizontal="center" vertical="center"/>
    </xf>
    <xf numFmtId="0" fontId="34" fillId="0" borderId="49" xfId="0" applyFont="1" applyBorder="1" applyAlignment="1">
      <alignment vertical="center" wrapText="1"/>
    </xf>
    <xf numFmtId="0" fontId="35" fillId="0" borderId="0" xfId="0" applyFont="1" applyAlignment="1">
      <alignment horizontal="center" vertical="center" wrapText="1"/>
    </xf>
    <xf numFmtId="0" fontId="13" fillId="0" borderId="49" xfId="0" applyFont="1" applyBorder="1" applyAlignment="1">
      <alignment horizontal="center" vertical="center" indent="1"/>
    </xf>
    <xf numFmtId="0" fontId="13" fillId="16" borderId="1" xfId="0" applyFont="1" applyFill="1" applyBorder="1" applyAlignment="1">
      <alignment horizontal="center"/>
    </xf>
    <xf numFmtId="0" fontId="34" fillId="0" borderId="0" xfId="0" applyFont="1"/>
    <xf numFmtId="0" fontId="34" fillId="0" borderId="49" xfId="0" applyFont="1" applyBorder="1" applyAlignment="1">
      <alignment horizontal="center" vertical="center"/>
    </xf>
    <xf numFmtId="0" fontId="34" fillId="0" borderId="49" xfId="0" applyFont="1" applyBorder="1" applyAlignment="1">
      <alignment vertical="top" wrapText="1"/>
    </xf>
    <xf numFmtId="0" fontId="34" fillId="0" borderId="49" xfId="0" applyFont="1" applyBorder="1" applyAlignment="1">
      <alignment horizontal="left" vertical="center" wrapText="1"/>
    </xf>
    <xf numFmtId="0" fontId="34" fillId="16" borderId="49" xfId="0" applyFont="1" applyFill="1" applyBorder="1" applyAlignment="1">
      <alignment vertical="center" wrapText="1"/>
    </xf>
    <xf numFmtId="0" fontId="13" fillId="0" borderId="49" xfId="0" applyFont="1" applyBorder="1" applyAlignment="1">
      <alignment horizontal="center" wrapText="1"/>
    </xf>
    <xf numFmtId="0" fontId="34" fillId="16" borderId="49" xfId="0" applyFont="1" applyFill="1" applyBorder="1" applyAlignment="1">
      <alignment horizontal="left" vertical="center" wrapText="1"/>
    </xf>
    <xf numFmtId="0" fontId="38" fillId="16" borderId="49" xfId="0" applyFont="1" applyFill="1" applyBorder="1" applyAlignment="1">
      <alignment wrapText="1"/>
    </xf>
    <xf numFmtId="0" fontId="13" fillId="0" borderId="49" xfId="0" applyFont="1" applyBorder="1" applyAlignment="1">
      <alignment horizontal="left" vertical="center" wrapText="1"/>
    </xf>
    <xf numFmtId="0" fontId="38" fillId="0" borderId="49" xfId="0" applyFont="1" applyBorder="1" applyAlignment="1">
      <alignment wrapText="1"/>
    </xf>
    <xf numFmtId="9" fontId="13" fillId="0" borderId="49" xfId="0" applyNumberFormat="1" applyFont="1" applyBorder="1" applyAlignment="1">
      <alignment horizontal="center" vertical="center"/>
    </xf>
    <xf numFmtId="0" fontId="38" fillId="0" borderId="49" xfId="0" applyFont="1" applyBorder="1" applyAlignment="1">
      <alignment vertical="center" wrapText="1"/>
    </xf>
    <xf numFmtId="0" fontId="13" fillId="0" borderId="49" xfId="0" applyFont="1" applyBorder="1" applyAlignment="1">
      <alignment vertical="top" wrapText="1"/>
    </xf>
    <xf numFmtId="0" fontId="13" fillId="0" borderId="47" xfId="0" applyFont="1" applyBorder="1" applyAlignment="1">
      <alignment horizontal="center" vertical="center"/>
    </xf>
    <xf numFmtId="0" fontId="41" fillId="0" borderId="49" xfId="0" applyFont="1" applyBorder="1" applyAlignment="1">
      <alignment horizontal="center" vertical="center"/>
    </xf>
    <xf numFmtId="0" fontId="34" fillId="0" borderId="51" xfId="0" applyFont="1" applyBorder="1" applyAlignment="1">
      <alignment horizontal="center" vertical="center"/>
    </xf>
    <xf numFmtId="0" fontId="13" fillId="0" borderId="52" xfId="0" applyFont="1" applyBorder="1"/>
    <xf numFmtId="0" fontId="13" fillId="0" borderId="51" xfId="0" applyFont="1" applyBorder="1" applyAlignment="1">
      <alignment horizontal="center" vertical="center"/>
    </xf>
    <xf numFmtId="0" fontId="41" fillId="0" borderId="49" xfId="0" applyFont="1" applyBorder="1" applyAlignment="1">
      <alignment horizontal="center" vertical="center" wrapText="1"/>
    </xf>
    <xf numFmtId="9" fontId="13" fillId="0" borderId="45" xfId="0" applyNumberFormat="1" applyFont="1" applyBorder="1" applyAlignment="1">
      <alignment horizontal="center" vertical="center"/>
    </xf>
    <xf numFmtId="9" fontId="13" fillId="0" borderId="43" xfId="0" applyNumberFormat="1" applyFont="1" applyBorder="1" applyAlignment="1">
      <alignment horizontal="center" vertical="center"/>
    </xf>
    <xf numFmtId="0" fontId="13" fillId="0" borderId="43" xfId="0" applyFont="1" applyBorder="1" applyAlignment="1">
      <alignment vertical="center" wrapText="1"/>
    </xf>
    <xf numFmtId="0" fontId="13" fillId="0" borderId="43" xfId="0" applyFont="1" applyBorder="1" applyAlignment="1">
      <alignment horizontal="left" vertical="center" wrapText="1"/>
    </xf>
    <xf numFmtId="0" fontId="34" fillId="0" borderId="47" xfId="0" applyFont="1" applyBorder="1" applyAlignment="1">
      <alignment horizontal="center" vertical="center"/>
    </xf>
    <xf numFmtId="0" fontId="13" fillId="0" borderId="49" xfId="0" applyFont="1" applyBorder="1" applyAlignment="1">
      <alignment vertical="center"/>
    </xf>
    <xf numFmtId="0" fontId="13" fillId="0" borderId="49" xfId="0" applyFont="1" applyBorder="1" applyAlignment="1">
      <alignment wrapText="1"/>
    </xf>
    <xf numFmtId="0" fontId="34" fillId="0" borderId="49" xfId="0" applyFont="1" applyBorder="1" applyAlignment="1">
      <alignment wrapText="1"/>
    </xf>
    <xf numFmtId="0" fontId="34" fillId="0" borderId="49" xfId="0" applyFont="1" applyBorder="1" applyAlignment="1">
      <alignment vertical="center"/>
    </xf>
    <xf numFmtId="0" fontId="41" fillId="0" borderId="49" xfId="0" applyFont="1" applyBorder="1" applyAlignment="1">
      <alignment horizontal="left" vertical="center" wrapText="1"/>
    </xf>
    <xf numFmtId="0" fontId="4" fillId="0" borderId="22" xfId="1" applyFont="1" applyBorder="1" applyAlignment="1">
      <alignment horizontal="center"/>
    </xf>
    <xf numFmtId="0" fontId="4" fillId="0" borderId="0" xfId="1" applyFont="1" applyAlignment="1">
      <alignment horizontal="center"/>
    </xf>
    <xf numFmtId="0" fontId="4" fillId="0" borderId="23" xfId="1" applyFont="1" applyBorder="1" applyAlignment="1">
      <alignment horizontal="center"/>
    </xf>
    <xf numFmtId="0" fontId="4" fillId="0" borderId="18" xfId="1" applyFont="1" applyBorder="1" applyAlignment="1">
      <alignment horizontal="center" vertical="top"/>
    </xf>
    <xf numFmtId="0" fontId="4" fillId="0" borderId="19" xfId="1" applyFont="1" applyBorder="1" applyAlignment="1">
      <alignment horizontal="center" vertical="top"/>
    </xf>
    <xf numFmtId="0" fontId="4" fillId="0" borderId="22" xfId="1" applyFont="1" applyBorder="1" applyAlignment="1">
      <alignment horizontal="center" vertical="top"/>
    </xf>
    <xf numFmtId="0" fontId="4" fillId="0" borderId="0" xfId="1" applyFont="1" applyAlignment="1">
      <alignment horizontal="center" vertical="top"/>
    </xf>
    <xf numFmtId="0" fontId="4" fillId="0" borderId="24" xfId="1" applyFont="1" applyBorder="1" applyAlignment="1">
      <alignment horizontal="center" vertical="top"/>
    </xf>
    <xf numFmtId="0" fontId="4" fillId="0" borderId="25" xfId="1" applyFont="1" applyBorder="1" applyAlignment="1">
      <alignment horizontal="center" vertical="top"/>
    </xf>
    <xf numFmtId="0" fontId="4" fillId="0" borderId="0" xfId="0" applyFont="1" applyAlignment="1">
      <alignment horizontal="center" wrapText="1"/>
    </xf>
    <xf numFmtId="0" fontId="13" fillId="0" borderId="0" xfId="0" applyFont="1" applyAlignment="1">
      <alignment horizontal="center"/>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6" xfId="1" applyFont="1" applyBorder="1" applyAlignment="1">
      <alignment horizontal="center" vertical="center" wrapText="1"/>
    </xf>
    <xf numFmtId="0" fontId="12" fillId="8" borderId="27" xfId="1" applyFont="1" applyFill="1" applyBorder="1" applyAlignment="1">
      <alignment horizontal="left" vertical="center"/>
    </xf>
    <xf numFmtId="0" fontId="12" fillId="8" borderId="1" xfId="1" applyFont="1" applyFill="1" applyBorder="1" applyAlignment="1">
      <alignment horizontal="left" vertical="center"/>
    </xf>
    <xf numFmtId="0" fontId="4" fillId="0" borderId="1" xfId="1" applyFont="1" applyBorder="1" applyAlignment="1">
      <alignment horizontal="justify" vertical="top" wrapText="1"/>
    </xf>
    <xf numFmtId="0" fontId="4" fillId="0" borderId="28" xfId="1" applyFont="1" applyBorder="1" applyAlignment="1">
      <alignment horizontal="justify" vertical="top" wrapText="1"/>
    </xf>
    <xf numFmtId="0" fontId="4" fillId="0" borderId="40" xfId="1" applyFont="1" applyBorder="1" applyAlignment="1">
      <alignment horizontal="center"/>
    </xf>
    <xf numFmtId="0" fontId="4" fillId="0" borderId="16" xfId="1" applyFont="1" applyBorder="1" applyAlignment="1">
      <alignment horizontal="center"/>
    </xf>
    <xf numFmtId="0" fontId="4" fillId="0" borderId="30" xfId="1" applyFont="1" applyBorder="1" applyAlignment="1">
      <alignment horizontal="center"/>
    </xf>
    <xf numFmtId="0" fontId="4" fillId="6" borderId="0" xfId="1" applyFont="1" applyFill="1" applyAlignment="1">
      <alignment horizontal="center" vertical="center"/>
    </xf>
    <xf numFmtId="0" fontId="4" fillId="6" borderId="32" xfId="1" applyFont="1" applyFill="1" applyBorder="1" applyAlignment="1">
      <alignment horizontal="center" vertical="center"/>
    </xf>
    <xf numFmtId="0" fontId="4" fillId="6" borderId="19" xfId="1" applyFont="1" applyFill="1" applyBorder="1" applyAlignment="1">
      <alignment horizontal="center" vertical="center" wrapText="1"/>
    </xf>
    <xf numFmtId="0" fontId="4" fillId="6" borderId="0" xfId="1" applyFont="1" applyFill="1" applyAlignment="1">
      <alignment horizontal="center" vertical="center" wrapText="1"/>
    </xf>
    <xf numFmtId="0" fontId="4" fillId="6" borderId="19" xfId="1" applyFont="1" applyFill="1" applyBorder="1" applyAlignment="1">
      <alignment horizontal="left" vertical="center" wrapText="1"/>
    </xf>
    <xf numFmtId="0" fontId="4" fillId="6" borderId="21" xfId="1" applyFont="1" applyFill="1" applyBorder="1" applyAlignment="1">
      <alignment horizontal="left" vertical="center" wrapText="1"/>
    </xf>
    <xf numFmtId="0" fontId="4" fillId="6" borderId="0" xfId="1" applyFont="1" applyFill="1" applyAlignment="1">
      <alignment horizontal="left" vertical="center" wrapText="1"/>
    </xf>
    <xf numFmtId="0" fontId="4" fillId="6" borderId="23" xfId="1" applyFont="1" applyFill="1" applyBorder="1" applyAlignment="1">
      <alignment horizontal="left" vertical="center" wrapText="1"/>
    </xf>
    <xf numFmtId="49" fontId="11" fillId="0" borderId="27" xfId="1"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11" xfId="1" applyNumberFormat="1" applyFont="1" applyBorder="1" applyAlignment="1">
      <alignment horizontal="center" vertical="center" wrapText="1"/>
    </xf>
    <xf numFmtId="49" fontId="11" fillId="0" borderId="2" xfId="1" applyNumberFormat="1" applyFont="1" applyBorder="1" applyAlignment="1">
      <alignment horizontal="left" vertical="center" wrapText="1"/>
    </xf>
    <xf numFmtId="49" fontId="11" fillId="0" borderId="10" xfId="1" applyNumberFormat="1" applyFont="1" applyBorder="1" applyAlignment="1">
      <alignment horizontal="left" vertical="center" wrapText="1"/>
    </xf>
    <xf numFmtId="49" fontId="11" fillId="0" borderId="29" xfId="1" applyNumberFormat="1" applyFont="1" applyBorder="1" applyAlignment="1">
      <alignment horizontal="left" vertical="center" wrapText="1"/>
    </xf>
    <xf numFmtId="0" fontId="12" fillId="8" borderId="18" xfId="1" applyFont="1" applyFill="1" applyBorder="1" applyAlignment="1">
      <alignment horizontal="center" vertical="center"/>
    </xf>
    <xf numFmtId="0" fontId="12" fillId="8" borderId="19" xfId="1" applyFont="1" applyFill="1" applyBorder="1" applyAlignment="1">
      <alignment horizontal="center" vertical="center"/>
    </xf>
    <xf numFmtId="0" fontId="12" fillId="8" borderId="22" xfId="1" applyFont="1" applyFill="1" applyBorder="1" applyAlignment="1">
      <alignment horizontal="center" vertical="center"/>
    </xf>
    <xf numFmtId="0" fontId="12" fillId="8" borderId="0" xfId="1" applyFont="1" applyFill="1" applyAlignment="1">
      <alignment horizontal="center" vertical="center"/>
    </xf>
    <xf numFmtId="0" fontId="12" fillId="8" borderId="31" xfId="1" applyFont="1" applyFill="1" applyBorder="1" applyAlignment="1">
      <alignment horizontal="center" vertical="center"/>
    </xf>
    <xf numFmtId="0" fontId="12" fillId="8" borderId="32" xfId="1" applyFont="1" applyFill="1" applyBorder="1" applyAlignment="1">
      <alignment horizontal="center" vertical="center"/>
    </xf>
    <xf numFmtId="0" fontId="14" fillId="8" borderId="34" xfId="1" applyFont="1" applyFill="1" applyBorder="1" applyAlignment="1">
      <alignment horizontal="center" vertical="center" wrapText="1"/>
    </xf>
    <xf numFmtId="0" fontId="14" fillId="8" borderId="35" xfId="1" applyFont="1" applyFill="1" applyBorder="1" applyAlignment="1">
      <alignment horizontal="center" vertical="center" wrapText="1"/>
    </xf>
    <xf numFmtId="0" fontId="14" fillId="8" borderId="36" xfId="1" applyFont="1" applyFill="1" applyBorder="1" applyAlignment="1">
      <alignment horizontal="center" vertical="center" wrapText="1"/>
    </xf>
    <xf numFmtId="0" fontId="14" fillId="8" borderId="37"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14" fillId="8" borderId="39"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9" xfId="1"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xf>
    <xf numFmtId="0" fontId="32" fillId="22" borderId="1" xfId="0" applyFont="1" applyFill="1" applyBorder="1" applyAlignment="1" applyProtection="1">
      <alignment horizontal="center" vertical="center" wrapText="1"/>
      <protection hidden="1"/>
    </xf>
    <xf numFmtId="0" fontId="32" fillId="23" borderId="1" xfId="0" applyFont="1" applyFill="1" applyBorder="1" applyAlignment="1" applyProtection="1">
      <alignment horizontal="center" vertical="center" wrapText="1"/>
      <protection hidden="1"/>
    </xf>
    <xf numFmtId="0" fontId="32" fillId="23" borderId="5" xfId="0" applyFont="1" applyFill="1" applyBorder="1" applyAlignment="1" applyProtection="1">
      <alignment horizontal="center" vertical="center" wrapText="1"/>
      <protection hidden="1"/>
    </xf>
    <xf numFmtId="0" fontId="33" fillId="23" borderId="1" xfId="0" applyFont="1" applyFill="1" applyBorder="1" applyAlignment="1" applyProtection="1">
      <alignment horizontal="center" vertical="center" wrapText="1"/>
      <protection hidden="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13" fillId="0" borderId="11" xfId="0" applyFont="1" applyBorder="1" applyAlignment="1">
      <alignment horizontal="center" vertical="center" wrapText="1"/>
    </xf>
    <xf numFmtId="0" fontId="13" fillId="0" borderId="14" xfId="0" applyFont="1" applyBorder="1" applyAlignment="1">
      <alignment horizontal="center"/>
    </xf>
    <xf numFmtId="0" fontId="13" fillId="0" borderId="16"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4"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15" fillId="0" borderId="5" xfId="0" applyFont="1" applyBorder="1" applyAlignment="1">
      <alignment horizontal="center" vertical="center" wrapText="1"/>
    </xf>
    <xf numFmtId="0" fontId="17" fillId="6" borderId="43" xfId="0" applyFont="1" applyFill="1" applyBorder="1" applyAlignment="1" applyProtection="1">
      <alignment horizontal="center" vertical="center" wrapText="1"/>
      <protection locked="0"/>
    </xf>
    <xf numFmtId="0" fontId="17" fillId="6" borderId="45" xfId="0" applyFont="1" applyFill="1" applyBorder="1" applyAlignment="1" applyProtection="1">
      <alignment horizontal="center" vertical="center" wrapText="1"/>
      <protection locked="0"/>
    </xf>
    <xf numFmtId="0" fontId="17" fillId="6" borderId="47" xfId="0" applyFont="1" applyFill="1" applyBorder="1" applyAlignment="1" applyProtection="1">
      <alignment horizontal="center" vertical="center" wrapText="1"/>
      <protection locked="0"/>
    </xf>
    <xf numFmtId="9" fontId="17" fillId="6" borderId="43" xfId="0" applyNumberFormat="1" applyFont="1" applyFill="1" applyBorder="1" applyAlignment="1" applyProtection="1">
      <alignment horizontal="center" vertical="center" wrapText="1"/>
      <protection locked="0"/>
    </xf>
    <xf numFmtId="9" fontId="17" fillId="6" borderId="45" xfId="0" applyNumberFormat="1" applyFont="1" applyFill="1" applyBorder="1" applyAlignment="1" applyProtection="1">
      <alignment horizontal="center" vertical="center" wrapText="1"/>
      <protection locked="0"/>
    </xf>
    <xf numFmtId="9" fontId="17" fillId="6" borderId="47" xfId="0" applyNumberFormat="1" applyFont="1" applyFill="1" applyBorder="1" applyAlignment="1" applyProtection="1">
      <alignment horizontal="center" vertical="center" wrapText="1"/>
      <protection locked="0"/>
    </xf>
    <xf numFmtId="0" fontId="17" fillId="6" borderId="58" xfId="0" applyFont="1" applyFill="1" applyBorder="1" applyAlignment="1" applyProtection="1">
      <alignment horizontal="center" vertical="top" wrapText="1"/>
      <protection locked="0"/>
    </xf>
    <xf numFmtId="0" fontId="17" fillId="6" borderId="45" xfId="0" applyFont="1" applyFill="1" applyBorder="1" applyAlignment="1" applyProtection="1">
      <alignment horizontal="center" vertical="top" wrapText="1"/>
      <protection locked="0"/>
    </xf>
    <xf numFmtId="0" fontId="17" fillId="6" borderId="47" xfId="0" applyFont="1" applyFill="1" applyBorder="1" applyAlignment="1" applyProtection="1">
      <alignment horizontal="center" vertical="top" wrapText="1"/>
      <protection locked="0"/>
    </xf>
    <xf numFmtId="0" fontId="17" fillId="0" borderId="43" xfId="0" applyFont="1" applyBorder="1" applyAlignment="1" applyProtection="1">
      <alignment horizontal="center" vertical="top" wrapText="1"/>
      <protection locked="0"/>
    </xf>
    <xf numFmtId="0" fontId="17" fillId="0" borderId="45" xfId="0" applyFont="1" applyBorder="1" applyAlignment="1" applyProtection="1">
      <alignment horizontal="center" vertical="top" wrapText="1"/>
      <protection locked="0"/>
    </xf>
    <xf numFmtId="0" fontId="17" fillId="0" borderId="47" xfId="0" applyFont="1" applyBorder="1" applyAlignment="1" applyProtection="1">
      <alignment horizontal="center" vertical="top" wrapText="1"/>
      <protection locked="0"/>
    </xf>
    <xf numFmtId="9" fontId="17" fillId="0" borderId="1" xfId="2"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17" fillId="20" borderId="1" xfId="0" applyFont="1" applyFill="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9" fontId="18" fillId="0" borderId="1" xfId="2" applyFont="1" applyFill="1" applyBorder="1" applyAlignment="1" applyProtection="1">
      <alignment horizontal="center" vertical="top" wrapText="1"/>
    </xf>
    <xf numFmtId="164" fontId="17" fillId="0" borderId="1" xfId="0" applyNumberFormat="1" applyFont="1" applyBorder="1" applyAlignment="1" applyProtection="1">
      <alignment horizontal="center" vertical="top" wrapText="1"/>
      <protection locked="0"/>
    </xf>
    <xf numFmtId="0" fontId="27" fillId="0" borderId="1" xfId="0" applyFont="1" applyBorder="1" applyAlignment="1" applyProtection="1">
      <alignment horizontal="center" vertical="top" wrapText="1"/>
      <protection locked="0"/>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9" fontId="18" fillId="0" borderId="3" xfId="2" applyFont="1" applyFill="1" applyBorder="1" applyAlignment="1" applyProtection="1">
      <alignment horizontal="center" vertical="center" wrapText="1"/>
    </xf>
    <xf numFmtId="9" fontId="18" fillId="0" borderId="4" xfId="2" applyFont="1" applyFill="1" applyBorder="1" applyAlignment="1" applyProtection="1">
      <alignment horizontal="center" vertical="center" wrapText="1"/>
    </xf>
    <xf numFmtId="9" fontId="18" fillId="0" borderId="5" xfId="2" applyFont="1" applyFill="1" applyBorder="1" applyAlignment="1" applyProtection="1">
      <alignment horizontal="center" vertical="center" wrapText="1"/>
    </xf>
    <xf numFmtId="0" fontId="17" fillId="0" borderId="1" xfId="0" applyFont="1" applyBorder="1" applyAlignment="1">
      <alignment horizontal="center" vertical="top" wrapText="1"/>
    </xf>
    <xf numFmtId="0" fontId="22" fillId="0" borderId="1" xfId="0" applyFont="1" applyBorder="1" applyAlignment="1" applyProtection="1">
      <alignment horizontal="center" vertical="top" wrapText="1"/>
      <protection locked="0"/>
    </xf>
    <xf numFmtId="0" fontId="0" fillId="0" borderId="1" xfId="0" applyBorder="1" applyAlignment="1">
      <alignment horizontal="center" vertical="top" wrapText="1"/>
    </xf>
    <xf numFmtId="0" fontId="17" fillId="0" borderId="3" xfId="0" applyFont="1" applyBorder="1" applyAlignment="1" applyProtection="1">
      <alignment horizontal="center" vertical="top" textRotation="90" wrapText="1"/>
      <protection locked="0"/>
    </xf>
    <xf numFmtId="0" fontId="17" fillId="0" borderId="4" xfId="0" applyFont="1" applyBorder="1" applyAlignment="1" applyProtection="1">
      <alignment horizontal="center" vertical="top" textRotation="90" wrapText="1"/>
      <protection locked="0"/>
    </xf>
    <xf numFmtId="0" fontId="17" fillId="0" borderId="5" xfId="0" applyFont="1" applyBorder="1" applyAlignment="1" applyProtection="1">
      <alignment horizontal="center" vertical="top" textRotation="90" wrapText="1"/>
      <protection locked="0"/>
    </xf>
    <xf numFmtId="0" fontId="17" fillId="0" borderId="3"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9" fontId="17" fillId="0" borderId="3" xfId="2" applyFont="1" applyFill="1" applyBorder="1" applyAlignment="1" applyProtection="1">
      <alignment horizontal="center" vertical="top" wrapText="1"/>
    </xf>
    <xf numFmtId="9" fontId="17" fillId="0" borderId="4" xfId="2" applyFont="1" applyFill="1" applyBorder="1" applyAlignment="1" applyProtection="1">
      <alignment horizontal="center" vertical="top" wrapText="1"/>
    </xf>
    <xf numFmtId="9" fontId="17" fillId="0" borderId="5" xfId="2" applyFont="1" applyFill="1" applyBorder="1" applyAlignment="1" applyProtection="1">
      <alignment horizontal="center" vertical="top" wrapText="1"/>
    </xf>
    <xf numFmtId="0" fontId="21" fillId="0" borderId="1" xfId="0" applyFont="1" applyBorder="1" applyAlignment="1">
      <alignment horizontal="center" vertical="top" wrapText="1"/>
    </xf>
    <xf numFmtId="0" fontId="0" fillId="20" borderId="1" xfId="0" applyFill="1" applyBorder="1" applyAlignment="1" applyProtection="1">
      <alignment horizontal="center" vertical="top" wrapText="1"/>
      <protection locked="0"/>
    </xf>
    <xf numFmtId="9" fontId="17" fillId="20" borderId="1" xfId="2" applyFont="1" applyFill="1" applyBorder="1" applyAlignment="1" applyProtection="1">
      <alignment horizontal="center" vertical="top" wrapText="1"/>
      <protection locked="0"/>
    </xf>
    <xf numFmtId="164" fontId="17" fillId="20" borderId="1" xfId="0" applyNumberFormat="1" applyFont="1" applyFill="1" applyBorder="1" applyAlignment="1" applyProtection="1">
      <alignment horizontal="center" vertical="top" wrapText="1"/>
      <protection locked="0"/>
    </xf>
    <xf numFmtId="0" fontId="22" fillId="20" borderId="1" xfId="0" applyFont="1" applyFill="1" applyBorder="1" applyAlignment="1" applyProtection="1">
      <alignment horizontal="center" vertical="center" wrapText="1"/>
      <protection locked="0"/>
    </xf>
    <xf numFmtId="0" fontId="17" fillId="20" borderId="1" xfId="0" applyFont="1" applyFill="1" applyBorder="1" applyAlignment="1">
      <alignment horizontal="center" vertical="top" wrapText="1"/>
    </xf>
    <xf numFmtId="0" fontId="0" fillId="20" borderId="1" xfId="0" applyFill="1" applyBorder="1" applyAlignment="1">
      <alignment horizontal="center" vertical="top" wrapText="1"/>
    </xf>
    <xf numFmtId="0" fontId="17" fillId="20" borderId="1" xfId="0" applyFont="1" applyFill="1" applyBorder="1" applyAlignment="1" applyProtection="1">
      <alignment horizontal="center" vertical="top" textRotation="90" wrapText="1"/>
      <protection locked="0"/>
    </xf>
    <xf numFmtId="0" fontId="0" fillId="20" borderId="1" xfId="0"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textRotation="90" wrapText="1"/>
      <protection locked="0"/>
    </xf>
    <xf numFmtId="0" fontId="17" fillId="20" borderId="4" xfId="0" applyFont="1" applyFill="1" applyBorder="1" applyAlignment="1" applyProtection="1">
      <alignment horizontal="center" vertical="top" textRotation="90" wrapText="1"/>
      <protection locked="0"/>
    </xf>
    <xf numFmtId="0" fontId="17" fillId="20" borderId="5" xfId="0" applyFont="1"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wrapText="1"/>
      <protection locked="0"/>
    </xf>
    <xf numFmtId="0" fontId="17" fillId="20" borderId="4" xfId="0" applyFont="1" applyFill="1" applyBorder="1" applyAlignment="1" applyProtection="1">
      <alignment horizontal="center" vertical="top" wrapText="1"/>
      <protection locked="0"/>
    </xf>
    <xf numFmtId="0" fontId="17" fillId="20" borderId="5" xfId="0" applyFont="1" applyFill="1" applyBorder="1" applyAlignment="1" applyProtection="1">
      <alignment horizontal="center" vertical="top" wrapText="1"/>
      <protection locked="0"/>
    </xf>
    <xf numFmtId="9" fontId="18" fillId="20" borderId="1" xfId="2" applyFont="1" applyFill="1" applyBorder="1" applyAlignment="1" applyProtection="1">
      <alignment horizontal="center" vertical="top" wrapText="1"/>
    </xf>
    <xf numFmtId="9" fontId="17" fillId="20" borderId="3" xfId="2" applyFont="1" applyFill="1" applyBorder="1" applyAlignment="1" applyProtection="1">
      <alignment horizontal="center" vertical="top" wrapText="1"/>
    </xf>
    <xf numFmtId="9" fontId="17" fillId="20" borderId="4" xfId="2" applyFont="1" applyFill="1" applyBorder="1" applyAlignment="1" applyProtection="1">
      <alignment horizontal="center" vertical="top" wrapText="1"/>
    </xf>
    <xf numFmtId="9" fontId="17" fillId="20" borderId="5" xfId="2" applyFont="1" applyFill="1" applyBorder="1" applyAlignment="1" applyProtection="1">
      <alignment horizontal="center" vertical="top" wrapText="1"/>
    </xf>
    <xf numFmtId="0" fontId="17" fillId="20" borderId="3" xfId="0" applyFont="1" applyFill="1" applyBorder="1" applyAlignment="1">
      <alignment horizontal="center" vertical="center" wrapText="1"/>
    </xf>
    <xf numFmtId="0" fontId="17" fillId="20" borderId="4" xfId="0" applyFont="1" applyFill="1" applyBorder="1" applyAlignment="1">
      <alignment horizontal="center" vertical="center" wrapText="1"/>
    </xf>
    <xf numFmtId="0" fontId="17" fillId="20" borderId="5" xfId="0" applyFont="1" applyFill="1" applyBorder="1" applyAlignment="1">
      <alignment horizontal="center" vertical="center" wrapText="1"/>
    </xf>
    <xf numFmtId="9" fontId="18" fillId="20" borderId="3" xfId="2" applyFont="1" applyFill="1" applyBorder="1" applyAlignment="1" applyProtection="1">
      <alignment horizontal="center" vertical="center" wrapText="1"/>
    </xf>
    <xf numFmtId="9" fontId="18" fillId="20" borderId="4" xfId="2" applyFont="1" applyFill="1" applyBorder="1" applyAlignment="1" applyProtection="1">
      <alignment horizontal="center" vertical="center" wrapText="1"/>
    </xf>
    <xf numFmtId="9" fontId="18" fillId="20" borderId="5" xfId="2" applyFont="1" applyFill="1" applyBorder="1" applyAlignment="1" applyProtection="1">
      <alignment horizontal="center" vertical="center" wrapText="1"/>
    </xf>
    <xf numFmtId="0" fontId="21" fillId="20" borderId="1" xfId="0" applyFont="1" applyFill="1" applyBorder="1" applyAlignment="1">
      <alignment horizontal="center" vertical="top" wrapText="1"/>
    </xf>
    <xf numFmtId="0" fontId="27" fillId="20" borderId="1" xfId="0" applyFont="1" applyFill="1" applyBorder="1" applyAlignment="1" applyProtection="1">
      <alignment horizontal="center" vertical="top" wrapText="1"/>
      <protection locked="0"/>
    </xf>
    <xf numFmtId="0" fontId="22" fillId="20" borderId="1" xfId="0" applyFont="1" applyFill="1" applyBorder="1" applyAlignment="1" applyProtection="1">
      <alignment horizontal="center" vertical="top" wrapText="1"/>
      <protection locked="0"/>
    </xf>
    <xf numFmtId="0" fontId="10" fillId="20" borderId="1" xfId="0" applyFont="1" applyFill="1" applyBorder="1" applyAlignment="1" applyProtection="1">
      <alignment horizontal="center" vertical="top" wrapText="1"/>
      <protection locked="0"/>
    </xf>
    <xf numFmtId="0" fontId="10" fillId="20" borderId="1" xfId="0" applyFont="1" applyFill="1" applyBorder="1" applyAlignment="1" applyProtection="1">
      <alignment horizontal="center" vertical="top" textRotation="90" wrapText="1"/>
      <protection locked="0"/>
    </xf>
    <xf numFmtId="0" fontId="10" fillId="20" borderId="1" xfId="0" applyFont="1" applyFill="1" applyBorder="1" applyAlignment="1">
      <alignment horizontal="center" vertical="top" wrapText="1"/>
    </xf>
    <xf numFmtId="0" fontId="25" fillId="20" borderId="1" xfId="0" applyFont="1" applyFill="1" applyBorder="1" applyAlignment="1" applyProtection="1">
      <alignment horizontal="center" vertical="center" wrapText="1"/>
      <protection locked="0"/>
    </xf>
    <xf numFmtId="9" fontId="17" fillId="19" borderId="1" xfId="2" applyFont="1" applyFill="1" applyBorder="1" applyAlignment="1" applyProtection="1">
      <alignment horizontal="center" vertical="top" wrapText="1"/>
      <protection locked="0"/>
    </xf>
    <xf numFmtId="0" fontId="10"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top" wrapText="1"/>
      <protection locked="0"/>
    </xf>
    <xf numFmtId="164" fontId="17" fillId="19" borderId="1" xfId="0" applyNumberFormat="1" applyFont="1" applyFill="1" applyBorder="1" applyAlignment="1" applyProtection="1">
      <alignment horizontal="center" vertical="top" wrapText="1"/>
      <protection locked="0"/>
    </xf>
    <xf numFmtId="9" fontId="18" fillId="19" borderId="1" xfId="2" applyFont="1" applyFill="1" applyBorder="1" applyAlignment="1" applyProtection="1">
      <alignment horizontal="center" vertical="top" wrapText="1"/>
    </xf>
    <xf numFmtId="0" fontId="17" fillId="19" borderId="1" xfId="0" applyFont="1" applyFill="1" applyBorder="1" applyAlignment="1" applyProtection="1">
      <alignment horizontal="center" vertical="top" textRotation="90" wrapText="1"/>
      <protection locked="0"/>
    </xf>
    <xf numFmtId="0" fontId="10" fillId="19" borderId="1" xfId="0" applyFont="1" applyFill="1" applyBorder="1" applyAlignment="1" applyProtection="1">
      <alignment horizontal="center" vertical="top" textRotation="90" wrapText="1"/>
      <protection locked="0"/>
    </xf>
    <xf numFmtId="0" fontId="17" fillId="19" borderId="3" xfId="0" applyFont="1" applyFill="1" applyBorder="1" applyAlignment="1" applyProtection="1">
      <alignment horizontal="center" vertical="top" textRotation="90" wrapText="1"/>
      <protection locked="0"/>
    </xf>
    <xf numFmtId="0" fontId="17" fillId="19" borderId="4" xfId="0" applyFont="1" applyFill="1" applyBorder="1" applyAlignment="1" applyProtection="1">
      <alignment horizontal="center" vertical="top" textRotation="90" wrapText="1"/>
      <protection locked="0"/>
    </xf>
    <xf numFmtId="0" fontId="17" fillId="19" borderId="5" xfId="0" applyFont="1" applyFill="1" applyBorder="1" applyAlignment="1" applyProtection="1">
      <alignment horizontal="center" vertical="top" textRotation="90" wrapText="1"/>
      <protection locked="0"/>
    </xf>
    <xf numFmtId="0" fontId="10" fillId="19" borderId="1" xfId="0" applyFont="1" applyFill="1" applyBorder="1" applyAlignment="1">
      <alignment horizontal="center" vertical="top" wrapText="1"/>
    </xf>
    <xf numFmtId="0" fontId="22" fillId="19" borderId="1" xfId="0" applyFont="1" applyFill="1" applyBorder="1" applyAlignment="1" applyProtection="1">
      <alignment horizontal="center" vertical="top" wrapText="1"/>
      <protection locked="0"/>
    </xf>
    <xf numFmtId="0" fontId="17" fillId="19" borderId="1" xfId="0" applyFont="1" applyFill="1" applyBorder="1" applyAlignment="1">
      <alignment horizontal="center" vertical="top" wrapText="1"/>
    </xf>
    <xf numFmtId="0" fontId="17" fillId="19" borderId="1" xfId="0" applyFont="1" applyFill="1" applyBorder="1" applyAlignment="1" applyProtection="1">
      <alignment horizontal="center" vertical="center" wrapText="1"/>
      <protection locked="0"/>
    </xf>
    <xf numFmtId="0" fontId="10" fillId="19" borderId="1" xfId="0" applyFont="1" applyFill="1" applyBorder="1" applyAlignment="1" applyProtection="1">
      <alignment horizontal="center" vertical="center" wrapText="1"/>
      <protection locked="0"/>
    </xf>
    <xf numFmtId="9" fontId="17" fillId="19" borderId="1" xfId="2" applyFont="1" applyFill="1" applyBorder="1" applyAlignment="1" applyProtection="1">
      <alignment horizontal="center" vertical="center" wrapText="1"/>
      <protection locked="0"/>
    </xf>
    <xf numFmtId="0" fontId="17" fillId="19" borderId="3" xfId="0" applyFont="1" applyFill="1" applyBorder="1" applyAlignment="1" applyProtection="1">
      <alignment horizontal="center" vertical="center" wrapText="1"/>
      <protection locked="0"/>
    </xf>
    <xf numFmtId="0" fontId="17" fillId="19" borderId="4" xfId="0" applyFont="1" applyFill="1" applyBorder="1" applyAlignment="1" applyProtection="1">
      <alignment horizontal="center" vertical="center" wrapText="1"/>
      <protection locked="0"/>
    </xf>
    <xf numFmtId="0" fontId="17" fillId="19" borderId="5" xfId="0" applyFont="1" applyFill="1" applyBorder="1" applyAlignment="1" applyProtection="1">
      <alignment horizontal="center" vertical="center" wrapText="1"/>
      <protection locked="0"/>
    </xf>
    <xf numFmtId="164" fontId="17" fillId="19" borderId="1" xfId="0" applyNumberFormat="1" applyFont="1" applyFill="1" applyBorder="1" applyAlignment="1" applyProtection="1">
      <alignment horizontal="center" vertical="center" wrapText="1"/>
      <protection locked="0"/>
    </xf>
    <xf numFmtId="9" fontId="18" fillId="19" borderId="1" xfId="2" applyFont="1" applyFill="1" applyBorder="1" applyAlignment="1" applyProtection="1">
      <alignment horizontal="center" vertical="center" wrapText="1"/>
    </xf>
    <xf numFmtId="0" fontId="10" fillId="19" borderId="1" xfId="0" applyFont="1" applyFill="1" applyBorder="1" applyAlignment="1">
      <alignment horizontal="center" vertical="center" wrapText="1"/>
    </xf>
    <xf numFmtId="0" fontId="17" fillId="19" borderId="1" xfId="0" applyFont="1" applyFill="1" applyBorder="1" applyAlignment="1" applyProtection="1">
      <alignment horizontal="center" vertical="center" textRotation="90" wrapText="1"/>
      <protection locked="0"/>
    </xf>
    <xf numFmtId="0" fontId="10" fillId="19" borderId="1" xfId="0" applyFont="1" applyFill="1" applyBorder="1" applyAlignment="1" applyProtection="1">
      <alignment horizontal="center" vertical="center" textRotation="90" wrapText="1"/>
      <protection locked="0"/>
    </xf>
    <xf numFmtId="0" fontId="22" fillId="19" borderId="1" xfId="0" applyFont="1" applyFill="1" applyBorder="1" applyAlignment="1" applyProtection="1">
      <alignment horizontal="center" vertical="center" wrapText="1"/>
      <protection locked="0"/>
    </xf>
    <xf numFmtId="0" fontId="17" fillId="19" borderId="1" xfId="0" applyFont="1" applyFill="1" applyBorder="1" applyAlignment="1">
      <alignment horizontal="center" vertical="center" wrapText="1"/>
    </xf>
    <xf numFmtId="0" fontId="17" fillId="19" borderId="3" xfId="0" applyFont="1" applyFill="1" applyBorder="1" applyAlignment="1" applyProtection="1">
      <alignment horizontal="center" vertical="center" textRotation="90" wrapText="1"/>
      <protection locked="0"/>
    </xf>
    <xf numFmtId="0" fontId="17" fillId="19" borderId="4" xfId="0" applyFont="1" applyFill="1" applyBorder="1" applyAlignment="1" applyProtection="1">
      <alignment horizontal="center" vertical="center" textRotation="90" wrapText="1"/>
      <protection locked="0"/>
    </xf>
    <xf numFmtId="0" fontId="17" fillId="19" borderId="5" xfId="0" applyFont="1" applyFill="1" applyBorder="1" applyAlignment="1" applyProtection="1">
      <alignment horizontal="center" vertical="center" textRotation="90" wrapText="1"/>
      <protection locked="0"/>
    </xf>
    <xf numFmtId="0" fontId="17" fillId="19" borderId="3" xfId="0" applyFont="1" applyFill="1" applyBorder="1" applyAlignment="1" applyProtection="1">
      <alignment horizontal="center" vertical="top" wrapText="1"/>
      <protection locked="0"/>
    </xf>
    <xf numFmtId="0" fontId="17" fillId="19" borderId="4" xfId="0" applyFont="1" applyFill="1" applyBorder="1" applyAlignment="1" applyProtection="1">
      <alignment horizontal="center" vertical="top" wrapText="1"/>
      <protection locked="0"/>
    </xf>
    <xf numFmtId="0" fontId="17" fillId="19" borderId="5"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left" vertical="top" wrapText="1"/>
      <protection locked="0"/>
    </xf>
    <xf numFmtId="9" fontId="17" fillId="19" borderId="3" xfId="2" applyFont="1" applyFill="1" applyBorder="1" applyAlignment="1" applyProtection="1">
      <alignment horizontal="center" vertical="center" wrapText="1"/>
    </xf>
    <xf numFmtId="9" fontId="17" fillId="19" borderId="4" xfId="2" applyFont="1" applyFill="1" applyBorder="1" applyAlignment="1" applyProtection="1">
      <alignment horizontal="center" vertical="center" wrapText="1"/>
    </xf>
    <xf numFmtId="9" fontId="17" fillId="19" borderId="5" xfId="2" applyFont="1" applyFill="1" applyBorder="1" applyAlignment="1" applyProtection="1">
      <alignment horizontal="center" vertical="center" wrapText="1"/>
    </xf>
    <xf numFmtId="0" fontId="17" fillId="19" borderId="3"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5" xfId="0" applyFont="1" applyFill="1" applyBorder="1" applyAlignment="1">
      <alignment horizontal="center" vertical="center" wrapText="1"/>
    </xf>
    <xf numFmtId="9" fontId="18" fillId="19" borderId="3" xfId="2" applyFont="1" applyFill="1" applyBorder="1" applyAlignment="1" applyProtection="1">
      <alignment horizontal="center" vertical="center" wrapText="1"/>
    </xf>
    <xf numFmtId="9" fontId="18" fillId="19" borderId="4" xfId="2" applyFont="1" applyFill="1" applyBorder="1" applyAlignment="1" applyProtection="1">
      <alignment horizontal="center" vertical="center" wrapText="1"/>
    </xf>
    <xf numFmtId="9" fontId="18" fillId="19" borderId="5" xfId="2" applyFont="1" applyFill="1" applyBorder="1" applyAlignment="1" applyProtection="1">
      <alignment horizontal="center" vertical="center" wrapText="1"/>
    </xf>
    <xf numFmtId="0" fontId="25" fillId="19" borderId="1" xfId="0" applyFont="1" applyFill="1" applyBorder="1" applyAlignment="1" applyProtection="1">
      <alignment horizontal="center" vertical="top" wrapText="1"/>
      <protection locked="0"/>
    </xf>
    <xf numFmtId="0" fontId="17" fillId="6" borderId="3"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7" fillId="6" borderId="5"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9" fontId="18" fillId="6" borderId="3" xfId="2" applyFont="1" applyFill="1" applyBorder="1" applyAlignment="1" applyProtection="1">
      <alignment horizontal="center" vertical="center" wrapText="1"/>
    </xf>
    <xf numFmtId="9" fontId="18" fillId="6" borderId="4" xfId="2" applyFont="1" applyFill="1" applyBorder="1" applyAlignment="1" applyProtection="1">
      <alignment horizontal="center" vertical="center" wrapText="1"/>
    </xf>
    <xf numFmtId="9" fontId="18" fillId="6" borderId="5" xfId="2" applyFont="1" applyFill="1" applyBorder="1" applyAlignment="1" applyProtection="1">
      <alignment horizontal="center" vertical="center" wrapText="1"/>
    </xf>
    <xf numFmtId="0" fontId="17" fillId="6" borderId="3" xfId="0" applyFont="1" applyFill="1" applyBorder="1" applyAlignment="1">
      <alignment horizontal="center" vertical="top" wrapText="1"/>
    </xf>
    <xf numFmtId="0" fontId="17" fillId="6" borderId="4"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6" borderId="1" xfId="0" applyFont="1" applyFill="1" applyBorder="1" applyAlignment="1" applyProtection="1">
      <alignment horizontal="center" vertical="top" wrapText="1"/>
      <protection locked="0"/>
    </xf>
    <xf numFmtId="0" fontId="0" fillId="6" borderId="1" xfId="0" applyFill="1" applyBorder="1" applyAlignment="1" applyProtection="1">
      <alignment horizontal="center" vertical="top" wrapText="1"/>
      <protection locked="0"/>
    </xf>
    <xf numFmtId="9" fontId="17" fillId="6" borderId="1" xfId="2" applyFont="1" applyFill="1" applyBorder="1" applyAlignment="1" applyProtection="1">
      <alignment horizontal="center" vertical="top" wrapText="1"/>
      <protection locked="0"/>
    </xf>
    <xf numFmtId="0" fontId="25" fillId="6" borderId="3" xfId="0" applyFont="1" applyFill="1" applyBorder="1" applyAlignment="1" applyProtection="1">
      <alignment horizontal="center" vertical="center" wrapText="1"/>
      <protection locked="0"/>
    </xf>
    <xf numFmtId="0" fontId="25" fillId="6" borderId="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protection locked="0"/>
    </xf>
    <xf numFmtId="164" fontId="17" fillId="6" borderId="1" xfId="0" applyNumberFormat="1"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164" fontId="39" fillId="6" borderId="1" xfId="0" applyNumberFormat="1" applyFont="1" applyFill="1" applyBorder="1" applyAlignment="1" applyProtection="1">
      <alignment horizontal="center" vertical="center" wrapText="1"/>
      <protection locked="0"/>
    </xf>
    <xf numFmtId="0" fontId="39" fillId="6" borderId="1"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top" wrapText="1"/>
      <protection locked="0"/>
    </xf>
    <xf numFmtId="0" fontId="17" fillId="6" borderId="4" xfId="0" applyFont="1" applyFill="1" applyBorder="1" applyAlignment="1" applyProtection="1">
      <alignment horizontal="center" vertical="top" wrapText="1"/>
      <protection locked="0"/>
    </xf>
    <xf numFmtId="0" fontId="17" fillId="6" borderId="5" xfId="0" applyFont="1" applyFill="1" applyBorder="1" applyAlignment="1" applyProtection="1">
      <alignment horizontal="center" vertical="top" wrapText="1"/>
      <protection locked="0"/>
    </xf>
    <xf numFmtId="0" fontId="17" fillId="6" borderId="1" xfId="0" applyFont="1"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9" fontId="17" fillId="6" borderId="1" xfId="2" applyFont="1" applyFill="1" applyBorder="1" applyAlignment="1" applyProtection="1">
      <alignment horizontal="center" vertical="center" wrapText="1"/>
      <protection locked="0"/>
    </xf>
    <xf numFmtId="9" fontId="17" fillId="6" borderId="1" xfId="0" applyNumberFormat="1" applyFont="1" applyFill="1" applyBorder="1" applyAlignment="1" applyProtection="1">
      <alignment horizontal="center" vertical="top" wrapText="1"/>
      <protection locked="0"/>
    </xf>
    <xf numFmtId="0" fontId="17" fillId="6" borderId="1" xfId="0" applyFont="1" applyFill="1" applyBorder="1" applyAlignment="1" applyProtection="1">
      <alignment horizontal="center" vertical="center" textRotation="90" wrapText="1"/>
      <protection locked="0"/>
    </xf>
    <xf numFmtId="0" fontId="0" fillId="6" borderId="1" xfId="0" applyFill="1" applyBorder="1" applyAlignment="1" applyProtection="1">
      <alignment horizontal="center" vertical="center" textRotation="90" wrapText="1"/>
      <protection locked="0"/>
    </xf>
    <xf numFmtId="9" fontId="18" fillId="6" borderId="1" xfId="2" applyFont="1" applyFill="1" applyBorder="1" applyAlignment="1" applyProtection="1">
      <alignment horizontal="center" vertical="center" wrapText="1"/>
    </xf>
    <xf numFmtId="0" fontId="17" fillId="6" borderId="49" xfId="0" applyFont="1" applyFill="1" applyBorder="1" applyAlignment="1" applyProtection="1">
      <alignment horizontal="center" vertical="center" wrapText="1"/>
      <protection locked="0"/>
    </xf>
    <xf numFmtId="164" fontId="17" fillId="6" borderId="11" xfId="0" applyNumberFormat="1"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0" fontId="17" fillId="6" borderId="2" xfId="0" applyFont="1" applyFill="1" applyBorder="1" applyAlignment="1" applyProtection="1">
      <alignment horizontal="center" vertical="center" wrapText="1"/>
      <protection locked="0"/>
    </xf>
    <xf numFmtId="0" fontId="25" fillId="6" borderId="49" xfId="0" applyFont="1" applyFill="1" applyBorder="1" applyAlignment="1" applyProtection="1">
      <alignment horizontal="center" vertical="center" wrapText="1"/>
      <protection locked="0"/>
    </xf>
    <xf numFmtId="0" fontId="17"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7" fillId="6" borderId="3" xfId="0" applyFont="1" applyFill="1" applyBorder="1" applyAlignment="1" applyProtection="1">
      <alignment horizontal="center" vertical="center" textRotation="90" wrapText="1"/>
      <protection locked="0"/>
    </xf>
    <xf numFmtId="0" fontId="17" fillId="6" borderId="4" xfId="0" applyFont="1" applyFill="1" applyBorder="1" applyAlignment="1" applyProtection="1">
      <alignment horizontal="center" vertical="center" textRotation="90" wrapText="1"/>
      <protection locked="0"/>
    </xf>
    <xf numFmtId="0" fontId="17" fillId="6" borderId="5" xfId="0" applyFont="1" applyFill="1" applyBorder="1" applyAlignment="1" applyProtection="1">
      <alignment horizontal="center" vertical="center" textRotation="90" wrapText="1"/>
      <protection locked="0"/>
    </xf>
    <xf numFmtId="9" fontId="17" fillId="6" borderId="5" xfId="2" applyFont="1" applyFill="1" applyBorder="1" applyAlignment="1" applyProtection="1">
      <alignment horizontal="center" vertical="top" wrapText="1"/>
      <protection locked="0"/>
    </xf>
    <xf numFmtId="0" fontId="17" fillId="6" borderId="5" xfId="0" applyFont="1" applyFill="1" applyBorder="1" applyAlignment="1" applyProtection="1">
      <alignment horizontal="left" vertical="top" wrapText="1"/>
      <protection locked="0"/>
    </xf>
    <xf numFmtId="9" fontId="17" fillId="6" borderId="5" xfId="0" applyNumberFormat="1" applyFont="1" applyFill="1" applyBorder="1" applyAlignment="1" applyProtection="1">
      <alignment horizontal="center" vertical="top" wrapText="1"/>
      <protection locked="0"/>
    </xf>
    <xf numFmtId="9" fontId="17" fillId="6" borderId="1" xfId="0" applyNumberFormat="1" applyFont="1" applyFill="1" applyBorder="1" applyAlignment="1" applyProtection="1">
      <alignment horizontal="center" vertical="center" wrapText="1"/>
      <protection locked="0"/>
    </xf>
    <xf numFmtId="9" fontId="17" fillId="6" borderId="3" xfId="2" applyFont="1" applyFill="1" applyBorder="1" applyAlignment="1" applyProtection="1">
      <alignment horizontal="center" vertical="center" wrapText="1"/>
    </xf>
    <xf numFmtId="9" fontId="17" fillId="6" borderId="4" xfId="2" applyFont="1" applyFill="1" applyBorder="1" applyAlignment="1" applyProtection="1">
      <alignment horizontal="center" vertical="center" wrapText="1"/>
    </xf>
    <xf numFmtId="9" fontId="17" fillId="6" borderId="5" xfId="2" applyFont="1" applyFill="1" applyBorder="1" applyAlignment="1" applyProtection="1">
      <alignment horizontal="center" vertical="center" wrapText="1"/>
    </xf>
    <xf numFmtId="9" fontId="17" fillId="6" borderId="3" xfId="2" applyFont="1" applyFill="1" applyBorder="1" applyAlignment="1" applyProtection="1">
      <alignment horizontal="center" vertical="center" wrapText="1"/>
      <protection locked="0"/>
    </xf>
    <xf numFmtId="9" fontId="17" fillId="6" borderId="4" xfId="2" applyFont="1" applyFill="1" applyBorder="1" applyAlignment="1" applyProtection="1">
      <alignment horizontal="center" vertical="center" wrapText="1"/>
      <protection locked="0"/>
    </xf>
    <xf numFmtId="9" fontId="17" fillId="6" borderId="5" xfId="2" applyFont="1" applyFill="1" applyBorder="1" applyAlignment="1" applyProtection="1">
      <alignment horizontal="center" vertical="center" wrapText="1"/>
      <protection locked="0"/>
    </xf>
    <xf numFmtId="9" fontId="18" fillId="6" borderId="1" xfId="2" applyFont="1" applyFill="1" applyBorder="1" applyAlignment="1" applyProtection="1">
      <alignment horizontal="center" vertical="top" wrapText="1"/>
    </xf>
    <xf numFmtId="0" fontId="21" fillId="6" borderId="1" xfId="0" applyFont="1" applyFill="1" applyBorder="1" applyAlignment="1">
      <alignment horizontal="center" vertical="top" wrapText="1"/>
    </xf>
    <xf numFmtId="0" fontId="10" fillId="6" borderId="1"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locked="0"/>
    </xf>
    <xf numFmtId="0" fontId="42" fillId="6" borderId="1"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21" fillId="18" borderId="1" xfId="0" applyFont="1" applyFill="1" applyBorder="1" applyAlignment="1">
      <alignment horizontal="center" vertical="center" wrapText="1"/>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9" fillId="16" borderId="54" xfId="0" applyFont="1" applyFill="1" applyBorder="1" applyAlignment="1" applyProtection="1">
      <alignment horizontal="center" vertical="center" wrapText="1"/>
      <protection locked="0"/>
    </xf>
    <xf numFmtId="0" fontId="39" fillId="16" borderId="52" xfId="0" applyFont="1" applyFill="1" applyBorder="1" applyAlignment="1" applyProtection="1">
      <alignment horizontal="center" vertical="center" wrapText="1"/>
      <protection locked="0"/>
    </xf>
    <xf numFmtId="0" fontId="39" fillId="16" borderId="50" xfId="0" applyFont="1" applyFill="1" applyBorder="1" applyAlignment="1" applyProtection="1">
      <alignment horizontal="center" vertical="center" wrapText="1"/>
      <protection locked="0"/>
    </xf>
    <xf numFmtId="9" fontId="17" fillId="0" borderId="5"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9" fontId="17" fillId="0" borderId="1" xfId="0" applyNumberFormat="1" applyFont="1" applyBorder="1" applyAlignment="1" applyProtection="1">
      <alignment horizontal="center" vertical="center" wrapText="1"/>
      <protection locked="0"/>
    </xf>
    <xf numFmtId="9" fontId="17" fillId="18" borderId="3" xfId="2" applyFont="1" applyFill="1" applyBorder="1" applyAlignment="1" applyProtection="1">
      <alignment horizontal="center" vertical="center" wrapText="1"/>
    </xf>
    <xf numFmtId="9" fontId="17" fillId="18" borderId="4" xfId="2" applyFont="1" applyFill="1" applyBorder="1" applyAlignment="1" applyProtection="1">
      <alignment horizontal="center" vertical="center" wrapText="1"/>
    </xf>
    <xf numFmtId="9" fontId="17" fillId="18" borderId="5" xfId="2" applyFont="1" applyFill="1" applyBorder="1" applyAlignment="1" applyProtection="1">
      <alignment horizontal="center" vertical="center" wrapText="1"/>
    </xf>
    <xf numFmtId="9" fontId="17" fillId="18" borderId="3" xfId="2" applyFont="1" applyFill="1" applyBorder="1" applyAlignment="1" applyProtection="1">
      <alignment horizontal="center" vertical="center" wrapText="1"/>
      <protection locked="0"/>
    </xf>
    <xf numFmtId="9" fontId="17" fillId="18" borderId="4" xfId="2" applyFont="1" applyFill="1" applyBorder="1" applyAlignment="1" applyProtection="1">
      <alignment horizontal="center" vertical="center" wrapText="1"/>
      <protection locked="0"/>
    </xf>
    <xf numFmtId="9" fontId="17" fillId="18" borderId="5" xfId="2" applyFont="1" applyFill="1" applyBorder="1" applyAlignment="1" applyProtection="1">
      <alignment horizontal="center" vertical="center" wrapText="1"/>
      <protection locked="0"/>
    </xf>
    <xf numFmtId="0" fontId="17" fillId="18" borderId="1" xfId="0" applyFont="1" applyFill="1" applyBorder="1" applyAlignment="1">
      <alignment horizontal="center" vertical="center" wrapText="1"/>
    </xf>
    <xf numFmtId="9" fontId="18" fillId="18" borderId="1" xfId="2" applyFont="1" applyFill="1" applyBorder="1" applyAlignment="1" applyProtection="1">
      <alignment horizontal="center" vertical="center" wrapText="1"/>
    </xf>
    <xf numFmtId="0" fontId="17" fillId="18" borderId="3"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9" fontId="18" fillId="18" borderId="3" xfId="2" applyFont="1" applyFill="1" applyBorder="1" applyAlignment="1" applyProtection="1">
      <alignment horizontal="center" vertical="center" wrapText="1"/>
    </xf>
    <xf numFmtId="9" fontId="18" fillId="18" borderId="4" xfId="2" applyFont="1" applyFill="1" applyBorder="1" applyAlignment="1" applyProtection="1">
      <alignment horizontal="center" vertical="center" wrapText="1"/>
    </xf>
    <xf numFmtId="9" fontId="18" fillId="18" borderId="5" xfId="2" applyFont="1" applyFill="1" applyBorder="1" applyAlignment="1" applyProtection="1">
      <alignment horizontal="center" vertical="center" wrapText="1"/>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36" fillId="16" borderId="52" xfId="0" applyFont="1" applyFill="1" applyBorder="1" applyAlignment="1" applyProtection="1">
      <alignment horizontal="center" vertical="center" wrapText="1"/>
      <protection locked="0"/>
    </xf>
    <xf numFmtId="0" fontId="42" fillId="16" borderId="52" xfId="0" applyFont="1" applyFill="1" applyBorder="1" applyAlignment="1" applyProtection="1">
      <alignment horizontal="center" vertical="center" wrapText="1"/>
      <protection locked="0"/>
    </xf>
    <xf numFmtId="9" fontId="17" fillId="0" borderId="11" xfId="2"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9" fontId="17" fillId="0" borderId="1" xfId="0" applyNumberFormat="1" applyFont="1" applyBorder="1" applyAlignment="1" applyProtection="1">
      <alignment horizontal="center" vertical="top" wrapText="1"/>
      <protection locked="0"/>
    </xf>
    <xf numFmtId="0" fontId="17"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textRotation="90" wrapText="1"/>
      <protection locked="0"/>
    </xf>
    <xf numFmtId="9" fontId="18" fillId="0" borderId="1" xfId="2"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4" fontId="17"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3" xfId="0" applyFont="1" applyBorder="1" applyAlignment="1" applyProtection="1">
      <alignment horizontal="center" vertical="center" textRotation="90" wrapText="1"/>
      <protection locked="0"/>
    </xf>
    <xf numFmtId="0" fontId="17" fillId="0" borderId="4" xfId="0" applyFont="1" applyBorder="1" applyAlignment="1" applyProtection="1">
      <alignment horizontal="center" vertical="center" textRotation="90" wrapText="1"/>
      <protection locked="0"/>
    </xf>
    <xf numFmtId="0" fontId="17" fillId="0" borderId="5" xfId="0" applyFont="1" applyBorder="1" applyAlignment="1" applyProtection="1">
      <alignment horizontal="center" vertical="center" textRotation="90" wrapText="1"/>
      <protection locked="0"/>
    </xf>
    <xf numFmtId="9" fontId="17" fillId="0" borderId="5" xfId="2" applyFont="1" applyFill="1" applyBorder="1" applyAlignment="1" applyProtection="1">
      <alignment horizontal="center" vertical="top" wrapText="1"/>
      <protection locked="0"/>
    </xf>
    <xf numFmtId="0" fontId="42" fillId="16" borderId="55" xfId="0" applyFont="1" applyFill="1" applyBorder="1" applyAlignment="1" applyProtection="1">
      <alignment horizontal="center" vertical="center" wrapText="1"/>
      <protection locked="0"/>
    </xf>
    <xf numFmtId="9" fontId="17" fillId="0" borderId="5" xfId="0" applyNumberFormat="1" applyFont="1" applyBorder="1" applyAlignment="1" applyProtection="1">
      <alignment horizontal="center" vertical="top" wrapText="1"/>
      <protection locked="0"/>
    </xf>
    <xf numFmtId="0" fontId="17" fillId="0" borderId="2" xfId="0" applyFont="1" applyBorder="1" applyAlignment="1" applyProtection="1">
      <alignment horizontal="center" vertical="center" wrapText="1"/>
      <protection locked="0"/>
    </xf>
    <xf numFmtId="0" fontId="37" fillId="16" borderId="49" xfId="0" applyFont="1" applyFill="1" applyBorder="1" applyAlignment="1" applyProtection="1">
      <alignment horizontal="left" vertical="center" wrapText="1"/>
      <protection locked="0"/>
    </xf>
    <xf numFmtId="0" fontId="17" fillId="16" borderId="49" xfId="0" applyFont="1" applyFill="1" applyBorder="1" applyAlignment="1" applyProtection="1">
      <alignment horizontal="left" vertical="center" wrapText="1"/>
      <protection locked="0"/>
    </xf>
    <xf numFmtId="0" fontId="17" fillId="16" borderId="54" xfId="0" applyFont="1" applyFill="1" applyBorder="1" applyAlignment="1" applyProtection="1">
      <alignment horizontal="center" vertical="center" wrapText="1"/>
      <protection locked="0"/>
    </xf>
    <xf numFmtId="0" fontId="17" fillId="16" borderId="52" xfId="0" applyFont="1" applyFill="1" applyBorder="1" applyAlignment="1" applyProtection="1">
      <alignment horizontal="center" vertical="center" wrapText="1"/>
      <protection locked="0"/>
    </xf>
    <xf numFmtId="0" fontId="17" fillId="16" borderId="50" xfId="0" applyFont="1" applyFill="1" applyBorder="1" applyAlignment="1" applyProtection="1">
      <alignment horizontal="center" vertical="center" wrapText="1"/>
      <protection locked="0"/>
    </xf>
    <xf numFmtId="9" fontId="17" fillId="16" borderId="47" xfId="0" applyNumberFormat="1" applyFont="1" applyFill="1" applyBorder="1" applyAlignment="1" applyProtection="1">
      <alignment horizontal="center" vertical="center" wrapText="1"/>
      <protection locked="0"/>
    </xf>
    <xf numFmtId="0" fontId="17" fillId="16" borderId="49" xfId="0" applyFont="1" applyFill="1" applyBorder="1" applyAlignment="1" applyProtection="1">
      <alignment horizontal="center" vertical="center" wrapText="1"/>
      <protection locked="0"/>
    </xf>
    <xf numFmtId="0" fontId="17" fillId="16" borderId="43" xfId="0" applyFont="1" applyFill="1" applyBorder="1" applyAlignment="1" applyProtection="1">
      <alignment horizontal="center" vertical="center" wrapText="1"/>
      <protection locked="0"/>
    </xf>
    <xf numFmtId="0" fontId="17" fillId="16" borderId="47" xfId="0" applyFont="1" applyFill="1" applyBorder="1" applyAlignment="1" applyProtection="1">
      <alignment horizontal="center" vertical="center" wrapText="1"/>
      <protection locked="0"/>
    </xf>
    <xf numFmtId="0" fontId="0" fillId="16" borderId="49" xfId="0" applyFill="1" applyBorder="1" applyAlignment="1" applyProtection="1">
      <alignment horizontal="left" vertical="center" wrapText="1"/>
      <protection locked="0"/>
    </xf>
    <xf numFmtId="9" fontId="17" fillId="16" borderId="49" xfId="0" applyNumberFormat="1" applyFont="1" applyFill="1" applyBorder="1" applyAlignment="1" applyProtection="1">
      <alignment horizontal="center" vertical="center" wrapText="1"/>
      <protection locked="0"/>
    </xf>
    <xf numFmtId="9" fontId="17" fillId="0" borderId="3" xfId="2" applyFont="1" applyFill="1" applyBorder="1" applyAlignment="1" applyProtection="1">
      <alignment horizontal="center" vertical="center" wrapText="1"/>
    </xf>
    <xf numFmtId="9" fontId="17" fillId="0" borderId="4" xfId="2" applyFont="1" applyFill="1" applyBorder="1" applyAlignment="1" applyProtection="1">
      <alignment horizontal="center" vertical="center" wrapText="1"/>
    </xf>
    <xf numFmtId="9" fontId="17" fillId="0" borderId="5" xfId="2" applyFont="1" applyFill="1" applyBorder="1" applyAlignment="1" applyProtection="1">
      <alignment horizontal="center" vertical="center" wrapText="1"/>
    </xf>
    <xf numFmtId="9" fontId="17" fillId="0" borderId="3" xfId="2" applyFont="1" applyFill="1" applyBorder="1" applyAlignment="1" applyProtection="1">
      <alignment horizontal="center" vertical="center" wrapText="1"/>
      <protection locked="0"/>
    </xf>
    <xf numFmtId="9" fontId="17" fillId="0" borderId="4" xfId="2" applyFont="1" applyFill="1" applyBorder="1" applyAlignment="1" applyProtection="1">
      <alignment horizontal="center" vertical="center" wrapText="1"/>
      <protection locked="0"/>
    </xf>
    <xf numFmtId="9" fontId="17" fillId="0" borderId="5" xfId="2" applyFont="1" applyFill="1" applyBorder="1" applyAlignment="1" applyProtection="1">
      <alignment horizontal="center" vertical="center" wrapText="1"/>
      <protection locked="0"/>
    </xf>
    <xf numFmtId="0" fontId="21" fillId="18" borderId="1" xfId="0" applyFont="1" applyFill="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 xfId="0" applyFont="1" applyBorder="1" applyAlignment="1" applyProtection="1">
      <alignment horizontal="center" vertical="center"/>
      <protection locked="0"/>
    </xf>
    <xf numFmtId="9" fontId="17" fillId="6" borderId="3" xfId="2" applyFont="1" applyFill="1" applyBorder="1" applyAlignment="1" applyProtection="1">
      <alignment horizontal="center" vertical="top" wrapText="1"/>
      <protection locked="0"/>
    </xf>
    <xf numFmtId="9" fontId="17" fillId="6" borderId="4" xfId="2"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164" fontId="17" fillId="6" borderId="14" xfId="0" applyNumberFormat="1" applyFont="1" applyFill="1" applyBorder="1" applyAlignment="1" applyProtection="1">
      <alignment horizontal="center" vertical="center" wrapText="1"/>
      <protection locked="0"/>
    </xf>
    <xf numFmtId="164" fontId="17" fillId="6" borderId="7" xfId="0" applyNumberFormat="1" applyFont="1" applyFill="1" applyBorder="1" applyAlignment="1" applyProtection="1">
      <alignment horizontal="center" vertical="center" wrapText="1"/>
      <protection locked="0"/>
    </xf>
    <xf numFmtId="164" fontId="17" fillId="6" borderId="15" xfId="0" applyNumberFormat="1" applyFont="1" applyFill="1" applyBorder="1" applyAlignment="1" applyProtection="1">
      <alignment horizontal="center" vertical="center" wrapText="1"/>
      <protection locked="0"/>
    </xf>
    <xf numFmtId="0" fontId="17" fillId="6" borderId="50" xfId="0" applyFont="1" applyFill="1" applyBorder="1" applyAlignment="1" applyProtection="1">
      <alignment horizontal="center" vertical="top" wrapText="1"/>
      <protection locked="0"/>
    </xf>
    <xf numFmtId="0" fontId="17" fillId="6" borderId="49" xfId="0" applyFont="1" applyFill="1" applyBorder="1" applyAlignment="1" applyProtection="1">
      <alignment horizontal="center" vertical="top" wrapText="1"/>
      <protection locked="0"/>
    </xf>
    <xf numFmtId="9" fontId="17" fillId="6" borderId="49" xfId="2" applyFont="1" applyFill="1" applyBorder="1" applyAlignment="1" applyProtection="1">
      <alignment horizontal="center" vertical="top" wrapText="1"/>
      <protection locked="0"/>
    </xf>
    <xf numFmtId="0" fontId="17" fillId="6" borderId="6" xfId="0" applyFont="1" applyFill="1" applyBorder="1" applyAlignment="1" applyProtection="1">
      <alignment horizontal="center" vertical="top" wrapText="1"/>
      <protection locked="0"/>
    </xf>
    <xf numFmtId="0" fontId="17" fillId="6" borderId="8" xfId="0" applyFont="1" applyFill="1" applyBorder="1" applyAlignment="1" applyProtection="1">
      <alignment horizontal="center" vertical="top" wrapText="1"/>
      <protection locked="0"/>
    </xf>
    <xf numFmtId="0" fontId="17" fillId="6" borderId="9" xfId="0" applyFont="1" applyFill="1" applyBorder="1" applyAlignment="1" applyProtection="1">
      <alignment horizontal="center" vertical="top" wrapText="1"/>
      <protection locked="0"/>
    </xf>
    <xf numFmtId="0" fontId="17" fillId="17" borderId="51" xfId="0" applyFont="1" applyFill="1" applyBorder="1" applyAlignment="1">
      <alignment horizontal="center" vertical="center" wrapText="1"/>
    </xf>
    <xf numFmtId="0" fontId="17" fillId="17" borderId="49" xfId="0" applyFont="1" applyFill="1" applyBorder="1" applyAlignment="1">
      <alignment horizontal="center" vertical="center" wrapText="1"/>
    </xf>
    <xf numFmtId="0" fontId="17" fillId="17" borderId="52" xfId="0" applyFont="1" applyFill="1" applyBorder="1" applyAlignment="1">
      <alignment horizontal="center" vertical="center" wrapText="1"/>
    </xf>
    <xf numFmtId="0" fontId="10" fillId="6" borderId="2" xfId="0" applyFont="1" applyFill="1" applyBorder="1" applyAlignment="1" applyProtection="1">
      <alignment horizontal="center" vertical="center" wrapText="1"/>
      <protection locked="0"/>
    </xf>
    <xf numFmtId="9" fontId="17" fillId="17" borderId="51" xfId="0" applyNumberFormat="1" applyFont="1" applyFill="1" applyBorder="1" applyAlignment="1">
      <alignment horizontal="center" vertical="center" wrapText="1"/>
    </xf>
    <xf numFmtId="164" fontId="17" fillId="6" borderId="3" xfId="0" applyNumberFormat="1" applyFont="1" applyFill="1" applyBorder="1" applyAlignment="1" applyProtection="1">
      <alignment horizontal="center" vertical="center" wrapText="1"/>
      <protection locked="0"/>
    </xf>
    <xf numFmtId="164" fontId="17" fillId="6" borderId="4" xfId="0" applyNumberFormat="1" applyFont="1" applyFill="1" applyBorder="1" applyAlignment="1" applyProtection="1">
      <alignment horizontal="center" vertical="center" wrapText="1"/>
      <protection locked="0"/>
    </xf>
    <xf numFmtId="164" fontId="17" fillId="6" borderId="5" xfId="0" applyNumberFormat="1" applyFont="1" applyFill="1" applyBorder="1" applyAlignment="1" applyProtection="1">
      <alignment horizontal="center" vertical="center" wrapText="1"/>
      <protection locked="0"/>
    </xf>
    <xf numFmtId="0" fontId="17" fillId="17" borderId="56" xfId="0" applyFont="1" applyFill="1" applyBorder="1" applyAlignment="1">
      <alignment horizontal="left" vertical="center" wrapText="1"/>
    </xf>
    <xf numFmtId="0" fontId="17" fillId="17" borderId="53" xfId="0" applyFont="1" applyFill="1" applyBorder="1" applyAlignment="1">
      <alignment horizontal="left" vertical="center" wrapText="1"/>
    </xf>
    <xf numFmtId="0" fontId="17" fillId="17" borderId="57" xfId="0" applyFont="1" applyFill="1" applyBorder="1" applyAlignment="1">
      <alignment horizontal="left" vertical="center" wrapText="1"/>
    </xf>
    <xf numFmtId="0" fontId="17" fillId="6" borderId="1" xfId="0" applyFont="1" applyFill="1" applyBorder="1" applyAlignment="1">
      <alignment horizontal="center" vertical="top" wrapText="1"/>
    </xf>
    <xf numFmtId="0" fontId="10" fillId="0" borderId="1" xfId="0" applyFont="1" applyBorder="1" applyAlignment="1" applyProtection="1">
      <alignment horizontal="center" vertical="top" wrapText="1"/>
      <protection locked="0"/>
    </xf>
    <xf numFmtId="0" fontId="17" fillId="0" borderId="14"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9" fontId="17" fillId="0" borderId="49" xfId="2" applyFont="1" applyFill="1" applyBorder="1" applyAlignment="1" applyProtection="1">
      <alignment horizontal="center" vertical="top" wrapText="1"/>
      <protection locked="0"/>
    </xf>
    <xf numFmtId="0" fontId="10" fillId="0" borderId="49" xfId="0" applyFont="1" applyBorder="1" applyAlignment="1" applyProtection="1">
      <alignment horizontal="center" vertical="top" wrapText="1"/>
      <protection locked="0"/>
    </xf>
    <xf numFmtId="0" fontId="17" fillId="0" borderId="11"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25" fillId="0" borderId="1" xfId="0" applyFont="1" applyBorder="1" applyAlignment="1" applyProtection="1">
      <alignment horizontal="left" vertical="top" wrapText="1"/>
      <protection locked="0"/>
    </xf>
    <xf numFmtId="164" fontId="17" fillId="0" borderId="3" xfId="0" applyNumberFormat="1"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164" fontId="17" fillId="0" borderId="5" xfId="0" applyNumberFormat="1" applyFont="1" applyBorder="1" applyAlignment="1" applyProtection="1">
      <alignment horizontal="center" vertical="center" wrapText="1"/>
      <protection locked="0"/>
    </xf>
    <xf numFmtId="0" fontId="17" fillId="6" borderId="51" xfId="0" applyFont="1" applyFill="1" applyBorder="1" applyAlignment="1" applyProtection="1">
      <alignment horizontal="left" vertical="center" wrapText="1"/>
      <protection locked="0"/>
    </xf>
    <xf numFmtId="0" fontId="17" fillId="6" borderId="49" xfId="0" applyFont="1" applyFill="1" applyBorder="1" applyAlignment="1" applyProtection="1">
      <alignment horizontal="left" vertical="center" wrapText="1"/>
      <protection locked="0"/>
    </xf>
    <xf numFmtId="0" fontId="17" fillId="6" borderId="2" xfId="0" applyFont="1" applyFill="1" applyBorder="1" applyAlignment="1" applyProtection="1">
      <alignment horizontal="center" vertical="top" wrapText="1"/>
      <protection locked="0"/>
    </xf>
    <xf numFmtId="0" fontId="10" fillId="6" borderId="2" xfId="0" applyFont="1" applyFill="1" applyBorder="1" applyAlignment="1" applyProtection="1">
      <alignment horizontal="center" vertical="top" wrapText="1"/>
      <protection locked="0"/>
    </xf>
    <xf numFmtId="9" fontId="17" fillId="0" borderId="44" xfId="0" applyNumberFormat="1" applyFont="1" applyBorder="1" applyAlignment="1" applyProtection="1">
      <alignment horizontal="center" vertical="top" wrapText="1"/>
      <protection locked="0"/>
    </xf>
    <xf numFmtId="0" fontId="17" fillId="0" borderId="46" xfId="0" applyFont="1" applyBorder="1" applyAlignment="1" applyProtection="1">
      <alignment horizontal="center" vertical="top" wrapText="1"/>
      <protection locked="0"/>
    </xf>
    <xf numFmtId="0" fontId="17" fillId="0" borderId="48" xfId="0" applyFont="1" applyBorder="1" applyAlignment="1" applyProtection="1">
      <alignment horizontal="center" vertical="top" wrapText="1"/>
      <protection locked="0"/>
    </xf>
    <xf numFmtId="0" fontId="17" fillId="0" borderId="3" xfId="0" applyFont="1" applyBorder="1" applyAlignment="1" applyProtection="1">
      <alignment horizontal="center" vertical="center" textRotation="90"/>
      <protection locked="0"/>
    </xf>
    <xf numFmtId="0" fontId="17" fillId="0" borderId="4" xfId="0" applyFont="1" applyBorder="1" applyAlignment="1" applyProtection="1">
      <alignment horizontal="center" vertical="center" textRotation="90"/>
      <protection locked="0"/>
    </xf>
    <xf numFmtId="0" fontId="17" fillId="0" borderId="5" xfId="0" applyFont="1" applyBorder="1" applyAlignment="1" applyProtection="1">
      <alignment horizontal="center" vertical="center" textRotation="90"/>
      <protection locked="0"/>
    </xf>
    <xf numFmtId="9" fontId="18" fillId="0" borderId="3" xfId="2" applyFont="1" applyFill="1" applyBorder="1" applyAlignment="1" applyProtection="1">
      <alignment horizontal="center" vertical="center"/>
    </xf>
    <xf numFmtId="9" fontId="18" fillId="0" borderId="4" xfId="2" applyFont="1" applyFill="1" applyBorder="1" applyAlignment="1" applyProtection="1">
      <alignment horizontal="center" vertical="center"/>
    </xf>
    <xf numFmtId="9" fontId="18" fillId="0" borderId="5" xfId="2" applyFont="1" applyFill="1" applyBorder="1" applyAlignment="1" applyProtection="1">
      <alignment horizontal="center" vertical="center"/>
    </xf>
    <xf numFmtId="0" fontId="17" fillId="6" borderId="1"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7" fillId="6" borderId="2" xfId="0" applyFont="1" applyFill="1" applyBorder="1" applyAlignment="1" applyProtection="1">
      <alignment horizontal="left" vertical="top" wrapText="1"/>
      <protection locked="0"/>
    </xf>
    <xf numFmtId="0" fontId="18" fillId="8"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3" fillId="10" borderId="3"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9" fontId="18" fillId="10" borderId="1" xfId="2"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9" fontId="18" fillId="10" borderId="5" xfId="2" applyFont="1" applyFill="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24" borderId="7" xfId="0" applyFont="1" applyFill="1" applyBorder="1" applyAlignment="1">
      <alignment horizontal="center" vertical="center" wrapText="1"/>
    </xf>
    <xf numFmtId="0" fontId="17" fillId="24" borderId="15" xfId="0" applyFont="1" applyFill="1" applyBorder="1" applyAlignment="1">
      <alignment horizontal="center" vertical="center" wrapText="1"/>
    </xf>
    <xf numFmtId="9" fontId="17" fillId="6" borderId="47" xfId="0" applyNumberFormat="1" applyFont="1" applyFill="1" applyBorder="1" applyAlignment="1">
      <alignment horizontal="center" vertical="center" wrapText="1"/>
    </xf>
    <xf numFmtId="9" fontId="17" fillId="6" borderId="49" xfId="0" applyNumberFormat="1" applyFont="1" applyFill="1" applyBorder="1" applyAlignment="1">
      <alignment horizontal="center" vertical="center" wrapText="1"/>
    </xf>
    <xf numFmtId="0" fontId="17" fillId="24" borderId="3" xfId="0" applyFont="1" applyFill="1" applyBorder="1" applyAlignment="1">
      <alignment horizontal="center" vertical="center" wrapText="1"/>
    </xf>
    <xf numFmtId="0" fontId="17" fillId="24" borderId="4" xfId="0" applyFont="1" applyFill="1" applyBorder="1" applyAlignment="1">
      <alignment horizontal="center" vertical="center" wrapText="1"/>
    </xf>
    <xf numFmtId="0" fontId="17" fillId="24" borderId="5" xfId="0" applyFont="1" applyFill="1" applyBorder="1" applyAlignment="1">
      <alignment horizontal="center" vertical="center" wrapText="1"/>
    </xf>
    <xf numFmtId="9" fontId="17" fillId="24" borderId="3" xfId="0" applyNumberFormat="1" applyFont="1" applyFill="1" applyBorder="1" applyAlignment="1">
      <alignment horizontal="center" vertical="center" wrapText="1"/>
    </xf>
    <xf numFmtId="0" fontId="17" fillId="0" borderId="14"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9" fillId="10" borderId="1" xfId="0" applyFont="1" applyFill="1" applyBorder="1" applyAlignment="1" applyProtection="1">
      <alignment horizontal="center" vertical="center" wrapText="1"/>
      <protection locked="0"/>
    </xf>
    <xf numFmtId="0" fontId="19" fillId="10" borderId="3"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0" fontId="18" fillId="9" borderId="13" xfId="0" applyFont="1" applyFill="1" applyBorder="1" applyAlignment="1" applyProtection="1">
      <alignment horizontal="center" vertical="center" wrapText="1"/>
      <protection locked="0"/>
    </xf>
    <xf numFmtId="0" fontId="18" fillId="9" borderId="9" xfId="0" applyFont="1" applyFill="1" applyBorder="1" applyAlignment="1" applyProtection="1">
      <alignment horizontal="center" vertical="center" wrapText="1"/>
      <protection locked="0"/>
    </xf>
    <xf numFmtId="0" fontId="17" fillId="6" borderId="56" xfId="0" applyFont="1" applyFill="1" applyBorder="1" applyAlignment="1" applyProtection="1">
      <alignment horizontal="center" vertical="center" wrapText="1"/>
      <protection locked="0"/>
    </xf>
    <xf numFmtId="0" fontId="17" fillId="6" borderId="53" xfId="0" applyFont="1" applyFill="1" applyBorder="1" applyAlignment="1" applyProtection="1">
      <alignment horizontal="center" vertical="center" wrapText="1"/>
      <protection locked="0"/>
    </xf>
    <xf numFmtId="0" fontId="17" fillId="6" borderId="57" xfId="0" applyFont="1" applyFill="1" applyBorder="1" applyAlignment="1" applyProtection="1">
      <alignment horizontal="center" vertical="center" wrapText="1"/>
      <protection locked="0"/>
    </xf>
    <xf numFmtId="9" fontId="17" fillId="6" borderId="55" xfId="0" applyNumberFormat="1" applyFont="1" applyFill="1" applyBorder="1" applyAlignment="1" applyProtection="1">
      <alignment horizontal="center" vertical="center" wrapText="1"/>
      <protection locked="0"/>
    </xf>
    <xf numFmtId="9" fontId="17" fillId="6" borderId="59" xfId="0" applyNumberFormat="1" applyFont="1" applyFill="1" applyBorder="1" applyAlignment="1" applyProtection="1">
      <alignment horizontal="center" vertical="center" wrapText="1"/>
      <protection locked="0"/>
    </xf>
    <xf numFmtId="9" fontId="17" fillId="6" borderId="54" xfId="0" applyNumberFormat="1" applyFont="1" applyFill="1" applyBorder="1" applyAlignment="1" applyProtection="1">
      <alignment horizontal="center" vertical="center" wrapText="1"/>
      <protection locked="0"/>
    </xf>
    <xf numFmtId="0" fontId="39" fillId="6" borderId="5" xfId="0" applyFont="1" applyFill="1" applyBorder="1" applyAlignment="1" applyProtection="1">
      <alignment horizontal="center" vertical="top" wrapText="1"/>
      <protection locked="0"/>
    </xf>
  </cellXfs>
  <cellStyles count="3">
    <cellStyle name="Normal" xfId="0" builtinId="0"/>
    <cellStyle name="Normal 2" xfId="1" xr:uid="{1BBA85E8-116D-4FEE-B28C-4934BA9B0254}"/>
    <cellStyle name="Porcentaje" xfId="2" builtinId="5"/>
  </cellStyles>
  <dxfs count="80">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s>
  <tableStyles count="0" defaultTableStyle="TableStyleMedium2" defaultPivotStyle="PivotStyleLight16"/>
  <colors>
    <mruColors>
      <color rgb="FFFFCCCC"/>
      <color rgb="FFE2CFF1"/>
      <color rgb="FFEBEBEB"/>
      <color rgb="FFD883FF"/>
      <color rgb="FF942092"/>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467360</xdr:colOff>
      <xdr:row>0</xdr:row>
      <xdr:rowOff>142240</xdr:rowOff>
    </xdr:from>
    <xdr:to>
      <xdr:col>1</xdr:col>
      <xdr:colOff>334127</xdr:colOff>
      <xdr:row>2</xdr:row>
      <xdr:rowOff>550069</xdr:rowOff>
    </xdr:to>
    <xdr:pic>
      <xdr:nvPicPr>
        <xdr:cNvPr id="2" name="Imagen 1" descr="escudo_negro">
          <a:extLst>
            <a:ext uri="{FF2B5EF4-FFF2-40B4-BE49-F238E27FC236}">
              <a16:creationId xmlns:a16="http://schemas.microsoft.com/office/drawing/2014/main" id="{52977346-5670-4F57-9603-A093B0714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360" y="142240"/>
          <a:ext cx="689727" cy="79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210647</xdr:colOff>
      <xdr:row>0</xdr:row>
      <xdr:rowOff>182880</xdr:rowOff>
    </xdr:from>
    <xdr:to>
      <xdr:col>9</xdr:col>
      <xdr:colOff>988522</xdr:colOff>
      <xdr:row>2</xdr:row>
      <xdr:rowOff>435610</xdr:rowOff>
    </xdr:to>
    <xdr:pic>
      <xdr:nvPicPr>
        <xdr:cNvPr id="5" name="Imagen 4">
          <a:extLst>
            <a:ext uri="{FF2B5EF4-FFF2-40B4-BE49-F238E27FC236}">
              <a16:creationId xmlns:a16="http://schemas.microsoft.com/office/drawing/2014/main" id="{63095E20-2DB6-8445-8338-912F3A8524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7579" y="182880"/>
          <a:ext cx="1539875" cy="63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196850</xdr:colOff>
      <xdr:row>1</xdr:row>
      <xdr:rowOff>152400</xdr:rowOff>
    </xdr:from>
    <xdr:to>
      <xdr:col>16</xdr:col>
      <xdr:colOff>495300</xdr:colOff>
      <xdr:row>4</xdr:row>
      <xdr:rowOff>629782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1150" y="342900"/>
          <a:ext cx="2965450" cy="991732"/>
        </a:xfrm>
        <a:prstGeom prst="rect">
          <a:avLst/>
        </a:prstGeom>
      </xdr:spPr>
    </xdr:pic>
    <xdr:clientData/>
  </xdr:twoCellAnchor>
  <xdr:twoCellAnchor>
    <xdr:from>
      <xdr:col>1</xdr:col>
      <xdr:colOff>591911</xdr:colOff>
      <xdr:row>0</xdr:row>
      <xdr:rowOff>190499</xdr:rowOff>
    </xdr:from>
    <xdr:to>
      <xdr:col>1</xdr:col>
      <xdr:colOff>1600599</xdr:colOff>
      <xdr:row>4</xdr:row>
      <xdr:rowOff>693964</xdr:rowOff>
    </xdr:to>
    <xdr:pic>
      <xdr:nvPicPr>
        <xdr:cNvPr id="4" name="Imagen 3" descr="escudo_negro">
          <a:extLst>
            <a:ext uri="{FF2B5EF4-FFF2-40B4-BE49-F238E27FC236}">
              <a16:creationId xmlns:a16="http://schemas.microsoft.com/office/drawing/2014/main" id="{8AB49D78-69E4-4C1C-8FDF-439EDEAC5D1B}"/>
            </a:ext>
            <a:ext uri="{147F2762-F138-4A5C-976F-8EAC2B608ADB}">
              <a16:predDERef xmlns:a16="http://schemas.microsoft.com/office/drawing/2014/main" pre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4111" y="190499"/>
          <a:ext cx="1008688" cy="126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5BB52016-0D6C-4D18-8A54-18316033027A}"/>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388B1443-5EFD-4F22-88FE-7C754FDAC803}"/>
            </a:ext>
          </a:extLst>
        </xdr:cNvPr>
        <xdr:cNvPicPr/>
      </xdr:nvPicPr>
      <xdr:blipFill>
        <a:blip xmlns:r="http://schemas.openxmlformats.org/officeDocument/2006/relationships" r:embed="rId2"/>
        <a:srcRect l="21724" t="27673" r="31431" b="37148"/>
        <a:stretch>
          <a:fillRect/>
        </a:stretch>
      </xdr:blipFill>
      <xdr:spPr>
        <a:xfrm>
          <a:off x="17787096" y="100852"/>
          <a:ext cx="2246272" cy="633642"/>
        </a:xfrm>
        <a:prstGeom prst="rect">
          <a:avLst/>
        </a:prstGeom>
        <a:ln/>
      </xdr:spPr>
    </xdr:pic>
    <xdr:clientData/>
  </xdr:oneCellAnchor>
</xdr:wsDr>
</file>

<file path=xl/persons/person.xml><?xml version="1.0" encoding="utf-8"?>
<personList xmlns="http://schemas.microsoft.com/office/spreadsheetml/2018/threadedcomments" xmlns:x="http://schemas.openxmlformats.org/spreadsheetml/2006/main">
  <person displayName="Gomez Castro Family" id="{4A1ED118-72E1-4446-B684-BFAC4B444CCD}"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1ED118-72E1-4446-B684-BFAC4B444CCD}" id="{9077126F-DEAA-45EE-B8D6-798064792E76}">
    <text>Un control se define como la medida que permite reducir o mitigar el riesgo.</text>
  </threadedComment>
  <threadedComment ref="Y5" dT="2021-08-23T22:45:49.43" personId="{4A1ED118-72E1-4446-B684-BFAC4B444CCD}" id="{06E4EEE8-E260-442D-9AB4-8EAAC070C52F}">
    <text>Tratándose de riesgos de corrupción únicamente hay disminución de probabilidad. Es decir, para el impacto no opera el desplazamiento</text>
  </threadedComment>
  <threadedComment ref="AH5" dT="2021-08-23T12:45:06.24" personId="{4A1ED118-72E1-4446-B684-BFAC4B444CCD}" id="{CCDC39A4-E335-470D-A55D-804A0EC34F5D}">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1ED118-72E1-4446-B684-BFAC4B444CCD}" id="{7F906A6C-B85E-46B8-8D30-3A4513183D9A}">
    <text>Los riesgos que se identifiquen deben tener impacto en los trámites o servicios identificados por el Instituto</text>
  </threadedComment>
  <threadedComment ref="K6" dT="2021-08-10T14:14:18.93" personId="{4A1ED118-72E1-4446-B684-BFAC4B444CCD}" id="{C15B2AEE-C67B-4118-9873-74C4BB4BB4EB}">
    <text>Qué?
Las consecuencias que puede ocasionar al Instituto la materialización del riesgo.</text>
  </threadedComment>
  <threadedComment ref="L6" dT="2021-08-10T14:14:27.70" personId="{4A1ED118-72E1-4446-B684-BFAC4B444CCD}" id="{375DF14B-92D9-49DC-A4F4-7A590FE0C21E}">
    <text>Cómo?
Circunstancias o situaciones más evidentes sobre las cuales se presenta el riesgo, las mismas no constituyen la causa principal o base para que se presente el riesgo.</text>
  </threadedComment>
  <threadedComment ref="M6" dT="2021-08-10T14:14:44.80" personId="{4A1ED118-72E1-4446-B684-BFAC4B444CCD}" id="{5769BF00-F04B-4F2B-9F3C-35F1D41D3EDD}">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1ED118-72E1-4446-B684-BFAC4B444CCD}" id="{21796ABE-4F12-42BF-BB72-8037A2770690}">
    <text>Permite agrupar los riesgos identificados</text>
  </threadedComment>
  <threadedComment ref="O6" dT="2021-08-20T20:56:52.84" personId="{4A1ED118-72E1-4446-B684-BFAC4B444CCD}" id="{03B14375-A387-4FD3-B1D5-9DBC53C0DD25}">
    <text>Frencuencia en la que se realiza la actividad dada en cantidad de veces al año</text>
  </threadedComment>
  <threadedComment ref="P6" dT="2021-08-20T20:51:59.34" personId="{4A1ED118-72E1-4446-B684-BFAC4B444CCD}" id="{D15232EB-3080-4336-83A9-1F29F3ADAAE9}">
    <text>Número de veces que se pasa por el punto de riesgo en el periodo de 1 año</text>
  </threadedComment>
  <threadedComment ref="Z6" dT="2021-08-23T12:15:00.81" personId="{4A1ED118-72E1-4446-B684-BFAC4B444CCD}" id="{A2BB8541-C72B-4B18-867C-A48E8064932F}">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4A1ED118-72E1-4446-B684-BFAC4B444CCD}" id="{7DE34C04-7314-4AAC-9B45-0975B3678627}">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4A1ED118-72E1-4446-B684-BFAC4B444CCD}" id="{FBE01831-4C6E-4B96-BB0D-AB56588A10AD}">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4A1ED118-72E1-4446-B684-BFAC4B444CCD}" id="{4BD64DD5-6B87-49DA-AA9F-838DF0323F6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1E51-24FC-4284-BE6E-90B82F6668CB}">
  <dimension ref="A1:J27"/>
  <sheetViews>
    <sheetView topLeftCell="F24" zoomScale="110" zoomScaleNormal="110" workbookViewId="0">
      <selection activeCell="F24" sqref="F24:J24"/>
    </sheetView>
  </sheetViews>
  <sheetFormatPr defaultColWidth="11.42578125" defaultRowHeight="15"/>
  <cols>
    <col min="1" max="1" width="11.42578125" style="10"/>
    <col min="2" max="2" width="12.28515625" style="10" customWidth="1"/>
    <col min="3" max="3" width="22.42578125" style="10" customWidth="1"/>
    <col min="4" max="4" width="18.7109375" style="10" customWidth="1"/>
    <col min="5" max="5" width="13.5703125" style="10" customWidth="1"/>
    <col min="6" max="9" width="11.42578125" style="10"/>
    <col min="10" max="10" width="19.140625" style="10" customWidth="1"/>
    <col min="11" max="11" width="17" style="10" customWidth="1"/>
    <col min="12" max="16384" width="11.42578125" style="10"/>
  </cols>
  <sheetData>
    <row r="1" spans="1:10">
      <c r="A1" s="255"/>
      <c r="B1" s="256"/>
      <c r="C1" s="261" t="s">
        <v>0</v>
      </c>
      <c r="D1" s="262"/>
      <c r="E1" s="262"/>
      <c r="F1" s="262"/>
      <c r="G1" s="262"/>
      <c r="H1" s="262"/>
      <c r="I1" s="263"/>
      <c r="J1" s="264"/>
    </row>
    <row r="2" spans="1:10">
      <c r="A2" s="257"/>
      <c r="B2" s="258"/>
      <c r="C2" s="262"/>
      <c r="D2" s="262"/>
      <c r="E2" s="262"/>
      <c r="F2" s="262"/>
      <c r="G2" s="262"/>
      <c r="H2" s="262"/>
      <c r="I2" s="265"/>
      <c r="J2" s="266"/>
    </row>
    <row r="3" spans="1:10" ht="51" customHeight="1">
      <c r="A3" s="259"/>
      <c r="B3" s="260"/>
      <c r="C3" s="262"/>
      <c r="D3" s="262"/>
      <c r="E3" s="262"/>
      <c r="F3" s="262"/>
      <c r="G3" s="262"/>
      <c r="H3" s="262"/>
      <c r="I3" s="267"/>
      <c r="J3" s="268"/>
    </row>
    <row r="4" spans="1:10">
      <c r="A4" s="11"/>
      <c r="B4" s="12"/>
      <c r="C4" s="12"/>
      <c r="D4" s="13"/>
      <c r="E4" s="13"/>
      <c r="F4" s="13"/>
      <c r="G4" s="13"/>
      <c r="H4" s="13"/>
      <c r="I4" s="13"/>
      <c r="J4" s="14"/>
    </row>
    <row r="5" spans="1:10" ht="80.25" customHeight="1">
      <c r="A5" s="269" t="s">
        <v>1</v>
      </c>
      <c r="B5" s="270"/>
      <c r="C5" s="271" t="s">
        <v>2</v>
      </c>
      <c r="D5" s="271"/>
      <c r="E5" s="271"/>
      <c r="F5" s="271"/>
      <c r="G5" s="271"/>
      <c r="H5" s="271"/>
      <c r="I5" s="271"/>
      <c r="J5" s="272"/>
    </row>
    <row r="6" spans="1:10">
      <c r="A6" s="252"/>
      <c r="B6" s="253"/>
      <c r="C6" s="253"/>
      <c r="D6" s="253"/>
      <c r="E6" s="253"/>
      <c r="F6" s="253"/>
      <c r="G6" s="253"/>
      <c r="H6" s="253"/>
      <c r="I6" s="253"/>
      <c r="J6" s="254"/>
    </row>
    <row r="7" spans="1:10" ht="43.5" customHeight="1">
      <c r="A7" s="269" t="s">
        <v>3</v>
      </c>
      <c r="B7" s="270"/>
      <c r="C7" s="271" t="s">
        <v>4</v>
      </c>
      <c r="D7" s="271"/>
      <c r="E7" s="271"/>
      <c r="F7" s="271"/>
      <c r="G7" s="271"/>
      <c r="H7" s="271"/>
      <c r="I7" s="271"/>
      <c r="J7" s="272"/>
    </row>
    <row r="8" spans="1:10" ht="15.75" thickBot="1">
      <c r="A8" s="273"/>
      <c r="B8" s="274"/>
      <c r="C8" s="274"/>
      <c r="D8" s="274"/>
      <c r="E8" s="274"/>
      <c r="F8" s="274"/>
      <c r="G8" s="274"/>
      <c r="H8" s="274"/>
      <c r="I8" s="274"/>
      <c r="J8" s="275"/>
    </row>
    <row r="9" spans="1:10" ht="15.75" customHeight="1">
      <c r="A9" s="291" t="s">
        <v>5</v>
      </c>
      <c r="B9" s="292"/>
      <c r="C9" s="278" t="s">
        <v>6</v>
      </c>
      <c r="D9" s="280" t="s">
        <v>7</v>
      </c>
      <c r="E9" s="280"/>
      <c r="F9" s="280"/>
      <c r="G9" s="280"/>
      <c r="H9" s="280"/>
      <c r="I9" s="280"/>
      <c r="J9" s="281"/>
    </row>
    <row r="10" spans="1:10" ht="47.25" customHeight="1">
      <c r="A10" s="293"/>
      <c r="B10" s="294"/>
      <c r="C10" s="279"/>
      <c r="D10" s="282"/>
      <c r="E10" s="282"/>
      <c r="F10" s="282"/>
      <c r="G10" s="282"/>
      <c r="H10" s="282"/>
      <c r="I10" s="282"/>
      <c r="J10" s="283"/>
    </row>
    <row r="11" spans="1:10" ht="23.1" customHeight="1">
      <c r="A11" s="293"/>
      <c r="B11" s="294"/>
      <c r="C11" s="276" t="s">
        <v>8</v>
      </c>
      <c r="D11" s="15" t="s">
        <v>9</v>
      </c>
      <c r="E11" s="15"/>
      <c r="F11" s="15"/>
      <c r="G11" s="15"/>
      <c r="H11" s="15"/>
      <c r="I11" s="16"/>
      <c r="J11" s="17"/>
    </row>
    <row r="12" spans="1:10" ht="23.1" customHeight="1">
      <c r="A12" s="293"/>
      <c r="B12" s="294"/>
      <c r="C12" s="276"/>
      <c r="D12" s="8" t="s">
        <v>10</v>
      </c>
      <c r="E12" s="15"/>
      <c r="F12" s="15"/>
      <c r="G12" s="15"/>
      <c r="H12" s="15"/>
      <c r="I12" s="16"/>
      <c r="J12" s="17"/>
    </row>
    <row r="13" spans="1:10" ht="23.1" customHeight="1">
      <c r="A13" s="293"/>
      <c r="B13" s="294"/>
      <c r="C13" s="276"/>
      <c r="D13" s="8" t="s">
        <v>11</v>
      </c>
      <c r="E13" s="15"/>
      <c r="F13" s="15"/>
      <c r="G13" s="15"/>
      <c r="H13" s="15"/>
      <c r="I13" s="16"/>
      <c r="J13" s="17"/>
    </row>
    <row r="14" spans="1:10" ht="23.1" customHeight="1">
      <c r="A14" s="293"/>
      <c r="B14" s="294"/>
      <c r="C14" s="276"/>
      <c r="D14" s="8" t="s">
        <v>12</v>
      </c>
      <c r="E14" s="15"/>
      <c r="F14" s="15"/>
      <c r="G14" s="15"/>
      <c r="H14" s="15"/>
      <c r="I14" s="16"/>
      <c r="J14" s="17"/>
    </row>
    <row r="15" spans="1:10" ht="23.1" customHeight="1">
      <c r="A15" s="293"/>
      <c r="B15" s="294"/>
      <c r="C15" s="276"/>
      <c r="D15" s="8" t="s">
        <v>13</v>
      </c>
      <c r="E15" s="15"/>
      <c r="F15" s="15"/>
      <c r="G15" s="15"/>
      <c r="H15" s="15"/>
      <c r="I15" s="16"/>
      <c r="J15" s="17"/>
    </row>
    <row r="16" spans="1:10" ht="23.1" customHeight="1">
      <c r="A16" s="293"/>
      <c r="B16" s="294"/>
      <c r="C16" s="276"/>
      <c r="D16" s="8" t="s">
        <v>14</v>
      </c>
      <c r="E16" s="15"/>
      <c r="F16" s="15"/>
      <c r="G16" s="15"/>
      <c r="H16" s="15"/>
      <c r="I16" s="16"/>
      <c r="J16" s="17"/>
    </row>
    <row r="17" spans="1:10" ht="23.1" customHeight="1">
      <c r="A17" s="293"/>
      <c r="B17" s="294"/>
      <c r="C17" s="276"/>
      <c r="D17" s="8" t="s">
        <v>15</v>
      </c>
      <c r="E17" s="15"/>
      <c r="F17" s="15"/>
      <c r="G17" s="15"/>
      <c r="H17" s="15"/>
      <c r="I17" s="16"/>
      <c r="J17" s="17"/>
    </row>
    <row r="18" spans="1:10" ht="23.1" customHeight="1">
      <c r="A18" s="293"/>
      <c r="B18" s="294"/>
      <c r="C18" s="276"/>
      <c r="D18" s="8" t="s">
        <v>16</v>
      </c>
      <c r="E18" s="15"/>
      <c r="F18" s="15"/>
      <c r="G18" s="15"/>
      <c r="H18" s="15"/>
      <c r="I18" s="16"/>
      <c r="J18" s="17"/>
    </row>
    <row r="19" spans="1:10" ht="23.1" customHeight="1" thickBot="1">
      <c r="A19" s="295"/>
      <c r="B19" s="296"/>
      <c r="C19" s="277"/>
      <c r="D19" s="9" t="s">
        <v>17</v>
      </c>
      <c r="E19" s="18"/>
      <c r="F19" s="18"/>
      <c r="G19" s="18"/>
      <c r="H19" s="18"/>
      <c r="I19" s="19"/>
      <c r="J19" s="20"/>
    </row>
    <row r="20" spans="1:10" ht="15.75" thickBot="1">
      <c r="A20" s="21"/>
      <c r="B20" s="22"/>
      <c r="C20" s="22"/>
      <c r="D20" s="23"/>
      <c r="E20" s="23"/>
      <c r="F20" s="23"/>
      <c r="G20" s="23"/>
      <c r="H20" s="23"/>
      <c r="I20" s="23"/>
      <c r="J20" s="24"/>
    </row>
    <row r="21" spans="1:10">
      <c r="A21" s="25"/>
      <c r="B21" s="25"/>
      <c r="C21" s="25"/>
      <c r="D21" s="26"/>
      <c r="E21" s="26"/>
      <c r="F21" s="26"/>
      <c r="G21" s="26"/>
      <c r="H21" s="26"/>
      <c r="I21" s="26"/>
      <c r="J21" s="26"/>
    </row>
    <row r="22" spans="1:10" ht="15.75" thickBot="1">
      <c r="A22" s="25"/>
      <c r="B22" s="25"/>
      <c r="C22" s="25"/>
      <c r="D22" s="26"/>
      <c r="E22" s="26"/>
      <c r="F22" s="26"/>
      <c r="G22" s="26"/>
      <c r="H22" s="26"/>
      <c r="I22" s="26"/>
      <c r="J22" s="26"/>
    </row>
    <row r="23" spans="1:10" ht="30" customHeight="1">
      <c r="A23" s="297" t="s">
        <v>18</v>
      </c>
      <c r="B23" s="298"/>
      <c r="C23" s="299" t="s">
        <v>19</v>
      </c>
      <c r="D23" s="300"/>
      <c r="E23" s="27" t="s">
        <v>20</v>
      </c>
      <c r="F23" s="299" t="s">
        <v>21</v>
      </c>
      <c r="G23" s="301"/>
      <c r="H23" s="301"/>
      <c r="I23" s="301"/>
      <c r="J23" s="302"/>
    </row>
    <row r="24" spans="1:10" ht="27" customHeight="1">
      <c r="A24" s="284" t="s">
        <v>22</v>
      </c>
      <c r="B24" s="285"/>
      <c r="C24" s="286" t="s">
        <v>23</v>
      </c>
      <c r="D24" s="287"/>
      <c r="E24" s="28" t="s">
        <v>24</v>
      </c>
      <c r="F24" s="303" t="s">
        <v>25</v>
      </c>
      <c r="G24" s="304"/>
      <c r="H24" s="304"/>
      <c r="I24" s="304"/>
      <c r="J24" s="305"/>
    </row>
    <row r="25" spans="1:10" ht="27" customHeight="1">
      <c r="A25" s="284"/>
      <c r="B25" s="285"/>
      <c r="C25" s="286"/>
      <c r="D25" s="287"/>
      <c r="E25" s="28"/>
      <c r="F25" s="288"/>
      <c r="G25" s="289"/>
      <c r="H25" s="289"/>
      <c r="I25" s="289"/>
      <c r="J25" s="290"/>
    </row>
    <row r="26" spans="1:10" ht="29.25" customHeight="1">
      <c r="A26" s="284"/>
      <c r="B26" s="285"/>
      <c r="C26" s="286"/>
      <c r="D26" s="287"/>
      <c r="E26" s="28"/>
      <c r="F26" s="288"/>
      <c r="G26" s="289"/>
      <c r="H26" s="289"/>
      <c r="I26" s="289"/>
      <c r="J26" s="290"/>
    </row>
    <row r="27" spans="1:10" ht="27" customHeight="1">
      <c r="A27" s="284"/>
      <c r="B27" s="285"/>
      <c r="C27" s="286"/>
      <c r="D27" s="287"/>
      <c r="E27" s="28"/>
      <c r="F27" s="288"/>
      <c r="G27" s="289"/>
      <c r="H27" s="289"/>
      <c r="I27" s="289"/>
      <c r="J27" s="290"/>
    </row>
  </sheetData>
  <mergeCells count="28">
    <mergeCell ref="A27:B27"/>
    <mergeCell ref="C27:D27"/>
    <mergeCell ref="F27:J27"/>
    <mergeCell ref="A9:B19"/>
    <mergeCell ref="A25:B25"/>
    <mergeCell ref="C25:D25"/>
    <mergeCell ref="F25:J25"/>
    <mergeCell ref="A26:B26"/>
    <mergeCell ref="C26:D26"/>
    <mergeCell ref="F26:J26"/>
    <mergeCell ref="A23:B23"/>
    <mergeCell ref="C23:D23"/>
    <mergeCell ref="F23:J23"/>
    <mergeCell ref="A24:B24"/>
    <mergeCell ref="C24:D24"/>
    <mergeCell ref="F24:J24"/>
    <mergeCell ref="A7:B7"/>
    <mergeCell ref="C7:J7"/>
    <mergeCell ref="A8:J8"/>
    <mergeCell ref="C11:C19"/>
    <mergeCell ref="C9:C10"/>
    <mergeCell ref="D9:J10"/>
    <mergeCell ref="A6:J6"/>
    <mergeCell ref="A1:B3"/>
    <mergeCell ref="C1:H3"/>
    <mergeCell ref="I1:J3"/>
    <mergeCell ref="A5:B5"/>
    <mergeCell ref="C5:J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D5" sqref="D5"/>
    </sheetView>
  </sheetViews>
  <sheetFormatPr defaultColWidth="11.42578125" defaultRowHeight="1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c r="F1" s="181" t="s">
        <v>26</v>
      </c>
      <c r="H1" s="182" t="s">
        <v>27</v>
      </c>
      <c r="J1" s="182" t="s">
        <v>28</v>
      </c>
      <c r="L1" s="183" t="s">
        <v>29</v>
      </c>
    </row>
    <row r="2" spans="1:12" ht="60.75">
      <c r="A2" s="5" t="s">
        <v>30</v>
      </c>
      <c r="B2" s="5" t="s">
        <v>31</v>
      </c>
      <c r="C2" s="5" t="s">
        <v>32</v>
      </c>
      <c r="D2" s="5" t="s">
        <v>33</v>
      </c>
      <c r="E2" s="4"/>
      <c r="F2" s="184" t="s">
        <v>34</v>
      </c>
      <c r="G2" s="4"/>
      <c r="H2" s="185" t="s">
        <v>35</v>
      </c>
      <c r="I2" s="4"/>
      <c r="J2" s="7" t="s">
        <v>36</v>
      </c>
      <c r="K2" s="4"/>
      <c r="L2" s="186" t="s">
        <v>37</v>
      </c>
    </row>
    <row r="3" spans="1:12" ht="78.75">
      <c r="A3" s="5" t="s">
        <v>38</v>
      </c>
      <c r="B3" s="5" t="s">
        <v>39</v>
      </c>
      <c r="C3" s="5" t="s">
        <v>40</v>
      </c>
      <c r="D3" s="5" t="s">
        <v>41</v>
      </c>
      <c r="E3" s="4"/>
      <c r="F3" s="184" t="s">
        <v>42</v>
      </c>
      <c r="G3" s="4"/>
      <c r="H3" s="187" t="s">
        <v>43</v>
      </c>
      <c r="I3" s="4"/>
      <c r="J3" s="7" t="s">
        <v>44</v>
      </c>
      <c r="K3" s="4"/>
      <c r="L3" s="186" t="s">
        <v>45</v>
      </c>
    </row>
    <row r="4" spans="1:12" ht="110.25">
      <c r="A4" s="188"/>
      <c r="B4" s="188"/>
      <c r="C4" s="188"/>
      <c r="D4" s="188"/>
      <c r="E4" s="4"/>
      <c r="F4" s="184" t="s">
        <v>46</v>
      </c>
      <c r="G4" s="4"/>
      <c r="H4" s="185" t="s">
        <v>47</v>
      </c>
      <c r="I4" s="4"/>
      <c r="J4" s="4"/>
      <c r="K4" s="4"/>
      <c r="L4" s="4"/>
    </row>
    <row r="5" spans="1:12" ht="63">
      <c r="A5" s="4"/>
      <c r="B5" s="4"/>
      <c r="C5" s="4"/>
      <c r="D5" s="4"/>
      <c r="E5" s="4"/>
      <c r="F5" s="184" t="s">
        <v>48</v>
      </c>
      <c r="G5" s="4"/>
      <c r="H5" s="4"/>
      <c r="I5" s="4"/>
      <c r="J5" s="4"/>
      <c r="K5" s="4"/>
      <c r="L5" s="4"/>
    </row>
    <row r="6" spans="1:12">
      <c r="F6" s="1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defaultColWidth="11.42578125" defaultRowHeight="15"/>
  <cols>
    <col min="1" max="1" width="31.5703125" customWidth="1"/>
    <col min="2" max="2" width="40" customWidth="1"/>
    <col min="3" max="3" width="46.42578125" customWidth="1"/>
  </cols>
  <sheetData>
    <row r="1" spans="1:3">
      <c r="A1" s="310" t="s">
        <v>49</v>
      </c>
      <c r="B1" s="310"/>
      <c r="C1" s="310"/>
    </row>
    <row r="2" spans="1:3">
      <c r="A2" s="190" t="s">
        <v>50</v>
      </c>
      <c r="B2" s="190" t="s">
        <v>51</v>
      </c>
      <c r="C2" s="190" t="s">
        <v>52</v>
      </c>
    </row>
    <row r="3" spans="1:3">
      <c r="A3" s="191" t="s">
        <v>53</v>
      </c>
      <c r="B3" s="191" t="s">
        <v>54</v>
      </c>
      <c r="C3" s="191" t="s">
        <v>55</v>
      </c>
    </row>
    <row r="4" spans="1:3">
      <c r="A4" s="191" t="s">
        <v>56</v>
      </c>
      <c r="B4" s="191" t="s">
        <v>57</v>
      </c>
      <c r="C4" s="191" t="s">
        <v>58</v>
      </c>
    </row>
    <row r="5" spans="1:3">
      <c r="A5" s="191" t="s">
        <v>59</v>
      </c>
      <c r="B5" s="191" t="s">
        <v>60</v>
      </c>
      <c r="C5" s="191" t="s">
        <v>61</v>
      </c>
    </row>
    <row r="6" spans="1:3">
      <c r="A6" s="191" t="s">
        <v>62</v>
      </c>
      <c r="B6" s="191" t="s">
        <v>63</v>
      </c>
      <c r="C6" s="191" t="s">
        <v>64</v>
      </c>
    </row>
    <row r="7" spans="1:3">
      <c r="A7" s="191" t="s">
        <v>65</v>
      </c>
      <c r="B7" s="191" t="s">
        <v>66</v>
      </c>
      <c r="C7" s="191" t="s">
        <v>67</v>
      </c>
    </row>
    <row r="8" spans="1:3">
      <c r="A8" s="191" t="s">
        <v>68</v>
      </c>
      <c r="B8" s="191" t="s">
        <v>69</v>
      </c>
      <c r="C8" s="191" t="s">
        <v>70</v>
      </c>
    </row>
    <row r="9" spans="1:3">
      <c r="A9" s="191"/>
      <c r="B9" s="191"/>
      <c r="C9" s="191" t="s">
        <v>71</v>
      </c>
    </row>
    <row r="10" spans="1:3">
      <c r="C10" s="192"/>
    </row>
    <row r="11" spans="1:3">
      <c r="A11" s="190" t="s">
        <v>72</v>
      </c>
      <c r="C11" s="192"/>
    </row>
    <row r="12" spans="1:3">
      <c r="A12" s="191" t="s">
        <v>65</v>
      </c>
      <c r="C12" s="192"/>
    </row>
    <row r="13" spans="1:3">
      <c r="A13" s="191" t="s">
        <v>73</v>
      </c>
      <c r="C13" s="192"/>
    </row>
    <row r="14" spans="1:3">
      <c r="A14" s="191" t="s">
        <v>74</v>
      </c>
      <c r="C14" s="192"/>
    </row>
    <row r="15" spans="1:3">
      <c r="A15" s="191" t="s">
        <v>75</v>
      </c>
      <c r="C15" s="192"/>
    </row>
    <row r="16" spans="1:3">
      <c r="A16" s="191" t="s">
        <v>63</v>
      </c>
      <c r="C16" s="192"/>
    </row>
    <row r="17" spans="1:3">
      <c r="A17" s="191" t="s">
        <v>76</v>
      </c>
      <c r="C17" s="192"/>
    </row>
    <row r="18" spans="1:3">
      <c r="A18" s="191" t="s">
        <v>77</v>
      </c>
      <c r="C18" s="192"/>
    </row>
    <row r="19" spans="1:3">
      <c r="A19" s="191" t="s">
        <v>78</v>
      </c>
      <c r="C19" s="192"/>
    </row>
    <row r="20" spans="1:3">
      <c r="A20" s="191" t="s">
        <v>79</v>
      </c>
      <c r="C20" s="192"/>
    </row>
    <row r="21" spans="1:3">
      <c r="C21" s="192"/>
    </row>
    <row r="22" spans="1:3">
      <c r="A22" s="310" t="s">
        <v>80</v>
      </c>
      <c r="B22" s="310"/>
      <c r="C22" s="192"/>
    </row>
    <row r="23" spans="1:3">
      <c r="A23" s="190" t="s">
        <v>81</v>
      </c>
      <c r="B23" s="190" t="s">
        <v>82</v>
      </c>
      <c r="C23" s="192"/>
    </row>
    <row r="24" spans="1:3">
      <c r="A24" s="191" t="s">
        <v>83</v>
      </c>
      <c r="B24" s="191" t="s">
        <v>84</v>
      </c>
      <c r="C24" s="192"/>
    </row>
    <row r="25" spans="1:3">
      <c r="A25" s="191" t="s">
        <v>85</v>
      </c>
      <c r="B25" s="191" t="s">
        <v>86</v>
      </c>
      <c r="C25" s="192"/>
    </row>
    <row r="26" spans="1:3">
      <c r="A26" s="191" t="s">
        <v>87</v>
      </c>
      <c r="B26" s="191" t="s">
        <v>88</v>
      </c>
      <c r="C26" s="192"/>
    </row>
    <row r="27" spans="1:3">
      <c r="A27" s="191" t="s">
        <v>89</v>
      </c>
      <c r="B27" s="191" t="s">
        <v>90</v>
      </c>
      <c r="C27" s="192"/>
    </row>
    <row r="28" spans="1:3">
      <c r="A28" s="191" t="s">
        <v>91</v>
      </c>
      <c r="B28" s="191" t="s">
        <v>92</v>
      </c>
      <c r="C28" s="192"/>
    </row>
    <row r="29" spans="1:3">
      <c r="C29" s="192"/>
    </row>
    <row r="30" spans="1:3">
      <c r="A30" s="310" t="s">
        <v>93</v>
      </c>
      <c r="B30" s="310"/>
      <c r="C30" s="310"/>
    </row>
    <row r="31" spans="1:3">
      <c r="A31" s="190" t="s">
        <v>81</v>
      </c>
      <c r="B31" s="190" t="s">
        <v>82</v>
      </c>
      <c r="C31" s="193" t="s">
        <v>93</v>
      </c>
    </row>
    <row r="32" spans="1:3">
      <c r="A32" s="194" t="s">
        <v>91</v>
      </c>
      <c r="B32" s="191" t="s">
        <v>84</v>
      </c>
      <c r="C32" s="191" t="s">
        <v>94</v>
      </c>
    </row>
    <row r="33" spans="1:3">
      <c r="A33" s="194" t="s">
        <v>91</v>
      </c>
      <c r="B33" s="191" t="s">
        <v>86</v>
      </c>
      <c r="C33" s="191" t="s">
        <v>94</v>
      </c>
    </row>
    <row r="34" spans="1:3">
      <c r="A34" s="194" t="s">
        <v>91</v>
      </c>
      <c r="B34" s="191" t="s">
        <v>88</v>
      </c>
      <c r="C34" s="191" t="s">
        <v>88</v>
      </c>
    </row>
    <row r="35" spans="1:3">
      <c r="A35" s="194" t="s">
        <v>91</v>
      </c>
      <c r="B35" s="191" t="s">
        <v>90</v>
      </c>
      <c r="C35" s="191" t="s">
        <v>95</v>
      </c>
    </row>
    <row r="36" spans="1:3">
      <c r="A36" s="194" t="s">
        <v>91</v>
      </c>
      <c r="B36" s="191" t="s">
        <v>92</v>
      </c>
      <c r="C36" s="191" t="s">
        <v>96</v>
      </c>
    </row>
    <row r="37" spans="1:3">
      <c r="A37" s="194" t="s">
        <v>89</v>
      </c>
      <c r="B37" s="191" t="s">
        <v>84</v>
      </c>
      <c r="C37" s="191" t="s">
        <v>94</v>
      </c>
    </row>
    <row r="38" spans="1:3">
      <c r="A38" s="194" t="s">
        <v>89</v>
      </c>
      <c r="B38" s="191" t="s">
        <v>86</v>
      </c>
      <c r="C38" s="191" t="s">
        <v>94</v>
      </c>
    </row>
    <row r="39" spans="1:3">
      <c r="A39" s="194" t="s">
        <v>89</v>
      </c>
      <c r="B39" s="191" t="s">
        <v>88</v>
      </c>
      <c r="C39" s="191" t="s">
        <v>88</v>
      </c>
    </row>
    <row r="40" spans="1:3">
      <c r="A40" s="194" t="s">
        <v>89</v>
      </c>
      <c r="B40" s="191" t="s">
        <v>90</v>
      </c>
      <c r="C40" s="191" t="s">
        <v>95</v>
      </c>
    </row>
    <row r="41" spans="1:3">
      <c r="A41" s="194" t="s">
        <v>89</v>
      </c>
      <c r="B41" s="191" t="s">
        <v>92</v>
      </c>
      <c r="C41" s="191" t="s">
        <v>96</v>
      </c>
    </row>
    <row r="42" spans="1:3">
      <c r="A42" s="194" t="s">
        <v>87</v>
      </c>
      <c r="B42" s="191" t="s">
        <v>84</v>
      </c>
      <c r="C42" s="191" t="s">
        <v>94</v>
      </c>
    </row>
    <row r="43" spans="1:3">
      <c r="A43" s="194" t="s">
        <v>87</v>
      </c>
      <c r="B43" s="191" t="s">
        <v>86</v>
      </c>
      <c r="C43" s="191" t="s">
        <v>88</v>
      </c>
    </row>
    <row r="44" spans="1:3">
      <c r="A44" s="194" t="s">
        <v>87</v>
      </c>
      <c r="B44" s="191" t="s">
        <v>88</v>
      </c>
      <c r="C44" s="191" t="s">
        <v>95</v>
      </c>
    </row>
    <row r="45" spans="1:3">
      <c r="A45" s="194" t="s">
        <v>87</v>
      </c>
      <c r="B45" s="191" t="s">
        <v>90</v>
      </c>
      <c r="C45" s="191" t="s">
        <v>96</v>
      </c>
    </row>
    <row r="46" spans="1:3">
      <c r="A46" s="194" t="s">
        <v>87</v>
      </c>
      <c r="B46" s="191" t="s">
        <v>92</v>
      </c>
      <c r="C46" s="191" t="s">
        <v>96</v>
      </c>
    </row>
    <row r="47" spans="1:3">
      <c r="A47" s="195" t="s">
        <v>85</v>
      </c>
      <c r="B47" s="191" t="s">
        <v>84</v>
      </c>
      <c r="C47" s="191" t="s">
        <v>88</v>
      </c>
    </row>
    <row r="48" spans="1:3">
      <c r="A48" s="195" t="s">
        <v>85</v>
      </c>
      <c r="B48" s="191" t="s">
        <v>86</v>
      </c>
      <c r="C48" s="191" t="s">
        <v>95</v>
      </c>
    </row>
    <row r="49" spans="1:3">
      <c r="A49" s="195" t="s">
        <v>85</v>
      </c>
      <c r="B49" s="191" t="s">
        <v>88</v>
      </c>
      <c r="C49" s="191" t="s">
        <v>95</v>
      </c>
    </row>
    <row r="50" spans="1:3">
      <c r="A50" s="195" t="s">
        <v>85</v>
      </c>
      <c r="B50" s="191" t="s">
        <v>90</v>
      </c>
      <c r="C50" s="191" t="s">
        <v>96</v>
      </c>
    </row>
    <row r="51" spans="1:3">
      <c r="A51" s="195" t="s">
        <v>85</v>
      </c>
      <c r="B51" s="191" t="s">
        <v>92</v>
      </c>
      <c r="C51" s="191" t="s">
        <v>96</v>
      </c>
    </row>
    <row r="52" spans="1:3">
      <c r="A52" s="196" t="s">
        <v>83</v>
      </c>
      <c r="B52" s="191" t="s">
        <v>84</v>
      </c>
      <c r="C52" s="191" t="s">
        <v>95</v>
      </c>
    </row>
    <row r="53" spans="1:3">
      <c r="A53" s="196" t="s">
        <v>83</v>
      </c>
      <c r="B53" s="191" t="s">
        <v>86</v>
      </c>
      <c r="C53" s="191" t="s">
        <v>95</v>
      </c>
    </row>
    <row r="54" spans="1:3">
      <c r="A54" s="196" t="s">
        <v>83</v>
      </c>
      <c r="B54" s="191" t="s">
        <v>88</v>
      </c>
      <c r="C54" s="191" t="s">
        <v>96</v>
      </c>
    </row>
    <row r="55" spans="1:3">
      <c r="A55" s="196" t="s">
        <v>83</v>
      </c>
      <c r="B55" s="191" t="s">
        <v>90</v>
      </c>
      <c r="C55" s="191" t="s">
        <v>96</v>
      </c>
    </row>
    <row r="56" spans="1:3">
      <c r="A56" s="196" t="s">
        <v>83</v>
      </c>
      <c r="B56" s="191" t="s">
        <v>92</v>
      </c>
      <c r="C56" s="191" t="s">
        <v>96</v>
      </c>
    </row>
    <row r="57" spans="1:3">
      <c r="C57" s="192"/>
    </row>
    <row r="58" spans="1:3">
      <c r="C58" s="192"/>
    </row>
    <row r="59" spans="1:3">
      <c r="A59" s="197" t="s">
        <v>97</v>
      </c>
      <c r="C59" s="192"/>
    </row>
    <row r="60" spans="1:3">
      <c r="A60" s="198" t="s">
        <v>98</v>
      </c>
      <c r="C60" s="192"/>
    </row>
    <row r="61" spans="1:3">
      <c r="A61" s="198" t="s">
        <v>99</v>
      </c>
      <c r="C61" s="192"/>
    </row>
    <row r="62" spans="1:3">
      <c r="C62" s="192"/>
    </row>
    <row r="63" spans="1:3">
      <c r="C63" s="192"/>
    </row>
    <row r="64" spans="1:3">
      <c r="A64" s="310" t="s">
        <v>100</v>
      </c>
      <c r="B64" s="310"/>
      <c r="C64" s="192"/>
    </row>
    <row r="65" spans="1:3">
      <c r="A65" s="308" t="s">
        <v>101</v>
      </c>
      <c r="B65" s="191">
        <v>0</v>
      </c>
      <c r="C65" s="192"/>
    </row>
    <row r="66" spans="1:3">
      <c r="A66" s="308"/>
      <c r="B66" s="191">
        <v>15</v>
      </c>
      <c r="C66" s="192"/>
    </row>
    <row r="67" spans="1:3">
      <c r="A67" s="308" t="s">
        <v>102</v>
      </c>
      <c r="B67" s="191">
        <v>0</v>
      </c>
      <c r="C67" s="192"/>
    </row>
    <row r="68" spans="1:3">
      <c r="A68" s="308"/>
      <c r="B68" s="191">
        <v>15</v>
      </c>
      <c r="C68" s="192"/>
    </row>
    <row r="69" spans="1:3">
      <c r="A69" s="308" t="s">
        <v>103</v>
      </c>
      <c r="B69" s="191">
        <v>0</v>
      </c>
      <c r="C69" s="192"/>
    </row>
    <row r="70" spans="1:3">
      <c r="A70" s="308"/>
      <c r="B70" s="191">
        <v>10</v>
      </c>
      <c r="C70" s="192"/>
    </row>
    <row r="71" spans="1:3">
      <c r="A71" s="308"/>
      <c r="B71" s="191">
        <v>15</v>
      </c>
      <c r="C71" s="192"/>
    </row>
    <row r="72" spans="1:3">
      <c r="A72" s="306" t="s">
        <v>104</v>
      </c>
      <c r="B72" s="191">
        <v>0</v>
      </c>
      <c r="C72" s="192"/>
    </row>
    <row r="73" spans="1:3">
      <c r="A73" s="306"/>
      <c r="B73" s="191">
        <v>15</v>
      </c>
      <c r="C73" s="192"/>
    </row>
    <row r="74" spans="1:3">
      <c r="A74" s="307" t="s">
        <v>105</v>
      </c>
      <c r="B74" s="191">
        <v>0</v>
      </c>
      <c r="C74" s="192"/>
    </row>
    <row r="75" spans="1:3">
      <c r="A75" s="307"/>
      <c r="B75" s="191">
        <v>15</v>
      </c>
      <c r="C75" s="192"/>
    </row>
    <row r="76" spans="1:3">
      <c r="A76" s="307" t="s">
        <v>106</v>
      </c>
      <c r="B76" s="191">
        <v>0</v>
      </c>
      <c r="C76" s="192"/>
    </row>
    <row r="77" spans="1:3">
      <c r="A77" s="307"/>
      <c r="B77" s="191">
        <v>5</v>
      </c>
      <c r="C77" s="192"/>
    </row>
    <row r="78" spans="1:3">
      <c r="A78" s="307"/>
      <c r="B78" s="191">
        <v>10</v>
      </c>
      <c r="C78" s="192"/>
    </row>
    <row r="79" spans="1:3">
      <c r="C79" s="192"/>
    </row>
    <row r="80" spans="1:3">
      <c r="C80" s="192"/>
    </row>
    <row r="81" spans="1:3">
      <c r="C81" s="192"/>
    </row>
    <row r="82" spans="1:3">
      <c r="A82" s="309" t="s">
        <v>107</v>
      </c>
      <c r="B82" s="191" t="s">
        <v>108</v>
      </c>
      <c r="C82" s="192"/>
    </row>
    <row r="83" spans="1:3">
      <c r="A83" s="309"/>
      <c r="B83" s="191" t="s">
        <v>88</v>
      </c>
      <c r="C83" s="192"/>
    </row>
    <row r="84" spans="1:3">
      <c r="A84" s="309"/>
      <c r="B84" s="192" t="s">
        <v>109</v>
      </c>
      <c r="C84" s="192"/>
    </row>
    <row r="85" spans="1:3">
      <c r="C85" s="192"/>
    </row>
    <row r="86" spans="1:3">
      <c r="A86" s="310" t="s">
        <v>110</v>
      </c>
      <c r="B86" s="310"/>
      <c r="C86" s="310"/>
    </row>
    <row r="87" spans="1:3">
      <c r="A87" s="190" t="s">
        <v>111</v>
      </c>
      <c r="B87" s="190" t="s">
        <v>112</v>
      </c>
      <c r="C87" s="190" t="s">
        <v>113</v>
      </c>
    </row>
    <row r="88" spans="1:3">
      <c r="A88" s="191" t="s">
        <v>108</v>
      </c>
      <c r="B88" s="191" t="s">
        <v>108</v>
      </c>
      <c r="C88" s="191" t="s">
        <v>108</v>
      </c>
    </row>
    <row r="89" spans="1:3">
      <c r="A89" s="191" t="s">
        <v>108</v>
      </c>
      <c r="B89" s="191" t="s">
        <v>88</v>
      </c>
      <c r="C89" s="191" t="s">
        <v>88</v>
      </c>
    </row>
    <row r="90" spans="1:3">
      <c r="A90" s="191" t="s">
        <v>108</v>
      </c>
      <c r="B90" s="191" t="s">
        <v>109</v>
      </c>
      <c r="C90" s="191" t="s">
        <v>109</v>
      </c>
    </row>
    <row r="91" spans="1:3">
      <c r="A91" s="191" t="s">
        <v>88</v>
      </c>
      <c r="B91" s="191" t="s">
        <v>108</v>
      </c>
      <c r="C91" s="191" t="s">
        <v>88</v>
      </c>
    </row>
    <row r="92" spans="1:3">
      <c r="A92" s="191" t="s">
        <v>88</v>
      </c>
      <c r="B92" s="191" t="s">
        <v>88</v>
      </c>
      <c r="C92" s="191" t="s">
        <v>88</v>
      </c>
    </row>
    <row r="93" spans="1:3">
      <c r="A93" s="191" t="s">
        <v>88</v>
      </c>
      <c r="B93" s="191" t="s">
        <v>109</v>
      </c>
      <c r="C93" s="191" t="s">
        <v>109</v>
      </c>
    </row>
    <row r="94" spans="1:3">
      <c r="A94" s="191" t="s">
        <v>109</v>
      </c>
      <c r="B94" s="191" t="s">
        <v>108</v>
      </c>
      <c r="C94" s="191" t="s">
        <v>109</v>
      </c>
    </row>
    <row r="95" spans="1:3">
      <c r="A95" s="191" t="s">
        <v>109</v>
      </c>
      <c r="B95" s="191" t="s">
        <v>88</v>
      </c>
      <c r="C95" s="191" t="s">
        <v>109</v>
      </c>
    </row>
    <row r="96" spans="1:3">
      <c r="A96" s="191" t="s">
        <v>109</v>
      </c>
      <c r="B96" s="191" t="s">
        <v>109</v>
      </c>
      <c r="C96" s="191" t="s">
        <v>109</v>
      </c>
    </row>
    <row r="97" spans="1:3">
      <c r="C97" s="192"/>
    </row>
    <row r="98" spans="1:3">
      <c r="C98" s="192"/>
    </row>
    <row r="99" spans="1:3">
      <c r="A99" s="306" t="s">
        <v>114</v>
      </c>
      <c r="B99" s="306"/>
      <c r="C99" s="200"/>
    </row>
    <row r="100" spans="1:3">
      <c r="A100" s="191">
        <v>1</v>
      </c>
      <c r="B100" s="191" t="s">
        <v>109</v>
      </c>
      <c r="C100" s="192"/>
    </row>
    <row r="101" spans="1:3">
      <c r="A101" s="191">
        <v>2</v>
      </c>
      <c r="B101" s="191" t="s">
        <v>109</v>
      </c>
      <c r="C101" s="192"/>
    </row>
    <row r="102" spans="1:3">
      <c r="A102" s="191">
        <v>3</v>
      </c>
      <c r="B102" s="191" t="s">
        <v>109</v>
      </c>
      <c r="C102" s="192"/>
    </row>
    <row r="103" spans="1:3">
      <c r="A103" s="191">
        <v>4</v>
      </c>
      <c r="B103" s="191" t="s">
        <v>109</v>
      </c>
      <c r="C103" s="192"/>
    </row>
    <row r="104" spans="1:3">
      <c r="A104" s="191">
        <v>5</v>
      </c>
      <c r="B104" s="191" t="s">
        <v>109</v>
      </c>
      <c r="C104" s="192"/>
    </row>
    <row r="105" spans="1:3">
      <c r="A105" s="191">
        <v>6</v>
      </c>
      <c r="B105" s="191" t="s">
        <v>109</v>
      </c>
      <c r="C105" s="192"/>
    </row>
    <row r="106" spans="1:3">
      <c r="A106" s="191">
        <v>7</v>
      </c>
      <c r="B106" s="191" t="s">
        <v>109</v>
      </c>
      <c r="C106" s="192"/>
    </row>
    <row r="107" spans="1:3">
      <c r="A107" s="191">
        <v>8</v>
      </c>
      <c r="B107" s="191" t="s">
        <v>109</v>
      </c>
      <c r="C107" s="192"/>
    </row>
    <row r="108" spans="1:3">
      <c r="A108" s="191">
        <v>9</v>
      </c>
      <c r="B108" s="191" t="s">
        <v>109</v>
      </c>
      <c r="C108" s="192"/>
    </row>
    <row r="109" spans="1:3">
      <c r="A109" s="191">
        <v>10</v>
      </c>
      <c r="B109" s="191" t="s">
        <v>109</v>
      </c>
      <c r="C109" s="192"/>
    </row>
    <row r="110" spans="1:3">
      <c r="A110" s="191">
        <v>11</v>
      </c>
      <c r="B110" s="191" t="s">
        <v>109</v>
      </c>
      <c r="C110" s="192"/>
    </row>
    <row r="111" spans="1:3">
      <c r="A111" s="191">
        <v>12</v>
      </c>
      <c r="B111" s="191" t="s">
        <v>109</v>
      </c>
      <c r="C111" s="192"/>
    </row>
    <row r="112" spans="1:3">
      <c r="A112" s="191">
        <v>13</v>
      </c>
      <c r="B112" s="191" t="s">
        <v>109</v>
      </c>
      <c r="C112" s="192"/>
    </row>
    <row r="113" spans="1:3">
      <c r="A113" s="191">
        <v>14</v>
      </c>
      <c r="B113" s="191" t="s">
        <v>109</v>
      </c>
      <c r="C113" s="192"/>
    </row>
    <row r="114" spans="1:3">
      <c r="A114" s="191">
        <v>15</v>
      </c>
      <c r="B114" s="191" t="s">
        <v>109</v>
      </c>
      <c r="C114" s="192"/>
    </row>
    <row r="115" spans="1:3">
      <c r="A115" s="191">
        <v>16</v>
      </c>
      <c r="B115" s="191" t="s">
        <v>109</v>
      </c>
      <c r="C115" s="192"/>
    </row>
    <row r="116" spans="1:3">
      <c r="A116" s="191">
        <v>17</v>
      </c>
      <c r="B116" s="191" t="s">
        <v>109</v>
      </c>
      <c r="C116" s="192"/>
    </row>
    <row r="117" spans="1:3">
      <c r="A117" s="191">
        <v>18</v>
      </c>
      <c r="B117" s="191" t="s">
        <v>109</v>
      </c>
      <c r="C117" s="192"/>
    </row>
    <row r="118" spans="1:3">
      <c r="A118" s="191">
        <v>19</v>
      </c>
      <c r="B118" s="191" t="s">
        <v>109</v>
      </c>
      <c r="C118" s="192"/>
    </row>
    <row r="119" spans="1:3">
      <c r="A119" s="191">
        <v>20</v>
      </c>
      <c r="B119" s="191" t="s">
        <v>109</v>
      </c>
      <c r="C119" s="192"/>
    </row>
    <row r="120" spans="1:3">
      <c r="A120" s="191">
        <v>21</v>
      </c>
      <c r="B120" s="191" t="s">
        <v>109</v>
      </c>
      <c r="C120" s="192"/>
    </row>
    <row r="121" spans="1:3">
      <c r="A121" s="191">
        <v>22</v>
      </c>
      <c r="B121" s="191" t="s">
        <v>109</v>
      </c>
      <c r="C121" s="192"/>
    </row>
    <row r="122" spans="1:3">
      <c r="A122" s="191">
        <v>23</v>
      </c>
      <c r="B122" s="191" t="s">
        <v>109</v>
      </c>
      <c r="C122" s="192"/>
    </row>
    <row r="123" spans="1:3">
      <c r="A123" s="191">
        <v>24</v>
      </c>
      <c r="B123" s="191" t="s">
        <v>109</v>
      </c>
      <c r="C123" s="192"/>
    </row>
    <row r="124" spans="1:3">
      <c r="A124" s="191">
        <v>25</v>
      </c>
      <c r="B124" s="191" t="s">
        <v>109</v>
      </c>
      <c r="C124" s="192"/>
    </row>
    <row r="125" spans="1:3">
      <c r="A125" s="191">
        <v>26</v>
      </c>
      <c r="B125" s="191" t="s">
        <v>109</v>
      </c>
      <c r="C125" s="192"/>
    </row>
    <row r="126" spans="1:3">
      <c r="A126" s="191">
        <v>27</v>
      </c>
      <c r="B126" s="191" t="s">
        <v>109</v>
      </c>
      <c r="C126" s="192"/>
    </row>
    <row r="127" spans="1:3">
      <c r="A127" s="191">
        <v>28</v>
      </c>
      <c r="B127" s="191" t="s">
        <v>109</v>
      </c>
      <c r="C127" s="192"/>
    </row>
    <row r="128" spans="1:3">
      <c r="A128" s="191">
        <v>29</v>
      </c>
      <c r="B128" s="191" t="s">
        <v>109</v>
      </c>
      <c r="C128" s="192"/>
    </row>
    <row r="129" spans="1:3">
      <c r="A129" s="191">
        <v>30</v>
      </c>
      <c r="B129" s="191" t="s">
        <v>109</v>
      </c>
      <c r="C129" s="192"/>
    </row>
    <row r="130" spans="1:3">
      <c r="A130" s="191">
        <v>31</v>
      </c>
      <c r="B130" s="191" t="s">
        <v>109</v>
      </c>
      <c r="C130" s="192"/>
    </row>
    <row r="131" spans="1:3">
      <c r="A131" s="191">
        <v>32</v>
      </c>
      <c r="B131" s="191" t="s">
        <v>109</v>
      </c>
      <c r="C131" s="192"/>
    </row>
    <row r="132" spans="1:3">
      <c r="A132" s="191">
        <v>33</v>
      </c>
      <c r="B132" s="191" t="s">
        <v>109</v>
      </c>
      <c r="C132" s="192"/>
    </row>
    <row r="133" spans="1:3">
      <c r="A133" s="191">
        <v>34</v>
      </c>
      <c r="B133" s="191" t="s">
        <v>109</v>
      </c>
      <c r="C133" s="192"/>
    </row>
    <row r="134" spans="1:3">
      <c r="A134" s="191">
        <v>35</v>
      </c>
      <c r="B134" s="191" t="s">
        <v>109</v>
      </c>
      <c r="C134" s="192"/>
    </row>
    <row r="135" spans="1:3">
      <c r="A135" s="191">
        <v>36</v>
      </c>
      <c r="B135" s="191" t="s">
        <v>109</v>
      </c>
      <c r="C135" s="192"/>
    </row>
    <row r="136" spans="1:3">
      <c r="A136" s="191">
        <v>37</v>
      </c>
      <c r="B136" s="191" t="s">
        <v>109</v>
      </c>
      <c r="C136" s="192"/>
    </row>
    <row r="137" spans="1:3">
      <c r="A137" s="191">
        <v>38</v>
      </c>
      <c r="B137" s="191" t="s">
        <v>109</v>
      </c>
      <c r="C137" s="192"/>
    </row>
    <row r="138" spans="1:3">
      <c r="A138" s="191">
        <v>39</v>
      </c>
      <c r="B138" s="191" t="s">
        <v>109</v>
      </c>
      <c r="C138" s="192"/>
    </row>
    <row r="139" spans="1:3">
      <c r="A139" s="191">
        <v>40</v>
      </c>
      <c r="B139" s="191" t="s">
        <v>109</v>
      </c>
      <c r="C139" s="192"/>
    </row>
    <row r="140" spans="1:3">
      <c r="A140" s="191">
        <v>41</v>
      </c>
      <c r="B140" s="191" t="s">
        <v>109</v>
      </c>
      <c r="C140" s="192"/>
    </row>
    <row r="141" spans="1:3">
      <c r="A141" s="191">
        <v>42</v>
      </c>
      <c r="B141" s="191" t="s">
        <v>109</v>
      </c>
      <c r="C141" s="192"/>
    </row>
    <row r="142" spans="1:3">
      <c r="A142" s="191">
        <v>43</v>
      </c>
      <c r="B142" s="191" t="s">
        <v>109</v>
      </c>
      <c r="C142" s="192"/>
    </row>
    <row r="143" spans="1:3">
      <c r="A143" s="191">
        <v>44</v>
      </c>
      <c r="B143" s="191" t="s">
        <v>109</v>
      </c>
      <c r="C143" s="192"/>
    </row>
    <row r="144" spans="1:3">
      <c r="A144" s="191">
        <v>45</v>
      </c>
      <c r="B144" s="191" t="s">
        <v>109</v>
      </c>
      <c r="C144" s="192"/>
    </row>
    <row r="145" spans="1:3">
      <c r="A145" s="191">
        <v>46</v>
      </c>
      <c r="B145" s="191" t="s">
        <v>109</v>
      </c>
      <c r="C145" s="192"/>
    </row>
    <row r="146" spans="1:3">
      <c r="A146" s="191">
        <v>47</v>
      </c>
      <c r="B146" s="191" t="s">
        <v>109</v>
      </c>
      <c r="C146" s="192"/>
    </row>
    <row r="147" spans="1:3">
      <c r="A147" s="191">
        <v>48</v>
      </c>
      <c r="B147" s="191" t="s">
        <v>109</v>
      </c>
      <c r="C147" s="192"/>
    </row>
    <row r="148" spans="1:3">
      <c r="A148" s="191">
        <v>49</v>
      </c>
      <c r="B148" s="191" t="s">
        <v>109</v>
      </c>
      <c r="C148" s="192"/>
    </row>
    <row r="149" spans="1:3">
      <c r="A149" s="191">
        <v>50</v>
      </c>
      <c r="B149" s="191" t="s">
        <v>88</v>
      </c>
      <c r="C149" s="192"/>
    </row>
    <row r="150" spans="1:3">
      <c r="A150" s="191">
        <v>51</v>
      </c>
      <c r="B150" s="191" t="s">
        <v>88</v>
      </c>
      <c r="C150" s="192"/>
    </row>
    <row r="151" spans="1:3">
      <c r="A151" s="191">
        <v>52</v>
      </c>
      <c r="B151" s="191" t="s">
        <v>88</v>
      </c>
      <c r="C151" s="192"/>
    </row>
    <row r="152" spans="1:3">
      <c r="A152" s="191">
        <v>53</v>
      </c>
      <c r="B152" s="191" t="s">
        <v>88</v>
      </c>
      <c r="C152" s="192"/>
    </row>
    <row r="153" spans="1:3">
      <c r="A153" s="191">
        <v>54</v>
      </c>
      <c r="B153" s="191" t="s">
        <v>88</v>
      </c>
      <c r="C153" s="192"/>
    </row>
    <row r="154" spans="1:3">
      <c r="A154" s="191">
        <v>55</v>
      </c>
      <c r="B154" s="191" t="s">
        <v>88</v>
      </c>
      <c r="C154" s="192"/>
    </row>
    <row r="155" spans="1:3">
      <c r="A155" s="191">
        <v>56</v>
      </c>
      <c r="B155" s="191" t="s">
        <v>88</v>
      </c>
      <c r="C155" s="192"/>
    </row>
    <row r="156" spans="1:3">
      <c r="A156" s="191">
        <v>57</v>
      </c>
      <c r="B156" s="191" t="s">
        <v>88</v>
      </c>
      <c r="C156" s="192"/>
    </row>
    <row r="157" spans="1:3">
      <c r="A157" s="191">
        <v>58</v>
      </c>
      <c r="B157" s="191" t="s">
        <v>88</v>
      </c>
      <c r="C157" s="192"/>
    </row>
    <row r="158" spans="1:3">
      <c r="A158" s="191">
        <v>59</v>
      </c>
      <c r="B158" s="191" t="s">
        <v>88</v>
      </c>
      <c r="C158" s="192"/>
    </row>
    <row r="159" spans="1:3">
      <c r="A159" s="191">
        <v>60</v>
      </c>
      <c r="B159" s="191" t="s">
        <v>88</v>
      </c>
      <c r="C159" s="192"/>
    </row>
    <row r="160" spans="1:3">
      <c r="A160" s="191">
        <v>61</v>
      </c>
      <c r="B160" s="191" t="s">
        <v>88</v>
      </c>
      <c r="C160" s="192"/>
    </row>
    <row r="161" spans="1:3">
      <c r="A161" s="191">
        <v>62</v>
      </c>
      <c r="B161" s="191" t="s">
        <v>88</v>
      </c>
      <c r="C161" s="192"/>
    </row>
    <row r="162" spans="1:3">
      <c r="A162" s="191">
        <v>63</v>
      </c>
      <c r="B162" s="191" t="s">
        <v>88</v>
      </c>
      <c r="C162" s="192"/>
    </row>
    <row r="163" spans="1:3">
      <c r="A163" s="191">
        <v>64</v>
      </c>
      <c r="B163" s="191" t="s">
        <v>88</v>
      </c>
      <c r="C163" s="192"/>
    </row>
    <row r="164" spans="1:3">
      <c r="A164" s="191">
        <v>65</v>
      </c>
      <c r="B164" s="191" t="s">
        <v>88</v>
      </c>
      <c r="C164" s="192"/>
    </row>
    <row r="165" spans="1:3">
      <c r="A165" s="191">
        <v>66</v>
      </c>
      <c r="B165" s="191" t="s">
        <v>88</v>
      </c>
      <c r="C165" s="192"/>
    </row>
    <row r="166" spans="1:3">
      <c r="A166" s="191">
        <v>67</v>
      </c>
      <c r="B166" s="191" t="s">
        <v>88</v>
      </c>
      <c r="C166" s="192"/>
    </row>
    <row r="167" spans="1:3">
      <c r="A167" s="191">
        <v>68</v>
      </c>
      <c r="B167" s="191" t="s">
        <v>88</v>
      </c>
      <c r="C167" s="192"/>
    </row>
    <row r="168" spans="1:3">
      <c r="A168" s="191">
        <v>69</v>
      </c>
      <c r="B168" s="191" t="s">
        <v>88</v>
      </c>
      <c r="C168" s="192"/>
    </row>
    <row r="169" spans="1:3">
      <c r="A169" s="191">
        <v>70</v>
      </c>
      <c r="B169" s="191" t="s">
        <v>88</v>
      </c>
      <c r="C169" s="192"/>
    </row>
    <row r="170" spans="1:3">
      <c r="A170" s="191">
        <v>71</v>
      </c>
      <c r="B170" s="191" t="s">
        <v>88</v>
      </c>
      <c r="C170" s="192"/>
    </row>
    <row r="171" spans="1:3">
      <c r="A171" s="191">
        <v>72</v>
      </c>
      <c r="B171" s="191" t="s">
        <v>88</v>
      </c>
      <c r="C171" s="192"/>
    </row>
    <row r="172" spans="1:3">
      <c r="A172" s="191">
        <v>73</v>
      </c>
      <c r="B172" s="191" t="s">
        <v>88</v>
      </c>
      <c r="C172" s="192"/>
    </row>
    <row r="173" spans="1:3">
      <c r="A173" s="191">
        <v>74</v>
      </c>
      <c r="B173" s="191" t="s">
        <v>88</v>
      </c>
      <c r="C173" s="192"/>
    </row>
    <row r="174" spans="1:3">
      <c r="A174" s="191">
        <v>75</v>
      </c>
      <c r="B174" s="191" t="s">
        <v>88</v>
      </c>
      <c r="C174" s="192"/>
    </row>
    <row r="175" spans="1:3">
      <c r="A175" s="191">
        <v>76</v>
      </c>
      <c r="B175" s="191" t="s">
        <v>88</v>
      </c>
      <c r="C175" s="192"/>
    </row>
    <row r="176" spans="1:3">
      <c r="A176" s="191">
        <v>77</v>
      </c>
      <c r="B176" s="191" t="s">
        <v>88</v>
      </c>
      <c r="C176" s="192"/>
    </row>
    <row r="177" spans="1:3">
      <c r="A177" s="191">
        <v>78</v>
      </c>
      <c r="B177" s="191" t="s">
        <v>88</v>
      </c>
      <c r="C177" s="192"/>
    </row>
    <row r="178" spans="1:3">
      <c r="A178" s="191">
        <v>79</v>
      </c>
      <c r="B178" s="191" t="s">
        <v>88</v>
      </c>
      <c r="C178" s="192"/>
    </row>
    <row r="179" spans="1:3">
      <c r="A179" s="191">
        <v>80</v>
      </c>
      <c r="B179" s="191" t="s">
        <v>88</v>
      </c>
      <c r="C179" s="192"/>
    </row>
    <row r="180" spans="1:3">
      <c r="A180" s="191">
        <v>81</v>
      </c>
      <c r="B180" s="191" t="s">
        <v>88</v>
      </c>
      <c r="C180" s="192"/>
    </row>
    <row r="181" spans="1:3">
      <c r="A181" s="191">
        <v>82</v>
      </c>
      <c r="B181" s="191" t="s">
        <v>88</v>
      </c>
      <c r="C181" s="192"/>
    </row>
    <row r="182" spans="1:3">
      <c r="A182" s="191">
        <v>83</v>
      </c>
      <c r="B182" s="191" t="s">
        <v>88</v>
      </c>
      <c r="C182" s="192"/>
    </row>
    <row r="183" spans="1:3">
      <c r="A183" s="191">
        <v>84</v>
      </c>
      <c r="B183" s="191" t="s">
        <v>88</v>
      </c>
      <c r="C183" s="192"/>
    </row>
    <row r="184" spans="1:3">
      <c r="A184" s="191">
        <v>85</v>
      </c>
      <c r="B184" s="191" t="s">
        <v>88</v>
      </c>
      <c r="C184" s="192"/>
    </row>
    <row r="185" spans="1:3">
      <c r="A185" s="191">
        <v>86</v>
      </c>
      <c r="B185" s="191" t="s">
        <v>88</v>
      </c>
      <c r="C185" s="192"/>
    </row>
    <row r="186" spans="1:3">
      <c r="A186" s="191">
        <v>87</v>
      </c>
      <c r="B186" s="191" t="s">
        <v>88</v>
      </c>
      <c r="C186" s="192"/>
    </row>
    <row r="187" spans="1:3">
      <c r="A187" s="191">
        <v>88</v>
      </c>
      <c r="B187" s="191" t="s">
        <v>88</v>
      </c>
      <c r="C187" s="192"/>
    </row>
    <row r="188" spans="1:3">
      <c r="A188" s="191">
        <v>89</v>
      </c>
      <c r="B188" s="191" t="s">
        <v>88</v>
      </c>
      <c r="C188" s="192"/>
    </row>
    <row r="189" spans="1:3">
      <c r="A189" s="191">
        <v>90</v>
      </c>
      <c r="B189" s="191" t="s">
        <v>88</v>
      </c>
      <c r="C189" s="192"/>
    </row>
    <row r="190" spans="1:3">
      <c r="A190" s="191">
        <v>91</v>
      </c>
      <c r="B190" s="191" t="s">
        <v>88</v>
      </c>
      <c r="C190" s="192"/>
    </row>
    <row r="191" spans="1:3">
      <c r="A191" s="191">
        <v>92</v>
      </c>
      <c r="B191" s="191" t="s">
        <v>88</v>
      </c>
      <c r="C191" s="192"/>
    </row>
    <row r="192" spans="1:3">
      <c r="A192" s="191">
        <v>93</v>
      </c>
      <c r="B192" s="191" t="s">
        <v>88</v>
      </c>
      <c r="C192" s="192"/>
    </row>
    <row r="193" spans="1:3">
      <c r="A193" s="191">
        <v>94</v>
      </c>
      <c r="B193" s="191" t="s">
        <v>88</v>
      </c>
      <c r="C193" s="192"/>
    </row>
    <row r="194" spans="1:3">
      <c r="A194" s="191">
        <v>95</v>
      </c>
      <c r="B194" s="191" t="s">
        <v>88</v>
      </c>
      <c r="C194" s="192"/>
    </row>
    <row r="195" spans="1:3">
      <c r="A195" s="191">
        <v>96</v>
      </c>
      <c r="B195" s="191" t="s">
        <v>88</v>
      </c>
      <c r="C195" s="192"/>
    </row>
    <row r="196" spans="1:3">
      <c r="A196" s="191">
        <v>97</v>
      </c>
      <c r="B196" s="191" t="s">
        <v>88</v>
      </c>
      <c r="C196" s="192"/>
    </row>
    <row r="197" spans="1:3">
      <c r="A197" s="191">
        <v>98</v>
      </c>
      <c r="B197" s="191" t="s">
        <v>88</v>
      </c>
      <c r="C197" s="192"/>
    </row>
    <row r="198" spans="1:3">
      <c r="A198" s="191">
        <v>99</v>
      </c>
      <c r="B198" s="191" t="s">
        <v>88</v>
      </c>
      <c r="C198" s="192"/>
    </row>
    <row r="199" spans="1:3">
      <c r="A199" s="191">
        <v>100</v>
      </c>
      <c r="B199" s="191" t="s">
        <v>108</v>
      </c>
      <c r="C199" s="192"/>
    </row>
    <row r="200" spans="1:3">
      <c r="C200" s="192"/>
    </row>
    <row r="201" spans="1:3">
      <c r="A201" s="307" t="s">
        <v>115</v>
      </c>
      <c r="B201" s="307" t="s">
        <v>116</v>
      </c>
      <c r="C201" s="192"/>
    </row>
    <row r="202" spans="1:3">
      <c r="A202" s="308"/>
      <c r="B202" s="308"/>
      <c r="C202" s="192"/>
    </row>
    <row r="203" spans="1:3">
      <c r="A203" s="191" t="s">
        <v>117</v>
      </c>
      <c r="B203" s="191" t="s">
        <v>117</v>
      </c>
      <c r="C203" s="192"/>
    </row>
    <row r="204" spans="1:3">
      <c r="A204" s="191" t="s">
        <v>118</v>
      </c>
      <c r="B204" s="191" t="s">
        <v>119</v>
      </c>
      <c r="C204" s="192"/>
    </row>
    <row r="205" spans="1:3">
      <c r="A205" s="191"/>
      <c r="B205" s="191" t="s">
        <v>118</v>
      </c>
      <c r="C205" s="192"/>
    </row>
    <row r="206" spans="1:3">
      <c r="C206" s="192"/>
    </row>
    <row r="207" spans="1:3">
      <c r="A207" s="306" t="s">
        <v>120</v>
      </c>
      <c r="B207" s="306"/>
      <c r="C207" s="192"/>
    </row>
    <row r="208" spans="1:3">
      <c r="A208" s="190" t="s">
        <v>117</v>
      </c>
      <c r="B208" s="191">
        <v>2</v>
      </c>
      <c r="C208" s="192"/>
    </row>
    <row r="209" spans="1:3">
      <c r="A209" s="190" t="s">
        <v>119</v>
      </c>
      <c r="B209" s="191">
        <v>1</v>
      </c>
      <c r="C209" s="192"/>
    </row>
    <row r="210" spans="1:3">
      <c r="A210" s="190" t="s">
        <v>118</v>
      </c>
      <c r="B210" s="191">
        <v>0</v>
      </c>
      <c r="C210" s="192"/>
    </row>
    <row r="211" spans="1:3">
      <c r="C211" s="192"/>
    </row>
    <row r="212" spans="1:3">
      <c r="C212" s="192"/>
    </row>
    <row r="213" spans="1:3">
      <c r="C213" s="192"/>
    </row>
    <row r="214" spans="1:3">
      <c r="A214" s="190" t="s">
        <v>121</v>
      </c>
      <c r="B214" s="190" t="s">
        <v>122</v>
      </c>
      <c r="C214" s="190" t="s">
        <v>123</v>
      </c>
    </row>
    <row r="215" spans="1:3">
      <c r="A215" s="191" t="s">
        <v>108</v>
      </c>
      <c r="B215" s="191" t="s">
        <v>117</v>
      </c>
      <c r="C215" s="191">
        <v>2</v>
      </c>
    </row>
    <row r="216" spans="1:3">
      <c r="A216" s="191" t="s">
        <v>108</v>
      </c>
      <c r="B216" s="191" t="s">
        <v>118</v>
      </c>
      <c r="C216" s="191">
        <v>0</v>
      </c>
    </row>
    <row r="217" spans="1:3">
      <c r="A217" s="191" t="s">
        <v>88</v>
      </c>
      <c r="B217" s="191" t="s">
        <v>117</v>
      </c>
      <c r="C217" s="191">
        <v>1</v>
      </c>
    </row>
    <row r="218" spans="1:3">
      <c r="A218" s="191" t="s">
        <v>88</v>
      </c>
      <c r="B218" s="191" t="s">
        <v>118</v>
      </c>
      <c r="C218" s="191">
        <v>0</v>
      </c>
    </row>
    <row r="219" spans="1:3">
      <c r="A219" s="191" t="s">
        <v>109</v>
      </c>
      <c r="B219" s="191" t="s">
        <v>117</v>
      </c>
      <c r="C219" s="191">
        <v>0</v>
      </c>
    </row>
    <row r="220" spans="1:3">
      <c r="A220" s="191" t="s">
        <v>109</v>
      </c>
      <c r="B220" s="191" t="s">
        <v>118</v>
      </c>
      <c r="C220" s="191">
        <v>0</v>
      </c>
    </row>
    <row r="221" spans="1:3">
      <c r="C221" s="192"/>
    </row>
    <row r="222" spans="1:3">
      <c r="A222" s="190" t="s">
        <v>124</v>
      </c>
      <c r="B222" s="190" t="s">
        <v>125</v>
      </c>
      <c r="C222" s="190" t="s">
        <v>126</v>
      </c>
    </row>
    <row r="223" spans="1:3">
      <c r="A223" s="191" t="s">
        <v>108</v>
      </c>
      <c r="B223" s="191" t="s">
        <v>117</v>
      </c>
      <c r="C223" s="191">
        <v>2</v>
      </c>
    </row>
    <row r="224" spans="1:3">
      <c r="A224" s="191" t="s">
        <v>108</v>
      </c>
      <c r="B224" s="191" t="s">
        <v>119</v>
      </c>
      <c r="C224" s="191">
        <v>1</v>
      </c>
    </row>
    <row r="225" spans="1:3">
      <c r="A225" s="191" t="s">
        <v>108</v>
      </c>
      <c r="B225" s="191" t="s">
        <v>118</v>
      </c>
      <c r="C225" s="191">
        <v>0</v>
      </c>
    </row>
    <row r="226" spans="1:3">
      <c r="A226" s="191" t="s">
        <v>88</v>
      </c>
      <c r="B226" s="191" t="s">
        <v>117</v>
      </c>
      <c r="C226" s="191">
        <v>1</v>
      </c>
    </row>
    <row r="227" spans="1:3">
      <c r="A227" s="191" t="s">
        <v>88</v>
      </c>
      <c r="B227" s="191" t="s">
        <v>119</v>
      </c>
      <c r="C227" s="191">
        <v>0</v>
      </c>
    </row>
    <row r="228" spans="1:3">
      <c r="A228" s="191" t="s">
        <v>88</v>
      </c>
      <c r="B228" s="191" t="s">
        <v>118</v>
      </c>
      <c r="C228" s="191">
        <v>0</v>
      </c>
    </row>
    <row r="229" spans="1:3">
      <c r="A229" s="191" t="s">
        <v>109</v>
      </c>
      <c r="B229" s="191" t="s">
        <v>117</v>
      </c>
      <c r="C229" s="191">
        <v>0</v>
      </c>
    </row>
    <row r="230" spans="1:3">
      <c r="A230" s="191" t="s">
        <v>109</v>
      </c>
      <c r="B230" s="191" t="s">
        <v>119</v>
      </c>
      <c r="C230" s="191">
        <v>0</v>
      </c>
    </row>
    <row r="231" spans="1:3">
      <c r="A231" s="191" t="s">
        <v>109</v>
      </c>
      <c r="B231" s="191" t="s">
        <v>118</v>
      </c>
      <c r="C231" s="191">
        <v>0</v>
      </c>
    </row>
    <row r="232" spans="1:3">
      <c r="C232" s="192"/>
    </row>
    <row r="233" spans="1:3">
      <c r="A233" s="201" t="s">
        <v>127</v>
      </c>
      <c r="B233" s="190" t="s">
        <v>81</v>
      </c>
      <c r="C233" s="190" t="s">
        <v>82</v>
      </c>
    </row>
    <row r="234" spans="1:3">
      <c r="A234" s="201">
        <v>1</v>
      </c>
      <c r="B234" s="191" t="s">
        <v>91</v>
      </c>
      <c r="C234" s="191" t="s">
        <v>84</v>
      </c>
    </row>
    <row r="235" spans="1:3">
      <c r="A235" s="201">
        <v>2</v>
      </c>
      <c r="B235" s="191" t="s">
        <v>89</v>
      </c>
      <c r="C235" s="191" t="s">
        <v>86</v>
      </c>
    </row>
    <row r="236" spans="1:3">
      <c r="A236" s="201">
        <v>3</v>
      </c>
      <c r="B236" s="191" t="s">
        <v>128</v>
      </c>
      <c r="C236" s="191" t="s">
        <v>88</v>
      </c>
    </row>
    <row r="237" spans="1:3">
      <c r="A237" s="201">
        <v>4</v>
      </c>
      <c r="B237" s="191" t="s">
        <v>85</v>
      </c>
      <c r="C237" s="191" t="s">
        <v>90</v>
      </c>
    </row>
    <row r="238" spans="1:3">
      <c r="A238" s="201">
        <v>5</v>
      </c>
      <c r="B238" s="191" t="s">
        <v>83</v>
      </c>
      <c r="C238" s="191" t="s">
        <v>92</v>
      </c>
    </row>
    <row r="239" spans="1:3">
      <c r="C239" s="192"/>
    </row>
    <row r="240" spans="1:3">
      <c r="A240" s="190" t="s">
        <v>129</v>
      </c>
      <c r="C240" s="192"/>
    </row>
    <row r="241" spans="1:3">
      <c r="A241" s="191" t="s">
        <v>130</v>
      </c>
      <c r="C241" s="192"/>
    </row>
    <row r="242" spans="1:3">
      <c r="A242" s="191" t="s">
        <v>131</v>
      </c>
      <c r="C242" s="192"/>
    </row>
    <row r="243" spans="1:3">
      <c r="A243" s="191" t="s">
        <v>132</v>
      </c>
      <c r="C243" s="192"/>
    </row>
    <row r="244" spans="1:3">
      <c r="A244" s="191" t="s">
        <v>133</v>
      </c>
      <c r="C244" s="192"/>
    </row>
    <row r="245" spans="1:3">
      <c r="C245" s="192"/>
    </row>
    <row r="246" spans="1:3">
      <c r="A246" s="190" t="s">
        <v>134</v>
      </c>
      <c r="C246" s="192"/>
    </row>
    <row r="247" spans="1:3">
      <c r="A247" s="191" t="s">
        <v>99</v>
      </c>
      <c r="C247" s="192"/>
    </row>
    <row r="248" spans="1:3">
      <c r="A248" s="191" t="s">
        <v>98</v>
      </c>
      <c r="C248" s="192"/>
    </row>
    <row r="249" spans="1:3">
      <c r="C249" s="192"/>
    </row>
    <row r="250" spans="1:3">
      <c r="A250" s="199" t="s">
        <v>135</v>
      </c>
      <c r="C250" s="192"/>
    </row>
    <row r="251" spans="1:3">
      <c r="A251" s="191" t="s">
        <v>136</v>
      </c>
      <c r="C251" s="192"/>
    </row>
    <row r="252" spans="1:3">
      <c r="A252" s="191" t="s">
        <v>137</v>
      </c>
      <c r="C252" s="192"/>
    </row>
    <row r="253" spans="1:3">
      <c r="A253" s="191" t="s">
        <v>138</v>
      </c>
      <c r="C253" s="192"/>
    </row>
    <row r="254" spans="1:3">
      <c r="C254" s="192"/>
    </row>
  </sheetData>
  <mergeCells count="16">
    <mergeCell ref="A67:A68"/>
    <mergeCell ref="A1:C1"/>
    <mergeCell ref="A22:B22"/>
    <mergeCell ref="A30:C30"/>
    <mergeCell ref="A64:B64"/>
    <mergeCell ref="A65:A66"/>
    <mergeCell ref="A99:B99"/>
    <mergeCell ref="A201:A202"/>
    <mergeCell ref="B201:B202"/>
    <mergeCell ref="A207:B207"/>
    <mergeCell ref="A69:A71"/>
    <mergeCell ref="A72:A73"/>
    <mergeCell ref="A74:A75"/>
    <mergeCell ref="A76:A78"/>
    <mergeCell ref="A82:A84"/>
    <mergeCell ref="A86:C86"/>
  </mergeCells>
  <conditionalFormatting sqref="B32:B56">
    <cfRule type="cellIs" dxfId="79" priority="5" operator="equal">
      <formula>"CATASTROFICO"</formula>
    </cfRule>
    <cfRule type="cellIs" dxfId="78" priority="6" operator="equal">
      <formula>"MAYOR"</formula>
    </cfRule>
    <cfRule type="cellIs" dxfId="77" priority="8" operator="equal">
      <formula>"MENOR"</formula>
    </cfRule>
    <cfRule type="cellIs" dxfId="76" priority="9" operator="equal">
      <formula>"INSIGNIFICANTE"</formula>
    </cfRule>
  </conditionalFormatting>
  <conditionalFormatting sqref="B32:C56">
    <cfRule type="cellIs" dxfId="75" priority="3" operator="equal">
      <formula>"MODERADO"</formula>
    </cfRule>
  </conditionalFormatting>
  <conditionalFormatting sqref="C32:C56">
    <cfRule type="cellIs" dxfId="74" priority="1" operator="equal">
      <formula>"EXTREMO"</formula>
    </cfRule>
    <cfRule type="cellIs" dxfId="73" priority="2" operator="equal">
      <formula>"ALTO"</formula>
    </cfRule>
    <cfRule type="cellIs" dxfId="72" priority="4" operator="equal">
      <formula>"BAJO"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4"/>
  <sheetViews>
    <sheetView topLeftCell="A3" zoomScale="188" workbookViewId="0">
      <selection activeCell="A14" sqref="A14"/>
    </sheetView>
  </sheetViews>
  <sheetFormatPr defaultColWidth="11.42578125" defaultRowHeight="15.75"/>
  <cols>
    <col min="1" max="1" width="44.7109375" style="3" customWidth="1"/>
  </cols>
  <sheetData>
    <row r="1" spans="1:1">
      <c r="A1" s="4" t="s">
        <v>139</v>
      </c>
    </row>
    <row r="2" spans="1:1">
      <c r="A2" s="4" t="s">
        <v>140</v>
      </c>
    </row>
    <row r="3" spans="1:1">
      <c r="A3" s="4" t="s">
        <v>141</v>
      </c>
    </row>
    <row r="4" spans="1:1">
      <c r="A4" s="4" t="s">
        <v>142</v>
      </c>
    </row>
    <row r="5" spans="1:1">
      <c r="A5" s="4" t="s">
        <v>143</v>
      </c>
    </row>
    <row r="6" spans="1:1">
      <c r="A6" s="4" t="s">
        <v>144</v>
      </c>
    </row>
    <row r="7" spans="1:1">
      <c r="A7" s="4" t="s">
        <v>145</v>
      </c>
    </row>
    <row r="8" spans="1:1">
      <c r="A8" s="4" t="s">
        <v>144</v>
      </c>
    </row>
    <row r="9" spans="1:1">
      <c r="A9" s="4" t="s">
        <v>146</v>
      </c>
    </row>
    <row r="10" spans="1:1">
      <c r="A10" s="4" t="s">
        <v>147</v>
      </c>
    </row>
    <row r="11" spans="1:1">
      <c r="A11" s="203" t="s">
        <v>148</v>
      </c>
    </row>
    <row r="12" spans="1:1">
      <c r="A12" s="4" t="s">
        <v>149</v>
      </c>
    </row>
    <row r="13" spans="1:1">
      <c r="A13" s="4" t="s">
        <v>150</v>
      </c>
    </row>
    <row r="14" spans="1:1">
      <c r="A14" s="4" t="s">
        <v>151</v>
      </c>
    </row>
  </sheetData>
  <dataValidations count="1">
    <dataValidation type="list" allowBlank="1" showInputMessage="1" showErrorMessage="1" sqref="A11" xr:uid="{BAC3F961-3AA3-E444-8545-3F3C702A835E}">
      <formula1>$A$3:$A$14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C07B-B95B-4ABC-90D0-48984213D551}">
  <sheetPr codeName="Hoja1"/>
  <dimension ref="A1:AF89"/>
  <sheetViews>
    <sheetView topLeftCell="F1" zoomScale="50" zoomScaleNormal="50" workbookViewId="0">
      <selection activeCell="X1" sqref="X1"/>
    </sheetView>
  </sheetViews>
  <sheetFormatPr defaultColWidth="56.140625" defaultRowHeight="15"/>
  <cols>
    <col min="1" max="1" width="35.42578125" style="10" customWidth="1"/>
    <col min="2" max="2" width="52.42578125" style="10" customWidth="1"/>
    <col min="3" max="3" width="13.28515625" style="10" customWidth="1"/>
    <col min="4" max="4" width="12.140625" style="104" customWidth="1"/>
    <col min="5" max="5" width="70.140625" style="10" customWidth="1"/>
    <col min="6" max="6" width="91.42578125" style="10" customWidth="1"/>
    <col min="7" max="7" width="58.28515625" style="10" customWidth="1"/>
    <col min="8" max="8" width="56.5703125" style="10" customWidth="1"/>
    <col min="9" max="9" width="8.7109375" style="10" customWidth="1"/>
    <col min="10" max="20" width="7.85546875" style="10" customWidth="1"/>
    <col min="21" max="21" width="85.7109375" style="223" customWidth="1"/>
    <col min="22" max="22" width="70.140625" style="10" customWidth="1"/>
    <col min="23" max="23" width="56.140625" style="10"/>
    <col min="24" max="24" width="14.7109375" style="104" customWidth="1"/>
    <col min="25" max="16384" width="56.140625" style="10"/>
  </cols>
  <sheetData>
    <row r="1" spans="1:32">
      <c r="A1" s="326"/>
      <c r="B1" s="327"/>
      <c r="C1" s="328"/>
      <c r="D1" s="338" t="s">
        <v>152</v>
      </c>
      <c r="E1" s="339"/>
      <c r="F1" s="339"/>
      <c r="G1" s="339"/>
      <c r="H1" s="339"/>
      <c r="I1" s="322"/>
      <c r="J1" s="262"/>
      <c r="K1" s="262"/>
      <c r="L1" s="262"/>
      <c r="M1" s="262"/>
      <c r="N1" s="262"/>
      <c r="O1" s="262"/>
      <c r="P1" s="262"/>
      <c r="Q1" s="262"/>
      <c r="R1" s="262"/>
      <c r="S1" s="262"/>
      <c r="T1" s="262"/>
    </row>
    <row r="2" spans="1:32">
      <c r="A2" s="322"/>
      <c r="B2" s="262"/>
      <c r="C2" s="329"/>
      <c r="D2" s="339"/>
      <c r="E2" s="339"/>
      <c r="F2" s="339"/>
      <c r="G2" s="339"/>
      <c r="H2" s="339"/>
      <c r="I2" s="322"/>
      <c r="J2" s="262"/>
      <c r="K2" s="262"/>
      <c r="L2" s="262"/>
      <c r="M2" s="262"/>
      <c r="N2" s="262"/>
      <c r="O2" s="262"/>
      <c r="P2" s="262"/>
      <c r="Q2" s="262"/>
      <c r="R2" s="262"/>
      <c r="S2" s="262"/>
      <c r="T2" s="262"/>
    </row>
    <row r="3" spans="1:32">
      <c r="A3" s="322"/>
      <c r="B3" s="262"/>
      <c r="C3" s="329"/>
      <c r="D3" s="339"/>
      <c r="E3" s="339"/>
      <c r="F3" s="339"/>
      <c r="G3" s="339"/>
      <c r="H3" s="339"/>
      <c r="I3" s="322"/>
      <c r="J3" s="262"/>
      <c r="K3" s="262"/>
      <c r="L3" s="262"/>
      <c r="M3" s="262"/>
      <c r="N3" s="262"/>
      <c r="O3" s="262"/>
      <c r="P3" s="262"/>
      <c r="Q3" s="262"/>
      <c r="R3" s="262"/>
      <c r="S3" s="262"/>
      <c r="T3" s="262"/>
    </row>
    <row r="4" spans="1:32">
      <c r="A4" s="322"/>
      <c r="B4" s="262"/>
      <c r="C4" s="329"/>
      <c r="D4" s="339"/>
      <c r="E4" s="339"/>
      <c r="F4" s="339"/>
      <c r="G4" s="339"/>
      <c r="H4" s="339"/>
      <c r="I4" s="322"/>
      <c r="J4" s="262"/>
      <c r="K4" s="262"/>
      <c r="L4" s="262"/>
      <c r="M4" s="262"/>
      <c r="N4" s="262"/>
      <c r="O4" s="262"/>
      <c r="P4" s="262"/>
      <c r="Q4" s="262"/>
      <c r="R4" s="262"/>
      <c r="S4" s="262"/>
      <c r="T4" s="262"/>
    </row>
    <row r="5" spans="1:32" ht="68.099999999999994" customHeight="1">
      <c r="A5" s="323"/>
      <c r="B5" s="324"/>
      <c r="C5" s="330"/>
      <c r="D5" s="339"/>
      <c r="E5" s="339"/>
      <c r="F5" s="339"/>
      <c r="G5" s="339"/>
      <c r="H5" s="339"/>
      <c r="I5" s="323"/>
      <c r="J5" s="324"/>
      <c r="K5" s="324"/>
      <c r="L5" s="324"/>
      <c r="M5" s="324"/>
      <c r="N5" s="324"/>
      <c r="O5" s="324"/>
      <c r="P5" s="324"/>
      <c r="Q5" s="324"/>
      <c r="R5" s="324"/>
      <c r="S5" s="324"/>
      <c r="T5" s="324"/>
    </row>
    <row r="6" spans="1:32" ht="28.5" customHeight="1">
      <c r="A6" s="29" t="s">
        <v>153</v>
      </c>
      <c r="B6" s="30"/>
      <c r="C6" s="30"/>
      <c r="D6" s="30"/>
      <c r="E6" s="30"/>
      <c r="F6" s="30"/>
      <c r="G6" s="30"/>
      <c r="H6" s="30"/>
      <c r="I6" s="31"/>
      <c r="J6" s="32"/>
      <c r="K6" s="32"/>
      <c r="L6" s="32"/>
      <c r="M6" s="32"/>
      <c r="N6" s="33" t="s">
        <v>154</v>
      </c>
      <c r="O6" s="32"/>
      <c r="P6" s="32"/>
      <c r="Q6" s="32"/>
      <c r="R6" s="32"/>
      <c r="S6" s="32"/>
      <c r="T6" s="34"/>
      <c r="U6" s="314" t="s">
        <v>155</v>
      </c>
      <c r="V6" s="314"/>
      <c r="W6" s="314"/>
      <c r="X6" s="314"/>
      <c r="Y6" s="314" t="s">
        <v>156</v>
      </c>
      <c r="Z6" s="314"/>
      <c r="AA6" s="314"/>
      <c r="AB6" s="314"/>
      <c r="AC6" s="314" t="s">
        <v>157</v>
      </c>
      <c r="AD6" s="314"/>
      <c r="AE6" s="314"/>
      <c r="AF6" s="314"/>
    </row>
    <row r="7" spans="1:32" ht="29.25" customHeight="1">
      <c r="A7" s="35" t="s">
        <v>158</v>
      </c>
      <c r="B7" s="36" t="s">
        <v>159</v>
      </c>
      <c r="C7" s="35" t="s">
        <v>160</v>
      </c>
      <c r="D7" s="35" t="s">
        <v>161</v>
      </c>
      <c r="E7" s="35" t="s">
        <v>162</v>
      </c>
      <c r="F7" s="35" t="s">
        <v>163</v>
      </c>
      <c r="G7" s="35" t="s">
        <v>164</v>
      </c>
      <c r="H7" s="37" t="s">
        <v>165</v>
      </c>
      <c r="I7" s="38" t="s">
        <v>166</v>
      </c>
      <c r="J7" s="38" t="s">
        <v>167</v>
      </c>
      <c r="K7" s="38" t="s">
        <v>168</v>
      </c>
      <c r="L7" s="38" t="s">
        <v>169</v>
      </c>
      <c r="M7" s="38" t="s">
        <v>170</v>
      </c>
      <c r="N7" s="38" t="s">
        <v>171</v>
      </c>
      <c r="O7" s="38" t="s">
        <v>172</v>
      </c>
      <c r="P7" s="38" t="s">
        <v>173</v>
      </c>
      <c r="Q7" s="38" t="s">
        <v>174</v>
      </c>
      <c r="R7" s="38" t="s">
        <v>175</v>
      </c>
      <c r="S7" s="38" t="s">
        <v>176</v>
      </c>
      <c r="T7" s="38" t="s">
        <v>177</v>
      </c>
      <c r="U7" s="213" t="s">
        <v>178</v>
      </c>
      <c r="V7" s="213" t="s">
        <v>179</v>
      </c>
      <c r="W7" s="213" t="s">
        <v>180</v>
      </c>
      <c r="X7" s="214" t="s">
        <v>181</v>
      </c>
      <c r="Y7" s="213" t="s">
        <v>178</v>
      </c>
      <c r="Z7" s="213" t="s">
        <v>179</v>
      </c>
      <c r="AA7" s="213" t="s">
        <v>180</v>
      </c>
      <c r="AB7" s="214" t="s">
        <v>181</v>
      </c>
      <c r="AC7" s="213" t="s">
        <v>178</v>
      </c>
      <c r="AD7" s="213" t="s">
        <v>179</v>
      </c>
      <c r="AE7" s="213" t="s">
        <v>180</v>
      </c>
      <c r="AF7" s="214" t="s">
        <v>181</v>
      </c>
    </row>
    <row r="8" spans="1:32" ht="186" customHeight="1">
      <c r="A8" s="331" t="s">
        <v>182</v>
      </c>
      <c r="B8" s="315" t="s">
        <v>183</v>
      </c>
      <c r="C8" s="40" t="s">
        <v>184</v>
      </c>
      <c r="D8" s="41" t="s">
        <v>185</v>
      </c>
      <c r="E8" s="42" t="s">
        <v>186</v>
      </c>
      <c r="F8" s="2" t="s">
        <v>187</v>
      </c>
      <c r="G8" s="2" t="s">
        <v>188</v>
      </c>
      <c r="H8" s="2" t="s">
        <v>141</v>
      </c>
      <c r="I8" s="43"/>
      <c r="J8" s="44"/>
      <c r="K8" s="45"/>
      <c r="L8" s="45"/>
      <c r="M8" s="46"/>
      <c r="N8" s="46"/>
      <c r="O8" s="45"/>
      <c r="P8" s="45"/>
      <c r="Q8" s="45"/>
      <c r="R8" s="45"/>
      <c r="S8" s="47"/>
      <c r="T8" s="205"/>
      <c r="U8" s="219" t="s">
        <v>189</v>
      </c>
      <c r="V8" s="217" t="s">
        <v>190</v>
      </c>
      <c r="W8" s="232" t="s">
        <v>191</v>
      </c>
      <c r="X8" s="233">
        <v>1</v>
      </c>
      <c r="Y8" s="204"/>
      <c r="Z8" s="204"/>
      <c r="AA8" s="204"/>
      <c r="AB8" s="204"/>
      <c r="AC8" s="204"/>
      <c r="AD8" s="204"/>
      <c r="AE8" s="204"/>
      <c r="AF8" s="204"/>
    </row>
    <row r="9" spans="1:32" ht="196.5" customHeight="1">
      <c r="A9" s="332"/>
      <c r="B9" s="316"/>
      <c r="C9" s="40" t="s">
        <v>192</v>
      </c>
      <c r="D9" s="41" t="s">
        <v>193</v>
      </c>
      <c r="E9" s="42" t="s">
        <v>194</v>
      </c>
      <c r="F9" s="2" t="s">
        <v>195</v>
      </c>
      <c r="G9" s="2" t="s">
        <v>196</v>
      </c>
      <c r="H9" s="2" t="s">
        <v>142</v>
      </c>
      <c r="I9" s="44"/>
      <c r="J9" s="47"/>
      <c r="K9" s="47"/>
      <c r="L9" s="47"/>
      <c r="M9" s="47"/>
      <c r="N9" s="47"/>
      <c r="O9" s="47"/>
      <c r="P9" s="47"/>
      <c r="Q9" s="47"/>
      <c r="R9" s="47"/>
      <c r="S9" s="47"/>
      <c r="T9" s="206"/>
      <c r="U9" s="219" t="s">
        <v>197</v>
      </c>
      <c r="V9" s="215" t="s">
        <v>190</v>
      </c>
      <c r="W9" s="232" t="s">
        <v>198</v>
      </c>
      <c r="X9" s="233">
        <v>1</v>
      </c>
      <c r="Y9" s="204"/>
      <c r="Z9" s="204"/>
      <c r="AA9" s="204"/>
      <c r="AB9" s="204"/>
      <c r="AC9" s="204"/>
      <c r="AD9" s="204"/>
      <c r="AE9" s="204"/>
      <c r="AF9" s="204"/>
    </row>
    <row r="10" spans="1:32" ht="114.75" customHeight="1">
      <c r="A10" s="332"/>
      <c r="B10" s="316"/>
      <c r="C10" s="40" t="s">
        <v>199</v>
      </c>
      <c r="D10" s="41" t="s">
        <v>200</v>
      </c>
      <c r="E10" s="1" t="s">
        <v>201</v>
      </c>
      <c r="F10" s="2" t="s">
        <v>202</v>
      </c>
      <c r="G10" s="2" t="s">
        <v>203</v>
      </c>
      <c r="H10" s="48" t="s">
        <v>147</v>
      </c>
      <c r="I10" s="44"/>
      <c r="J10" s="47"/>
      <c r="K10" s="47"/>
      <c r="L10" s="47"/>
      <c r="M10" s="47"/>
      <c r="N10" s="47"/>
      <c r="O10" s="47"/>
      <c r="P10" s="47"/>
      <c r="Q10" s="47"/>
      <c r="R10" s="47"/>
      <c r="S10" s="47"/>
      <c r="T10" s="206"/>
      <c r="U10" s="219" t="s">
        <v>204</v>
      </c>
      <c r="V10" s="215" t="s">
        <v>205</v>
      </c>
      <c r="W10" s="234" t="s">
        <v>206</v>
      </c>
      <c r="X10" s="233">
        <v>1</v>
      </c>
      <c r="Y10" s="204"/>
      <c r="Z10" s="204"/>
      <c r="AA10" s="204"/>
      <c r="AB10" s="204"/>
      <c r="AC10" s="204"/>
      <c r="AD10" s="204"/>
      <c r="AE10" s="204"/>
      <c r="AF10" s="204"/>
    </row>
    <row r="11" spans="1:32" ht="139.5" customHeight="1">
      <c r="A11" s="332"/>
      <c r="B11" s="316"/>
      <c r="C11" s="40" t="s">
        <v>207</v>
      </c>
      <c r="D11" s="41" t="s">
        <v>208</v>
      </c>
      <c r="E11" s="1" t="s">
        <v>209</v>
      </c>
      <c r="F11" s="2" t="s">
        <v>210</v>
      </c>
      <c r="G11" s="2" t="s">
        <v>203</v>
      </c>
      <c r="H11" s="48" t="s">
        <v>147</v>
      </c>
      <c r="I11" s="41"/>
      <c r="J11" s="45"/>
      <c r="K11" s="45"/>
      <c r="L11" s="45"/>
      <c r="M11" s="47"/>
      <c r="N11" s="45"/>
      <c r="O11" s="45"/>
      <c r="P11" s="45"/>
      <c r="Q11" s="45"/>
      <c r="R11" s="45"/>
      <c r="S11" s="47"/>
      <c r="T11" s="205"/>
      <c r="U11" s="219" t="s">
        <v>211</v>
      </c>
      <c r="V11" s="231" t="s">
        <v>212</v>
      </c>
      <c r="W11" s="234" t="s">
        <v>213</v>
      </c>
      <c r="X11" s="218"/>
      <c r="Y11" s="204"/>
      <c r="Z11" s="204"/>
      <c r="AA11" s="204"/>
      <c r="AB11" s="204"/>
      <c r="AC11" s="204"/>
      <c r="AD11" s="204"/>
      <c r="AE11" s="204"/>
      <c r="AF11" s="204"/>
    </row>
    <row r="12" spans="1:32" ht="63.95" customHeight="1">
      <c r="A12" s="332"/>
      <c r="B12" s="316"/>
      <c r="C12" s="40" t="s">
        <v>214</v>
      </c>
      <c r="D12" s="41" t="s">
        <v>215</v>
      </c>
      <c r="E12" s="1" t="s">
        <v>216</v>
      </c>
      <c r="F12" s="2" t="s">
        <v>217</v>
      </c>
      <c r="G12" s="41" t="s">
        <v>218</v>
      </c>
      <c r="H12" s="2" t="s">
        <v>141</v>
      </c>
      <c r="I12" s="41"/>
      <c r="J12" s="45"/>
      <c r="K12" s="45"/>
      <c r="L12" s="45"/>
      <c r="M12" s="46"/>
      <c r="N12" s="45"/>
      <c r="O12" s="45"/>
      <c r="P12" s="45"/>
      <c r="Q12" s="45"/>
      <c r="R12" s="45"/>
      <c r="S12" s="47"/>
      <c r="T12" s="205"/>
      <c r="U12" s="224" t="s">
        <v>219</v>
      </c>
      <c r="V12" s="218" t="s">
        <v>219</v>
      </c>
      <c r="W12" s="218" t="s">
        <v>219</v>
      </c>
      <c r="X12" s="218"/>
      <c r="Y12" s="204"/>
      <c r="Z12" s="204"/>
      <c r="AA12" s="204"/>
      <c r="AB12" s="204"/>
      <c r="AC12" s="204"/>
      <c r="AD12" s="204"/>
      <c r="AE12" s="204"/>
      <c r="AF12" s="204"/>
    </row>
    <row r="13" spans="1:32" ht="149.25" customHeight="1">
      <c r="A13" s="332"/>
      <c r="B13" s="316"/>
      <c r="C13" s="40" t="s">
        <v>220</v>
      </c>
      <c r="D13" s="41" t="s">
        <v>221</v>
      </c>
      <c r="E13" s="1" t="s">
        <v>222</v>
      </c>
      <c r="F13" s="2" t="s">
        <v>223</v>
      </c>
      <c r="G13" s="40" t="s">
        <v>224</v>
      </c>
      <c r="H13" s="41" t="s">
        <v>143</v>
      </c>
      <c r="I13" s="41"/>
      <c r="J13" s="45"/>
      <c r="K13" s="45"/>
      <c r="L13" s="47"/>
      <c r="M13" s="46"/>
      <c r="N13" s="45"/>
      <c r="O13" s="45"/>
      <c r="P13" s="47"/>
      <c r="Q13" s="45"/>
      <c r="R13" s="45"/>
      <c r="S13" s="46"/>
      <c r="T13" s="207"/>
      <c r="U13" s="226" t="s">
        <v>225</v>
      </c>
      <c r="V13" s="216" t="s">
        <v>226</v>
      </c>
      <c r="W13" s="234" t="s">
        <v>227</v>
      </c>
      <c r="X13" s="233">
        <v>0.5</v>
      </c>
      <c r="Y13" s="204"/>
      <c r="Z13" s="204"/>
      <c r="AA13" s="204"/>
      <c r="AB13" s="204"/>
      <c r="AC13" s="204"/>
      <c r="AD13" s="204"/>
      <c r="AE13" s="204"/>
      <c r="AF13" s="204"/>
    </row>
    <row r="14" spans="1:32" ht="86.25" customHeight="1">
      <c r="A14" s="332"/>
      <c r="B14" s="317"/>
      <c r="C14" s="40" t="s">
        <v>228</v>
      </c>
      <c r="D14" s="41" t="s">
        <v>229</v>
      </c>
      <c r="E14" s="1" t="s">
        <v>230</v>
      </c>
      <c r="F14" s="2" t="s">
        <v>231</v>
      </c>
      <c r="G14" s="2" t="s">
        <v>232</v>
      </c>
      <c r="H14" s="2" t="s">
        <v>142</v>
      </c>
      <c r="I14" s="44"/>
      <c r="J14" s="47"/>
      <c r="K14" s="47"/>
      <c r="L14" s="47"/>
      <c r="M14" s="47"/>
      <c r="N14" s="47"/>
      <c r="O14" s="47"/>
      <c r="P14" s="47"/>
      <c r="Q14" s="47"/>
      <c r="R14" s="47"/>
      <c r="S14" s="47"/>
      <c r="T14" s="207"/>
      <c r="U14" s="219" t="s">
        <v>233</v>
      </c>
      <c r="V14" s="215" t="s">
        <v>234</v>
      </c>
      <c r="W14" s="234" t="s">
        <v>235</v>
      </c>
      <c r="X14" s="233">
        <v>1</v>
      </c>
      <c r="Y14" s="204"/>
      <c r="Z14" s="204"/>
      <c r="AA14" s="204"/>
      <c r="AB14" s="204"/>
      <c r="AC14" s="204"/>
      <c r="AD14" s="204"/>
      <c r="AE14" s="204"/>
      <c r="AF14" s="204"/>
    </row>
    <row r="15" spans="1:32" ht="170.25" customHeight="1">
      <c r="A15" s="332"/>
      <c r="B15" s="49" t="s">
        <v>236</v>
      </c>
      <c r="C15" s="40" t="s">
        <v>237</v>
      </c>
      <c r="D15" s="41" t="s">
        <v>238</v>
      </c>
      <c r="E15" s="42" t="s">
        <v>239</v>
      </c>
      <c r="F15" s="41" t="s">
        <v>240</v>
      </c>
      <c r="G15" s="40" t="s">
        <v>241</v>
      </c>
      <c r="H15" s="41" t="s">
        <v>143</v>
      </c>
      <c r="I15" s="43"/>
      <c r="J15" s="45"/>
      <c r="K15" s="45"/>
      <c r="L15" s="47"/>
      <c r="M15" s="45"/>
      <c r="N15" s="45"/>
      <c r="O15" s="45"/>
      <c r="P15" s="45"/>
      <c r="Q15" s="45"/>
      <c r="R15" s="45"/>
      <c r="S15" s="45"/>
      <c r="T15" s="205"/>
      <c r="U15" s="226" t="s">
        <v>242</v>
      </c>
      <c r="V15" s="215" t="s">
        <v>243</v>
      </c>
      <c r="W15" s="234" t="s">
        <v>244</v>
      </c>
      <c r="X15" s="233">
        <v>1</v>
      </c>
      <c r="Y15" s="204"/>
      <c r="Z15" s="204"/>
      <c r="AA15" s="204"/>
      <c r="AB15" s="204"/>
      <c r="AC15" s="204"/>
      <c r="AD15" s="204"/>
      <c r="AE15" s="204"/>
      <c r="AF15" s="204"/>
    </row>
    <row r="16" spans="1:32" ht="73.5" customHeight="1">
      <c r="A16" s="332"/>
      <c r="B16" s="39" t="s">
        <v>245</v>
      </c>
      <c r="C16" s="40" t="s">
        <v>246</v>
      </c>
      <c r="D16" s="41" t="s">
        <v>247</v>
      </c>
      <c r="E16" s="42" t="s">
        <v>248</v>
      </c>
      <c r="F16" s="40" t="s">
        <v>249</v>
      </c>
      <c r="G16" s="40" t="s">
        <v>250</v>
      </c>
      <c r="H16" s="41" t="s">
        <v>145</v>
      </c>
      <c r="I16" s="43"/>
      <c r="J16" s="45"/>
      <c r="K16" s="45"/>
      <c r="L16" s="45"/>
      <c r="M16" s="45"/>
      <c r="N16" s="45"/>
      <c r="O16" s="45"/>
      <c r="P16" s="45"/>
      <c r="Q16" s="45"/>
      <c r="R16" s="47"/>
      <c r="S16" s="45"/>
      <c r="T16" s="205"/>
      <c r="U16" s="218" t="s">
        <v>219</v>
      </c>
      <c r="V16" s="218" t="s">
        <v>219</v>
      </c>
      <c r="W16" s="234" t="s">
        <v>251</v>
      </c>
      <c r="X16" s="233">
        <v>0</v>
      </c>
      <c r="Y16" s="204"/>
      <c r="Z16" s="204"/>
      <c r="AA16" s="204"/>
      <c r="AB16" s="204"/>
      <c r="AC16" s="204"/>
      <c r="AD16" s="204"/>
      <c r="AE16" s="204"/>
      <c r="AF16" s="204"/>
    </row>
    <row r="17" spans="1:32" ht="73.5" customHeight="1">
      <c r="A17" s="332"/>
      <c r="B17" s="315" t="s">
        <v>252</v>
      </c>
      <c r="C17" s="39" t="s">
        <v>253</v>
      </c>
      <c r="D17" s="41" t="s">
        <v>254</v>
      </c>
      <c r="E17" s="1" t="s">
        <v>255</v>
      </c>
      <c r="F17" s="2" t="s">
        <v>256</v>
      </c>
      <c r="G17" s="40" t="s">
        <v>257</v>
      </c>
      <c r="H17" s="2" t="s">
        <v>142</v>
      </c>
      <c r="I17" s="43"/>
      <c r="J17" s="45"/>
      <c r="K17" s="45"/>
      <c r="L17" s="47"/>
      <c r="M17" s="45"/>
      <c r="N17" s="45"/>
      <c r="O17" s="45"/>
      <c r="P17" s="46"/>
      <c r="Q17" s="47"/>
      <c r="R17" s="46"/>
      <c r="S17" s="45"/>
      <c r="T17" s="205"/>
      <c r="U17" s="226" t="s">
        <v>258</v>
      </c>
      <c r="V17" s="215" t="s">
        <v>190</v>
      </c>
      <c r="W17" s="234" t="s">
        <v>259</v>
      </c>
      <c r="X17" s="233">
        <v>1</v>
      </c>
      <c r="Y17" s="204"/>
      <c r="Z17" s="204"/>
      <c r="AA17" s="204"/>
      <c r="AB17" s="204"/>
      <c r="AC17" s="204"/>
      <c r="AD17" s="204"/>
      <c r="AE17" s="204"/>
      <c r="AF17" s="204"/>
    </row>
    <row r="18" spans="1:32" ht="63.95" customHeight="1">
      <c r="A18" s="332"/>
      <c r="B18" s="317"/>
      <c r="C18" s="39" t="s">
        <v>260</v>
      </c>
      <c r="D18" s="41" t="s">
        <v>261</v>
      </c>
      <c r="E18" s="1" t="s">
        <v>262</v>
      </c>
      <c r="F18" s="2" t="s">
        <v>263</v>
      </c>
      <c r="G18" s="40" t="s">
        <v>264</v>
      </c>
      <c r="H18" s="2" t="s">
        <v>142</v>
      </c>
      <c r="I18" s="67"/>
      <c r="J18" s="47"/>
      <c r="K18" s="47"/>
      <c r="L18" s="47"/>
      <c r="M18" s="47"/>
      <c r="N18" s="47"/>
      <c r="O18" s="47"/>
      <c r="P18" s="47"/>
      <c r="Q18" s="47"/>
      <c r="R18" s="47"/>
      <c r="S18" s="47"/>
      <c r="T18" s="206"/>
      <c r="U18" s="226" t="s">
        <v>265</v>
      </c>
      <c r="V18" s="215" t="s">
        <v>190</v>
      </c>
      <c r="W18" s="247" t="s">
        <v>266</v>
      </c>
      <c r="X18" s="233">
        <v>1</v>
      </c>
      <c r="Y18" s="204"/>
      <c r="Z18" s="204"/>
      <c r="AA18" s="204"/>
      <c r="AB18" s="204"/>
      <c r="AC18" s="204"/>
      <c r="AD18" s="204"/>
      <c r="AE18" s="204"/>
      <c r="AF18" s="204"/>
    </row>
    <row r="19" spans="1:32" ht="99.75" customHeight="1">
      <c r="A19" s="332"/>
      <c r="B19" s="39" t="s">
        <v>267</v>
      </c>
      <c r="C19" s="39" t="s">
        <v>268</v>
      </c>
      <c r="D19" s="51" t="s">
        <v>269</v>
      </c>
      <c r="E19" s="52" t="s">
        <v>270</v>
      </c>
      <c r="F19" s="39" t="s">
        <v>271</v>
      </c>
      <c r="G19" s="39" t="s">
        <v>272</v>
      </c>
      <c r="H19" s="6" t="s">
        <v>141</v>
      </c>
      <c r="I19" s="53"/>
      <c r="J19" s="54"/>
      <c r="K19" s="54"/>
      <c r="L19" s="54"/>
      <c r="M19" s="54"/>
      <c r="N19" s="54"/>
      <c r="O19" s="55"/>
      <c r="P19" s="54"/>
      <c r="Q19" s="56"/>
      <c r="R19" s="56"/>
      <c r="S19" s="56"/>
      <c r="T19" s="208"/>
      <c r="U19" s="224" t="s">
        <v>219</v>
      </c>
      <c r="V19" s="218" t="s">
        <v>219</v>
      </c>
      <c r="W19" s="234" t="s">
        <v>273</v>
      </c>
      <c r="X19" s="218"/>
      <c r="Y19" s="204"/>
      <c r="Z19" s="204"/>
      <c r="AA19" s="204"/>
      <c r="AB19" s="204"/>
      <c r="AC19" s="204"/>
      <c r="AD19" s="204"/>
      <c r="AE19" s="204"/>
      <c r="AF19" s="204"/>
    </row>
    <row r="20" spans="1:32" ht="50.25" customHeight="1" thickBot="1">
      <c r="A20" s="57" t="s">
        <v>274</v>
      </c>
      <c r="B20" s="58"/>
      <c r="C20" s="58"/>
      <c r="D20" s="58"/>
      <c r="E20" s="58"/>
      <c r="F20" s="58"/>
      <c r="G20" s="58"/>
      <c r="H20" s="58"/>
      <c r="I20" s="59"/>
      <c r="J20" s="60"/>
      <c r="K20" s="60"/>
      <c r="L20" s="60"/>
      <c r="M20" s="60"/>
      <c r="N20" s="58" t="s">
        <v>154</v>
      </c>
      <c r="O20" s="60"/>
      <c r="P20" s="60"/>
      <c r="Q20" s="60"/>
      <c r="R20" s="60"/>
      <c r="S20" s="60"/>
      <c r="T20" s="61"/>
      <c r="U20" s="312" t="s">
        <v>155</v>
      </c>
      <c r="V20" s="312"/>
      <c r="W20" s="312"/>
      <c r="X20" s="312"/>
      <c r="Y20" s="312" t="s">
        <v>156</v>
      </c>
      <c r="Z20" s="312"/>
      <c r="AA20" s="312"/>
      <c r="AB20" s="312"/>
      <c r="AC20" s="312" t="s">
        <v>157</v>
      </c>
      <c r="AD20" s="312"/>
      <c r="AE20" s="312"/>
      <c r="AF20" s="312"/>
    </row>
    <row r="21" spans="1:32" ht="50.25" customHeight="1">
      <c r="A21" s="62" t="s">
        <v>158</v>
      </c>
      <c r="B21" s="63" t="s">
        <v>159</v>
      </c>
      <c r="C21" s="62" t="s">
        <v>160</v>
      </c>
      <c r="D21" s="62" t="s">
        <v>161</v>
      </c>
      <c r="E21" s="62" t="s">
        <v>162</v>
      </c>
      <c r="F21" s="62" t="s">
        <v>163</v>
      </c>
      <c r="G21" s="62" t="s">
        <v>164</v>
      </c>
      <c r="H21" s="62" t="s">
        <v>165</v>
      </c>
      <c r="I21" s="64" t="s">
        <v>166</v>
      </c>
      <c r="J21" s="64" t="s">
        <v>167</v>
      </c>
      <c r="K21" s="64" t="s">
        <v>168</v>
      </c>
      <c r="L21" s="64" t="s">
        <v>169</v>
      </c>
      <c r="M21" s="64" t="s">
        <v>170</v>
      </c>
      <c r="N21" s="64" t="s">
        <v>171</v>
      </c>
      <c r="O21" s="64" t="s">
        <v>172</v>
      </c>
      <c r="P21" s="64" t="s">
        <v>173</v>
      </c>
      <c r="Q21" s="64" t="s">
        <v>174</v>
      </c>
      <c r="R21" s="64" t="s">
        <v>175</v>
      </c>
      <c r="S21" s="64" t="s">
        <v>176</v>
      </c>
      <c r="T21" s="64" t="s">
        <v>177</v>
      </c>
      <c r="U21" s="211" t="s">
        <v>178</v>
      </c>
      <c r="V21" s="211" t="s">
        <v>179</v>
      </c>
      <c r="W21" s="211" t="s">
        <v>180</v>
      </c>
      <c r="X21" s="212" t="s">
        <v>181</v>
      </c>
      <c r="Y21" s="211" t="s">
        <v>178</v>
      </c>
      <c r="Z21" s="211" t="s">
        <v>179</v>
      </c>
      <c r="AA21" s="211" t="s">
        <v>180</v>
      </c>
      <c r="AB21" s="212" t="s">
        <v>181</v>
      </c>
      <c r="AC21" s="211" t="s">
        <v>178</v>
      </c>
      <c r="AD21" s="211" t="s">
        <v>179</v>
      </c>
      <c r="AE21" s="211" t="s">
        <v>180</v>
      </c>
      <c r="AF21" s="212" t="s">
        <v>181</v>
      </c>
    </row>
    <row r="22" spans="1:32" ht="195.75" customHeight="1">
      <c r="A22" s="337" t="s">
        <v>275</v>
      </c>
      <c r="B22" s="49" t="s">
        <v>276</v>
      </c>
      <c r="C22" s="40" t="s">
        <v>277</v>
      </c>
      <c r="D22" s="41" t="s">
        <v>278</v>
      </c>
      <c r="E22" s="42" t="s">
        <v>279</v>
      </c>
      <c r="F22" s="41" t="s">
        <v>280</v>
      </c>
      <c r="G22" s="41" t="s">
        <v>281</v>
      </c>
      <c r="H22" s="48" t="s">
        <v>141</v>
      </c>
      <c r="I22" s="44"/>
      <c r="J22" s="47"/>
      <c r="K22" s="45"/>
      <c r="L22" s="45"/>
      <c r="M22" s="45"/>
      <c r="N22" s="45"/>
      <c r="O22" s="47"/>
      <c r="P22" s="45"/>
      <c r="Q22" s="45"/>
      <c r="R22" s="45"/>
      <c r="S22" s="45"/>
      <c r="T22" s="205"/>
      <c r="U22" s="227" t="s">
        <v>282</v>
      </c>
      <c r="V22" s="217" t="s">
        <v>190</v>
      </c>
      <c r="W22" s="248" t="s">
        <v>283</v>
      </c>
      <c r="X22" s="218">
        <v>100</v>
      </c>
      <c r="Y22" s="204"/>
      <c r="Z22" s="204"/>
      <c r="AA22" s="204"/>
      <c r="AB22" s="204"/>
      <c r="AC22" s="204"/>
      <c r="AD22" s="204"/>
      <c r="AE22" s="204"/>
      <c r="AF22" s="204"/>
    </row>
    <row r="23" spans="1:32" ht="236.25" customHeight="1">
      <c r="A23" s="337"/>
      <c r="B23" s="325" t="s">
        <v>284</v>
      </c>
      <c r="C23" s="40" t="s">
        <v>285</v>
      </c>
      <c r="D23" s="41" t="s">
        <v>286</v>
      </c>
      <c r="E23" s="42" t="s">
        <v>287</v>
      </c>
      <c r="F23" s="41" t="s">
        <v>288</v>
      </c>
      <c r="G23" s="40" t="s">
        <v>289</v>
      </c>
      <c r="H23" s="65" t="s">
        <v>149</v>
      </c>
      <c r="I23" s="43"/>
      <c r="J23" s="45"/>
      <c r="K23" s="47"/>
      <c r="L23" s="67"/>
      <c r="M23" s="67"/>
      <c r="N23" s="67"/>
      <c r="O23" s="45"/>
      <c r="P23" s="67"/>
      <c r="Q23" s="67"/>
      <c r="R23" s="67"/>
      <c r="S23" s="45"/>
      <c r="T23" s="205"/>
      <c r="U23" s="226" t="s">
        <v>290</v>
      </c>
      <c r="V23" s="215" t="s">
        <v>291</v>
      </c>
      <c r="W23" s="249" t="s">
        <v>292</v>
      </c>
      <c r="X23" s="218">
        <v>80</v>
      </c>
      <c r="Y23" s="204"/>
      <c r="Z23" s="204"/>
      <c r="AA23" s="204"/>
      <c r="AB23" s="204"/>
      <c r="AC23" s="204"/>
      <c r="AD23" s="204"/>
      <c r="AE23" s="204"/>
      <c r="AF23" s="204"/>
    </row>
    <row r="24" spans="1:32" ht="204.75" customHeight="1">
      <c r="A24" s="337"/>
      <c r="B24" s="325"/>
      <c r="C24" s="40" t="s">
        <v>293</v>
      </c>
      <c r="D24" s="41" t="s">
        <v>294</v>
      </c>
      <c r="E24" s="42" t="s">
        <v>295</v>
      </c>
      <c r="F24" s="41" t="s">
        <v>296</v>
      </c>
      <c r="G24" s="41" t="s">
        <v>297</v>
      </c>
      <c r="H24" s="41" t="s">
        <v>141</v>
      </c>
      <c r="I24" s="43"/>
      <c r="J24" s="47"/>
      <c r="K24" s="47"/>
      <c r="L24" s="46"/>
      <c r="M24" s="45"/>
      <c r="N24" s="45"/>
      <c r="O24" s="46"/>
      <c r="P24" s="47"/>
      <c r="Q24" s="47"/>
      <c r="R24" s="45"/>
      <c r="S24" s="45"/>
      <c r="T24" s="205"/>
      <c r="U24" s="229" t="s">
        <v>298</v>
      </c>
      <c r="V24" s="217" t="s">
        <v>190</v>
      </c>
      <c r="W24" s="219" t="s">
        <v>299</v>
      </c>
      <c r="X24" s="218">
        <v>100</v>
      </c>
      <c r="Y24" s="204"/>
      <c r="Z24" s="204"/>
      <c r="AA24" s="204"/>
      <c r="AB24" s="204"/>
      <c r="AC24" s="204"/>
      <c r="AD24" s="204"/>
      <c r="AE24" s="204"/>
      <c r="AF24" s="204"/>
    </row>
    <row r="25" spans="1:32" ht="99.75" customHeight="1">
      <c r="A25" s="337"/>
      <c r="B25" s="49" t="s">
        <v>300</v>
      </c>
      <c r="C25" s="39" t="s">
        <v>301</v>
      </c>
      <c r="D25" s="41" t="s">
        <v>302</v>
      </c>
      <c r="E25" s="66" t="s">
        <v>303</v>
      </c>
      <c r="F25" s="40" t="s">
        <v>304</v>
      </c>
      <c r="G25" s="40" t="s">
        <v>305</v>
      </c>
      <c r="H25" s="41" t="s">
        <v>141</v>
      </c>
      <c r="I25" s="43"/>
      <c r="J25" s="46"/>
      <c r="K25" s="46"/>
      <c r="L25" s="46"/>
      <c r="M25" s="46"/>
      <c r="N25" s="47"/>
      <c r="O25" s="46"/>
      <c r="P25" s="46"/>
      <c r="Q25" s="46"/>
      <c r="R25" s="46"/>
      <c r="S25" s="45"/>
      <c r="T25" s="206"/>
      <c r="U25" s="224" t="s">
        <v>219</v>
      </c>
      <c r="V25" s="218" t="s">
        <v>219</v>
      </c>
      <c r="W25" s="224" t="s">
        <v>219</v>
      </c>
      <c r="X25" s="218"/>
      <c r="Y25" s="204"/>
      <c r="Z25" s="204"/>
      <c r="AA25" s="204"/>
      <c r="AB25" s="204"/>
      <c r="AC25" s="204"/>
      <c r="AD25" s="204"/>
      <c r="AE25" s="204"/>
      <c r="AF25" s="204"/>
    </row>
    <row r="26" spans="1:32" ht="99.75" customHeight="1">
      <c r="A26" s="337"/>
      <c r="B26" s="325" t="s">
        <v>306</v>
      </c>
      <c r="C26" s="39" t="s">
        <v>307</v>
      </c>
      <c r="D26" s="41" t="s">
        <v>308</v>
      </c>
      <c r="E26" s="42" t="s">
        <v>309</v>
      </c>
      <c r="F26" s="41" t="s">
        <v>310</v>
      </c>
      <c r="G26" s="41" t="s">
        <v>311</v>
      </c>
      <c r="H26" s="40" t="s">
        <v>149</v>
      </c>
      <c r="I26" s="67"/>
      <c r="J26" s="47"/>
      <c r="K26" s="45"/>
      <c r="L26" s="45"/>
      <c r="M26" s="45"/>
      <c r="N26" s="47"/>
      <c r="O26" s="47"/>
      <c r="P26" s="45"/>
      <c r="Q26" s="45"/>
      <c r="R26" s="45"/>
      <c r="S26" s="45"/>
      <c r="T26" s="205"/>
      <c r="U26" s="226" t="s">
        <v>312</v>
      </c>
      <c r="V26" s="215" t="s">
        <v>291</v>
      </c>
      <c r="W26" s="216" t="s">
        <v>313</v>
      </c>
      <c r="X26" s="218">
        <v>100</v>
      </c>
      <c r="Y26" s="204"/>
      <c r="Z26" s="204"/>
      <c r="AA26" s="204"/>
      <c r="AB26" s="204"/>
      <c r="AC26" s="204"/>
      <c r="AD26" s="204"/>
      <c r="AE26" s="204"/>
      <c r="AF26" s="204"/>
    </row>
    <row r="27" spans="1:32" ht="99.75" customHeight="1">
      <c r="A27" s="337"/>
      <c r="B27" s="325"/>
      <c r="C27" s="39" t="s">
        <v>314</v>
      </c>
      <c r="D27" s="41" t="s">
        <v>315</v>
      </c>
      <c r="E27" s="42" t="s">
        <v>316</v>
      </c>
      <c r="F27" s="40" t="s">
        <v>317</v>
      </c>
      <c r="G27" s="40" t="s">
        <v>318</v>
      </c>
      <c r="H27" s="41" t="s">
        <v>141</v>
      </c>
      <c r="I27" s="43"/>
      <c r="J27" s="45"/>
      <c r="K27" s="45"/>
      <c r="L27" s="47"/>
      <c r="M27" s="45"/>
      <c r="N27" s="45"/>
      <c r="O27" s="45"/>
      <c r="P27" s="47"/>
      <c r="Q27" s="45"/>
      <c r="R27" s="45"/>
      <c r="S27" s="45"/>
      <c r="T27" s="206"/>
      <c r="U27" s="229" t="s">
        <v>319</v>
      </c>
      <c r="V27" s="228" t="s">
        <v>320</v>
      </c>
      <c r="W27" s="219" t="s">
        <v>321</v>
      </c>
      <c r="X27" s="218"/>
      <c r="Y27" s="204"/>
      <c r="Z27" s="204"/>
      <c r="AA27" s="204"/>
      <c r="AB27" s="204"/>
      <c r="AC27" s="204"/>
      <c r="AD27" s="204"/>
      <c r="AE27" s="204"/>
      <c r="AF27" s="204"/>
    </row>
    <row r="28" spans="1:32" ht="99.75" customHeight="1">
      <c r="A28" s="337"/>
      <c r="B28" s="334"/>
      <c r="C28" s="39" t="s">
        <v>322</v>
      </c>
      <c r="D28" s="51" t="s">
        <v>323</v>
      </c>
      <c r="E28" s="52" t="s">
        <v>324</v>
      </c>
      <c r="F28" s="39" t="s">
        <v>325</v>
      </c>
      <c r="G28" s="51" t="s">
        <v>326</v>
      </c>
      <c r="H28" s="51" t="s">
        <v>141</v>
      </c>
      <c r="I28" s="53"/>
      <c r="J28" s="54"/>
      <c r="K28" s="56"/>
      <c r="L28" s="56"/>
      <c r="M28" s="54"/>
      <c r="N28" s="54"/>
      <c r="O28" s="54"/>
      <c r="P28" s="54"/>
      <c r="Q28" s="56"/>
      <c r="R28" s="54"/>
      <c r="S28" s="54"/>
      <c r="T28" s="208"/>
      <c r="U28" s="219" t="s">
        <v>327</v>
      </c>
      <c r="V28" s="217" t="s">
        <v>190</v>
      </c>
      <c r="W28" s="219" t="s">
        <v>328</v>
      </c>
      <c r="X28" s="218">
        <v>100</v>
      </c>
      <c r="Y28" s="204"/>
      <c r="Z28" s="204"/>
      <c r="AA28" s="204"/>
      <c r="AB28" s="204"/>
      <c r="AC28" s="204"/>
      <c r="AD28" s="204"/>
      <c r="AE28" s="204"/>
      <c r="AF28" s="204"/>
    </row>
    <row r="29" spans="1:32" ht="50.25" customHeight="1" thickBot="1">
      <c r="A29" s="69" t="s">
        <v>329</v>
      </c>
      <c r="B29" s="70"/>
      <c r="C29" s="70"/>
      <c r="D29" s="70"/>
      <c r="E29" s="70"/>
      <c r="F29" s="70"/>
      <c r="G29" s="70"/>
      <c r="H29" s="70"/>
      <c r="I29" s="71"/>
      <c r="J29" s="72"/>
      <c r="K29" s="72"/>
      <c r="L29" s="72"/>
      <c r="M29" s="72"/>
      <c r="N29" s="70" t="s">
        <v>154</v>
      </c>
      <c r="O29" s="72"/>
      <c r="P29" s="72"/>
      <c r="Q29" s="72"/>
      <c r="R29" s="72"/>
      <c r="S29" s="72"/>
      <c r="T29" s="73"/>
      <c r="U29" s="312" t="s">
        <v>155</v>
      </c>
      <c r="V29" s="312"/>
      <c r="W29" s="312"/>
      <c r="X29" s="312"/>
      <c r="Y29" s="312" t="s">
        <v>156</v>
      </c>
      <c r="Z29" s="312"/>
      <c r="AA29" s="312"/>
      <c r="AB29" s="312"/>
      <c r="AC29" s="312" t="s">
        <v>157</v>
      </c>
      <c r="AD29" s="312"/>
      <c r="AE29" s="312"/>
      <c r="AF29" s="312"/>
    </row>
    <row r="30" spans="1:32" ht="50.25" customHeight="1">
      <c r="A30" s="62" t="s">
        <v>158</v>
      </c>
      <c r="B30" s="63" t="s">
        <v>159</v>
      </c>
      <c r="C30" s="62" t="s">
        <v>160</v>
      </c>
      <c r="D30" s="62" t="s">
        <v>161</v>
      </c>
      <c r="E30" s="62" t="s">
        <v>162</v>
      </c>
      <c r="F30" s="62" t="s">
        <v>163</v>
      </c>
      <c r="G30" s="62" t="s">
        <v>164</v>
      </c>
      <c r="H30" s="62" t="s">
        <v>165</v>
      </c>
      <c r="I30" s="64" t="s">
        <v>166</v>
      </c>
      <c r="J30" s="64" t="s">
        <v>167</v>
      </c>
      <c r="K30" s="64" t="s">
        <v>168</v>
      </c>
      <c r="L30" s="64" t="s">
        <v>169</v>
      </c>
      <c r="M30" s="64" t="s">
        <v>170</v>
      </c>
      <c r="N30" s="64" t="s">
        <v>171</v>
      </c>
      <c r="O30" s="64" t="s">
        <v>172</v>
      </c>
      <c r="P30" s="64" t="s">
        <v>173</v>
      </c>
      <c r="Q30" s="64" t="s">
        <v>174</v>
      </c>
      <c r="R30" s="64" t="s">
        <v>175</v>
      </c>
      <c r="S30" s="64" t="s">
        <v>176</v>
      </c>
      <c r="T30" s="64" t="s">
        <v>177</v>
      </c>
      <c r="U30" s="211" t="s">
        <v>178</v>
      </c>
      <c r="V30" s="211" t="s">
        <v>179</v>
      </c>
      <c r="W30" s="211" t="s">
        <v>180</v>
      </c>
      <c r="X30" s="212" t="s">
        <v>181</v>
      </c>
      <c r="Y30" s="211" t="s">
        <v>178</v>
      </c>
      <c r="Z30" s="211" t="s">
        <v>179</v>
      </c>
      <c r="AA30" s="211" t="s">
        <v>180</v>
      </c>
      <c r="AB30" s="212" t="s">
        <v>181</v>
      </c>
      <c r="AC30" s="211" t="s">
        <v>178</v>
      </c>
      <c r="AD30" s="211" t="s">
        <v>179</v>
      </c>
      <c r="AE30" s="211" t="s">
        <v>180</v>
      </c>
      <c r="AF30" s="212" t="s">
        <v>181</v>
      </c>
    </row>
    <row r="31" spans="1:32" ht="141.75" customHeight="1">
      <c r="A31" s="331" t="s">
        <v>330</v>
      </c>
      <c r="B31" s="325" t="s">
        <v>331</v>
      </c>
      <c r="C31" s="40" t="s">
        <v>332</v>
      </c>
      <c r="D31" s="41" t="s">
        <v>333</v>
      </c>
      <c r="E31" s="42" t="s">
        <v>334</v>
      </c>
      <c r="F31" s="40" t="s">
        <v>335</v>
      </c>
      <c r="G31" s="41" t="s">
        <v>336</v>
      </c>
      <c r="H31" s="65" t="s">
        <v>144</v>
      </c>
      <c r="I31" s="44"/>
      <c r="J31" s="47"/>
      <c r="K31" s="47"/>
      <c r="L31" s="47"/>
      <c r="M31" s="47"/>
      <c r="N31" s="47"/>
      <c r="O31" s="47"/>
      <c r="P31" s="47"/>
      <c r="Q31" s="47"/>
      <c r="R31" s="47"/>
      <c r="S31" s="47"/>
      <c r="T31" s="206"/>
      <c r="U31" s="219" t="s">
        <v>337</v>
      </c>
      <c r="V31" s="215" t="s">
        <v>291</v>
      </c>
      <c r="W31" s="219" t="s">
        <v>338</v>
      </c>
      <c r="X31" s="218">
        <v>50</v>
      </c>
      <c r="Y31" s="204"/>
      <c r="Z31" s="204" t="s">
        <v>339</v>
      </c>
      <c r="AA31" s="204"/>
      <c r="AB31" s="204"/>
      <c r="AC31" s="204"/>
      <c r="AD31" s="204"/>
      <c r="AE31" s="204"/>
      <c r="AF31" s="204"/>
    </row>
    <row r="32" spans="1:32" ht="99.75" customHeight="1">
      <c r="A32" s="332"/>
      <c r="B32" s="325"/>
      <c r="C32" s="40" t="s">
        <v>340</v>
      </c>
      <c r="D32" s="41" t="s">
        <v>341</v>
      </c>
      <c r="E32" s="42" t="s">
        <v>342</v>
      </c>
      <c r="F32" s="40" t="s">
        <v>343</v>
      </c>
      <c r="G32" s="40" t="s">
        <v>344</v>
      </c>
      <c r="H32" s="65" t="s">
        <v>144</v>
      </c>
      <c r="I32" s="44"/>
      <c r="J32" s="47"/>
      <c r="K32" s="47"/>
      <c r="L32" s="47"/>
      <c r="M32" s="47"/>
      <c r="N32" s="47"/>
      <c r="O32" s="47"/>
      <c r="P32" s="47"/>
      <c r="Q32" s="47"/>
      <c r="R32" s="47"/>
      <c r="S32" s="47"/>
      <c r="T32" s="206"/>
      <c r="U32" s="219" t="s">
        <v>345</v>
      </c>
      <c r="V32" s="215" t="s">
        <v>205</v>
      </c>
      <c r="W32" s="247" t="s">
        <v>346</v>
      </c>
      <c r="X32" s="218">
        <v>100</v>
      </c>
      <c r="Y32" s="204"/>
      <c r="Z32" s="204"/>
      <c r="AA32" s="204"/>
      <c r="AB32" s="204"/>
      <c r="AC32" s="204"/>
      <c r="AD32" s="204"/>
      <c r="AE32" s="204"/>
      <c r="AF32" s="204"/>
    </row>
    <row r="33" spans="1:32" ht="99.75" customHeight="1">
      <c r="A33" s="332"/>
      <c r="B33" s="321" t="s">
        <v>347</v>
      </c>
      <c r="C33" s="40" t="s">
        <v>348</v>
      </c>
      <c r="D33" s="41" t="s">
        <v>349</v>
      </c>
      <c r="E33" s="42" t="s">
        <v>350</v>
      </c>
      <c r="F33" s="2" t="s">
        <v>351</v>
      </c>
      <c r="G33" s="2" t="s">
        <v>352</v>
      </c>
      <c r="H33" s="2" t="s">
        <v>142</v>
      </c>
      <c r="I33" s="44"/>
      <c r="J33" s="47"/>
      <c r="K33" s="47"/>
      <c r="L33" s="47"/>
      <c r="M33" s="47"/>
      <c r="N33" s="47"/>
      <c r="O33" s="47"/>
      <c r="P33" s="47"/>
      <c r="Q33" s="47"/>
      <c r="R33" s="47"/>
      <c r="S33" s="47"/>
      <c r="T33" s="206"/>
      <c r="U33" s="219" t="s">
        <v>353</v>
      </c>
      <c r="V33" s="215" t="s">
        <v>190</v>
      </c>
      <c r="W33" s="250" t="s">
        <v>346</v>
      </c>
      <c r="X33" s="218">
        <v>100</v>
      </c>
      <c r="Y33" s="204"/>
      <c r="Z33" s="204"/>
      <c r="AA33" s="204"/>
      <c r="AB33" s="204"/>
      <c r="AC33" s="204"/>
      <c r="AD33" s="204"/>
      <c r="AE33" s="204"/>
      <c r="AF33" s="204"/>
    </row>
    <row r="34" spans="1:32" ht="99.75" customHeight="1">
      <c r="A34" s="332"/>
      <c r="B34" s="325"/>
      <c r="C34" s="40" t="s">
        <v>354</v>
      </c>
      <c r="D34" s="41" t="s">
        <v>355</v>
      </c>
      <c r="E34" s="42" t="s">
        <v>356</v>
      </c>
      <c r="F34" s="40" t="s">
        <v>357</v>
      </c>
      <c r="G34" s="40" t="s">
        <v>358</v>
      </c>
      <c r="H34" s="65" t="s">
        <v>144</v>
      </c>
      <c r="I34" s="67"/>
      <c r="J34" s="47"/>
      <c r="K34" s="47"/>
      <c r="L34" s="47"/>
      <c r="M34" s="47"/>
      <c r="N34" s="47"/>
      <c r="O34" s="47"/>
      <c r="P34" s="47"/>
      <c r="Q34" s="47"/>
      <c r="R34" s="47"/>
      <c r="S34" s="47"/>
      <c r="T34" s="206"/>
      <c r="U34" s="219" t="s">
        <v>359</v>
      </c>
      <c r="V34" s="215" t="s">
        <v>205</v>
      </c>
      <c r="W34" s="219" t="s">
        <v>360</v>
      </c>
      <c r="X34" s="218">
        <v>100</v>
      </c>
      <c r="Y34" s="204"/>
      <c r="Z34" s="204"/>
      <c r="AA34" s="204"/>
      <c r="AB34" s="204"/>
      <c r="AC34" s="204"/>
      <c r="AD34" s="204"/>
      <c r="AE34" s="204"/>
      <c r="AF34" s="204"/>
    </row>
    <row r="35" spans="1:32" ht="99.75" customHeight="1">
      <c r="A35" s="332"/>
      <c r="B35" s="325"/>
      <c r="C35" s="40" t="s">
        <v>361</v>
      </c>
      <c r="D35" s="41" t="s">
        <v>362</v>
      </c>
      <c r="E35" s="42" t="s">
        <v>363</v>
      </c>
      <c r="F35" s="40" t="s">
        <v>364</v>
      </c>
      <c r="G35" s="65" t="s">
        <v>364</v>
      </c>
      <c r="H35" s="65" t="s">
        <v>144</v>
      </c>
      <c r="I35" s="67"/>
      <c r="J35" s="47"/>
      <c r="K35" s="47"/>
      <c r="L35" s="47"/>
      <c r="M35" s="47"/>
      <c r="N35" s="47"/>
      <c r="O35" s="47"/>
      <c r="P35" s="47"/>
      <c r="Q35" s="47"/>
      <c r="R35" s="47"/>
      <c r="S35" s="47"/>
      <c r="T35" s="206"/>
      <c r="U35" s="219" t="s">
        <v>365</v>
      </c>
      <c r="V35" s="215" t="s">
        <v>205</v>
      </c>
      <c r="W35" s="219" t="s">
        <v>366</v>
      </c>
      <c r="X35" s="218">
        <v>100</v>
      </c>
      <c r="Y35" s="204"/>
      <c r="Z35" s="204"/>
      <c r="AA35" s="204"/>
      <c r="AB35" s="204"/>
      <c r="AC35" s="204"/>
      <c r="AD35" s="204"/>
      <c r="AE35" s="204"/>
      <c r="AF35" s="204"/>
    </row>
    <row r="36" spans="1:32" ht="117" customHeight="1">
      <c r="A36" s="332"/>
      <c r="B36" s="334" t="s">
        <v>367</v>
      </c>
      <c r="C36" s="40" t="s">
        <v>368</v>
      </c>
      <c r="D36" s="41" t="s">
        <v>369</v>
      </c>
      <c r="E36" s="42" t="s">
        <v>370</v>
      </c>
      <c r="F36" s="40" t="s">
        <v>371</v>
      </c>
      <c r="G36" s="65" t="s">
        <v>372</v>
      </c>
      <c r="H36" s="65" t="s">
        <v>144</v>
      </c>
      <c r="I36" s="41"/>
      <c r="J36" s="45"/>
      <c r="K36" s="47"/>
      <c r="L36" s="45"/>
      <c r="M36" s="45"/>
      <c r="N36" s="45"/>
      <c r="O36" s="47"/>
      <c r="P36" s="45"/>
      <c r="Q36" s="45"/>
      <c r="R36" s="45"/>
      <c r="S36" s="45"/>
      <c r="T36" s="206"/>
      <c r="U36" s="219" t="s">
        <v>373</v>
      </c>
      <c r="V36" s="215" t="s">
        <v>205</v>
      </c>
      <c r="W36" s="219" t="s">
        <v>366</v>
      </c>
      <c r="X36" s="218">
        <v>100</v>
      </c>
      <c r="Y36" s="204"/>
      <c r="Z36" s="204"/>
      <c r="AA36" s="204"/>
      <c r="AB36" s="204"/>
      <c r="AC36" s="204"/>
      <c r="AD36" s="204"/>
      <c r="AE36" s="204"/>
      <c r="AF36" s="204"/>
    </row>
    <row r="37" spans="1:32" ht="99.75" customHeight="1">
      <c r="A37" s="332"/>
      <c r="B37" s="335"/>
      <c r="C37" s="40" t="s">
        <v>374</v>
      </c>
      <c r="D37" s="41" t="s">
        <v>375</v>
      </c>
      <c r="E37" s="42" t="s">
        <v>376</v>
      </c>
      <c r="F37" s="40" t="s">
        <v>377</v>
      </c>
      <c r="G37" s="40" t="s">
        <v>378</v>
      </c>
      <c r="H37" s="65" t="s">
        <v>144</v>
      </c>
      <c r="I37" s="41"/>
      <c r="J37" s="45"/>
      <c r="K37" s="45"/>
      <c r="L37" s="45"/>
      <c r="M37" s="45"/>
      <c r="N37" s="45"/>
      <c r="O37" s="45"/>
      <c r="P37" s="45"/>
      <c r="Q37" s="45"/>
      <c r="R37" s="45"/>
      <c r="S37" s="47"/>
      <c r="T37" s="205"/>
      <c r="U37" s="218" t="s">
        <v>219</v>
      </c>
      <c r="V37" s="218" t="s">
        <v>219</v>
      </c>
      <c r="W37" s="224" t="s">
        <v>219</v>
      </c>
      <c r="X37" s="218"/>
      <c r="Y37" s="204"/>
      <c r="Z37" s="204"/>
      <c r="AA37" s="204"/>
      <c r="AB37" s="204"/>
      <c r="AC37" s="204"/>
      <c r="AD37" s="204"/>
      <c r="AE37" s="204"/>
      <c r="AF37" s="204"/>
    </row>
    <row r="38" spans="1:32" ht="154.5" customHeight="1">
      <c r="A38" s="332"/>
      <c r="B38" s="335"/>
      <c r="C38" s="40" t="s">
        <v>379</v>
      </c>
      <c r="D38" s="41" t="s">
        <v>380</v>
      </c>
      <c r="E38" s="42" t="s">
        <v>381</v>
      </c>
      <c r="F38" s="40" t="s">
        <v>382</v>
      </c>
      <c r="G38" s="40" t="s">
        <v>383</v>
      </c>
      <c r="H38" s="65" t="s">
        <v>144</v>
      </c>
      <c r="I38" s="41"/>
      <c r="J38" s="45"/>
      <c r="K38" s="47"/>
      <c r="L38" s="45"/>
      <c r="M38" s="45"/>
      <c r="N38" s="45"/>
      <c r="O38" s="47"/>
      <c r="P38" s="45"/>
      <c r="Q38" s="45"/>
      <c r="R38" s="45"/>
      <c r="S38" s="47"/>
      <c r="T38" s="205"/>
      <c r="U38" s="219" t="s">
        <v>384</v>
      </c>
      <c r="V38" s="220" t="s">
        <v>385</v>
      </c>
      <c r="W38" s="219" t="s">
        <v>386</v>
      </c>
      <c r="X38" s="218">
        <v>100</v>
      </c>
      <c r="Y38" s="204"/>
      <c r="Z38" s="204"/>
      <c r="AA38" s="204"/>
      <c r="AB38" s="204"/>
      <c r="AC38" s="204"/>
      <c r="AD38" s="204"/>
      <c r="AE38" s="204"/>
      <c r="AF38" s="204"/>
    </row>
    <row r="39" spans="1:32" ht="99.75" customHeight="1">
      <c r="A39" s="332"/>
      <c r="B39" s="336"/>
      <c r="C39" s="40" t="s">
        <v>387</v>
      </c>
      <c r="D39" s="41" t="s">
        <v>388</v>
      </c>
      <c r="E39" s="42" t="s">
        <v>389</v>
      </c>
      <c r="F39" s="65" t="s">
        <v>390</v>
      </c>
      <c r="G39" s="40" t="s">
        <v>391</v>
      </c>
      <c r="H39" s="65" t="s">
        <v>144</v>
      </c>
      <c r="I39" s="43"/>
      <c r="J39" s="45"/>
      <c r="K39" s="45"/>
      <c r="L39" s="45"/>
      <c r="M39" s="45"/>
      <c r="N39" s="47"/>
      <c r="O39" s="45"/>
      <c r="P39" s="45"/>
      <c r="Q39" s="45"/>
      <c r="R39" s="45"/>
      <c r="S39" s="47"/>
      <c r="T39" s="205"/>
      <c r="U39" s="219" t="s">
        <v>392</v>
      </c>
      <c r="V39" s="218" t="s">
        <v>219</v>
      </c>
      <c r="W39" s="219" t="s">
        <v>393</v>
      </c>
      <c r="X39" s="218"/>
      <c r="Y39" s="204"/>
      <c r="Z39" s="204"/>
      <c r="AA39" s="204"/>
      <c r="AB39" s="204"/>
      <c r="AC39" s="204"/>
      <c r="AD39" s="204"/>
      <c r="AE39" s="204"/>
      <c r="AF39" s="204"/>
    </row>
    <row r="40" spans="1:32" ht="99.75" customHeight="1">
      <c r="A40" s="332"/>
      <c r="B40" s="334" t="s">
        <v>394</v>
      </c>
      <c r="C40" s="40" t="s">
        <v>395</v>
      </c>
      <c r="D40" s="41" t="s">
        <v>396</v>
      </c>
      <c r="E40" s="50" t="s">
        <v>397</v>
      </c>
      <c r="F40" s="40" t="s">
        <v>398</v>
      </c>
      <c r="G40" s="41" t="s">
        <v>399</v>
      </c>
      <c r="H40" s="65" t="s">
        <v>144</v>
      </c>
      <c r="I40" s="43"/>
      <c r="J40" s="45"/>
      <c r="K40" s="45"/>
      <c r="L40" s="45"/>
      <c r="M40" s="45"/>
      <c r="N40" s="45"/>
      <c r="O40" s="45"/>
      <c r="P40" s="45"/>
      <c r="Q40" s="45"/>
      <c r="R40" s="45"/>
      <c r="S40" s="47"/>
      <c r="T40" s="205"/>
      <c r="U40" s="219" t="s">
        <v>400</v>
      </c>
      <c r="V40" s="218" t="s">
        <v>219</v>
      </c>
      <c r="W40" s="219" t="s">
        <v>393</v>
      </c>
      <c r="X40" s="218"/>
      <c r="Y40" s="204"/>
      <c r="Z40" s="204"/>
      <c r="AA40" s="204"/>
      <c r="AB40" s="204"/>
      <c r="AC40" s="204"/>
      <c r="AD40" s="204"/>
      <c r="AE40" s="204"/>
      <c r="AF40" s="204"/>
    </row>
    <row r="41" spans="1:32" ht="99.75" customHeight="1">
      <c r="A41" s="333"/>
      <c r="B41" s="321"/>
      <c r="C41" s="40" t="s">
        <v>401</v>
      </c>
      <c r="D41" s="41" t="s">
        <v>402</v>
      </c>
      <c r="E41" s="42" t="s">
        <v>403</v>
      </c>
      <c r="F41" s="40" t="s">
        <v>404</v>
      </c>
      <c r="G41" s="41" t="s">
        <v>405</v>
      </c>
      <c r="H41" s="40" t="s">
        <v>140</v>
      </c>
      <c r="I41" s="43"/>
      <c r="J41" s="45"/>
      <c r="K41" s="45"/>
      <c r="L41" s="45"/>
      <c r="M41" s="45"/>
      <c r="N41" s="45"/>
      <c r="O41" s="45"/>
      <c r="P41" s="45"/>
      <c r="Q41" s="45"/>
      <c r="R41" s="45"/>
      <c r="S41" s="45"/>
      <c r="T41" s="206"/>
      <c r="U41" s="218" t="s">
        <v>219</v>
      </c>
      <c r="V41" s="218" t="s">
        <v>219</v>
      </c>
      <c r="W41" s="219" t="s">
        <v>406</v>
      </c>
      <c r="X41" s="218"/>
      <c r="Y41" s="204"/>
      <c r="Z41" s="204"/>
      <c r="AA41" s="204"/>
      <c r="AB41" s="204"/>
      <c r="AC41" s="204"/>
      <c r="AD41" s="204"/>
      <c r="AE41" s="204"/>
      <c r="AF41" s="204"/>
    </row>
    <row r="42" spans="1:32" ht="99.75" customHeight="1">
      <c r="A42" s="332"/>
      <c r="B42" s="202" t="s">
        <v>407</v>
      </c>
      <c r="C42" s="40" t="s">
        <v>408</v>
      </c>
      <c r="D42" s="41" t="s">
        <v>409</v>
      </c>
      <c r="E42" s="42" t="s">
        <v>410</v>
      </c>
      <c r="F42" s="40" t="s">
        <v>411</v>
      </c>
      <c r="G42" s="40" t="s">
        <v>412</v>
      </c>
      <c r="H42" s="65" t="s">
        <v>144</v>
      </c>
      <c r="I42" s="41"/>
      <c r="J42" s="45"/>
      <c r="K42" s="45"/>
      <c r="L42" s="45"/>
      <c r="M42" s="45"/>
      <c r="N42" s="45"/>
      <c r="O42" s="47"/>
      <c r="P42" s="45"/>
      <c r="Q42" s="45"/>
      <c r="R42" s="45"/>
      <c r="S42" s="47"/>
      <c r="T42" s="205"/>
      <c r="U42" s="219" t="s">
        <v>413</v>
      </c>
      <c r="V42" s="218" t="s">
        <v>219</v>
      </c>
      <c r="W42" s="219" t="s">
        <v>414</v>
      </c>
      <c r="X42" s="218"/>
      <c r="Y42" s="204"/>
      <c r="Z42" s="204"/>
      <c r="AA42" s="204"/>
      <c r="AB42" s="204"/>
      <c r="AC42" s="204"/>
      <c r="AD42" s="204"/>
      <c r="AE42" s="204"/>
      <c r="AF42" s="204"/>
    </row>
    <row r="43" spans="1:32" ht="50.25" customHeight="1">
      <c r="A43" s="74" t="s">
        <v>415</v>
      </c>
      <c r="B43" s="75"/>
      <c r="C43" s="75"/>
      <c r="D43" s="75"/>
      <c r="E43" s="75"/>
      <c r="F43" s="75"/>
      <c r="G43" s="75"/>
      <c r="H43" s="75"/>
      <c r="I43" s="76"/>
      <c r="J43" s="77"/>
      <c r="K43" s="77"/>
      <c r="L43" s="77"/>
      <c r="M43" s="77"/>
      <c r="N43" s="75" t="s">
        <v>154</v>
      </c>
      <c r="O43" s="75"/>
      <c r="P43" s="77"/>
      <c r="Q43" s="77"/>
      <c r="R43" s="77"/>
      <c r="S43" s="77"/>
      <c r="T43" s="78"/>
      <c r="U43" s="312" t="s">
        <v>155</v>
      </c>
      <c r="V43" s="312"/>
      <c r="W43" s="312"/>
      <c r="X43" s="312"/>
      <c r="Y43" s="312" t="s">
        <v>156</v>
      </c>
      <c r="Z43" s="312"/>
      <c r="AA43" s="312"/>
      <c r="AB43" s="312"/>
      <c r="AC43" s="312" t="s">
        <v>157</v>
      </c>
      <c r="AD43" s="312"/>
      <c r="AE43" s="312"/>
      <c r="AF43" s="312"/>
    </row>
    <row r="44" spans="1:32" ht="50.25" customHeight="1">
      <c r="A44" s="35" t="s">
        <v>158</v>
      </c>
      <c r="B44" s="36" t="s">
        <v>159</v>
      </c>
      <c r="C44" s="35" t="s">
        <v>160</v>
      </c>
      <c r="D44" s="35" t="s">
        <v>161</v>
      </c>
      <c r="E44" s="35" t="s">
        <v>162</v>
      </c>
      <c r="F44" s="35" t="s">
        <v>163</v>
      </c>
      <c r="G44" s="35" t="s">
        <v>164</v>
      </c>
      <c r="H44" s="35" t="s">
        <v>165</v>
      </c>
      <c r="I44" s="38" t="s">
        <v>166</v>
      </c>
      <c r="J44" s="38" t="s">
        <v>167</v>
      </c>
      <c r="K44" s="38" t="s">
        <v>168</v>
      </c>
      <c r="L44" s="38" t="s">
        <v>169</v>
      </c>
      <c r="M44" s="38" t="s">
        <v>170</v>
      </c>
      <c r="N44" s="38" t="s">
        <v>171</v>
      </c>
      <c r="O44" s="38" t="s">
        <v>172</v>
      </c>
      <c r="P44" s="38" t="s">
        <v>173</v>
      </c>
      <c r="Q44" s="38" t="s">
        <v>174</v>
      </c>
      <c r="R44" s="38" t="s">
        <v>175</v>
      </c>
      <c r="S44" s="38" t="s">
        <v>176</v>
      </c>
      <c r="T44" s="38" t="s">
        <v>177</v>
      </c>
      <c r="U44" s="211" t="s">
        <v>178</v>
      </c>
      <c r="V44" s="211" t="s">
        <v>179</v>
      </c>
      <c r="W44" s="211" t="s">
        <v>180</v>
      </c>
      <c r="X44" s="212" t="s">
        <v>181</v>
      </c>
      <c r="Y44" s="211" t="s">
        <v>178</v>
      </c>
      <c r="Z44" s="211" t="s">
        <v>179</v>
      </c>
      <c r="AA44" s="211" t="s">
        <v>180</v>
      </c>
      <c r="AB44" s="212" t="s">
        <v>181</v>
      </c>
      <c r="AC44" s="211" t="s">
        <v>178</v>
      </c>
      <c r="AD44" s="211" t="s">
        <v>179</v>
      </c>
      <c r="AE44" s="211" t="s">
        <v>180</v>
      </c>
      <c r="AF44" s="212" t="s">
        <v>181</v>
      </c>
    </row>
    <row r="45" spans="1:32" ht="177" customHeight="1">
      <c r="A45" s="318" t="s">
        <v>416</v>
      </c>
      <c r="B45" s="321" t="s">
        <v>417</v>
      </c>
      <c r="C45" s="40" t="s">
        <v>418</v>
      </c>
      <c r="D45" s="41" t="s">
        <v>419</v>
      </c>
      <c r="E45" s="42" t="s">
        <v>420</v>
      </c>
      <c r="F45" s="41" t="s">
        <v>421</v>
      </c>
      <c r="G45" s="41" t="s">
        <v>422</v>
      </c>
      <c r="H45" s="48" t="s">
        <v>141</v>
      </c>
      <c r="I45" s="67"/>
      <c r="J45" s="45"/>
      <c r="K45" s="45"/>
      <c r="L45" s="45"/>
      <c r="M45" s="45"/>
      <c r="N45" s="45"/>
      <c r="O45" s="45"/>
      <c r="P45" s="45"/>
      <c r="Q45" s="45"/>
      <c r="R45" s="45"/>
      <c r="S45" s="45"/>
      <c r="T45" s="206"/>
      <c r="U45" s="229" t="s">
        <v>423</v>
      </c>
      <c r="V45" s="217" t="s">
        <v>190</v>
      </c>
      <c r="W45" s="229" t="s">
        <v>424</v>
      </c>
      <c r="X45" s="218">
        <v>100</v>
      </c>
      <c r="Y45" s="204"/>
      <c r="Z45" s="204"/>
      <c r="AA45" s="204"/>
      <c r="AB45" s="204"/>
      <c r="AC45" s="204"/>
      <c r="AD45" s="204"/>
      <c r="AE45" s="204"/>
      <c r="AF45" s="204"/>
    </row>
    <row r="46" spans="1:32" ht="99.75" customHeight="1">
      <c r="A46" s="319"/>
      <c r="B46" s="321"/>
      <c r="C46" s="40" t="s">
        <v>425</v>
      </c>
      <c r="D46" s="41" t="s">
        <v>426</v>
      </c>
      <c r="E46" s="42" t="s">
        <v>427</v>
      </c>
      <c r="F46" s="41" t="s">
        <v>428</v>
      </c>
      <c r="G46" s="40" t="s">
        <v>429</v>
      </c>
      <c r="H46" s="65" t="s">
        <v>150</v>
      </c>
      <c r="I46" s="43"/>
      <c r="J46" s="45"/>
      <c r="K46" s="45"/>
      <c r="L46" s="45"/>
      <c r="M46" s="45"/>
      <c r="N46" s="45"/>
      <c r="O46" s="45"/>
      <c r="P46" s="45"/>
      <c r="Q46" s="45"/>
      <c r="R46" s="45"/>
      <c r="S46" s="47"/>
      <c r="T46" s="205"/>
      <c r="U46" s="224" t="s">
        <v>219</v>
      </c>
      <c r="V46" s="218" t="s">
        <v>219</v>
      </c>
      <c r="W46" s="229" t="s">
        <v>430</v>
      </c>
      <c r="X46" s="218" t="s">
        <v>219</v>
      </c>
      <c r="Y46" s="204"/>
      <c r="Z46" s="204"/>
      <c r="AA46" s="204"/>
      <c r="AB46" s="204"/>
      <c r="AC46" s="204"/>
      <c r="AD46" s="204"/>
      <c r="AE46" s="204"/>
      <c r="AF46" s="204"/>
    </row>
    <row r="47" spans="1:32" ht="99.75" customHeight="1">
      <c r="A47" s="319"/>
      <c r="B47" s="321"/>
      <c r="C47" s="40" t="s">
        <v>431</v>
      </c>
      <c r="D47" s="41" t="s">
        <v>432</v>
      </c>
      <c r="E47" s="42" t="s">
        <v>433</v>
      </c>
      <c r="F47" s="41" t="s">
        <v>434</v>
      </c>
      <c r="G47" s="41" t="s">
        <v>435</v>
      </c>
      <c r="H47" s="48" t="s">
        <v>141</v>
      </c>
      <c r="I47" s="43"/>
      <c r="J47" s="45"/>
      <c r="K47" s="45"/>
      <c r="L47" s="45"/>
      <c r="M47" s="45"/>
      <c r="N47" s="45"/>
      <c r="O47" s="45"/>
      <c r="P47" s="45"/>
      <c r="Q47" s="45"/>
      <c r="R47" s="45"/>
      <c r="S47" s="47"/>
      <c r="T47" s="206"/>
      <c r="U47" s="224" t="s">
        <v>219</v>
      </c>
      <c r="V47" s="218" t="s">
        <v>219</v>
      </c>
      <c r="W47" s="244" t="s">
        <v>436</v>
      </c>
      <c r="X47" s="237" t="s">
        <v>219</v>
      </c>
      <c r="Y47" s="204"/>
      <c r="Z47" s="204"/>
      <c r="AA47" s="204"/>
      <c r="AB47" s="204"/>
      <c r="AC47" s="204"/>
      <c r="AD47" s="204"/>
      <c r="AE47" s="204"/>
      <c r="AF47" s="204"/>
    </row>
    <row r="48" spans="1:32" ht="99.75" customHeight="1">
      <c r="A48" s="320"/>
      <c r="B48" s="40" t="s">
        <v>437</v>
      </c>
      <c r="C48" s="40" t="s">
        <v>438</v>
      </c>
      <c r="D48" s="41" t="s">
        <v>439</v>
      </c>
      <c r="E48" s="79" t="s">
        <v>440</v>
      </c>
      <c r="F48" s="40" t="s">
        <v>441</v>
      </c>
      <c r="G48" s="41" t="s">
        <v>442</v>
      </c>
      <c r="H48" s="48" t="s">
        <v>141</v>
      </c>
      <c r="I48" s="43"/>
      <c r="J48" s="45"/>
      <c r="K48" s="45"/>
      <c r="L48" s="45"/>
      <c r="M48" s="45"/>
      <c r="N48" s="45"/>
      <c r="O48" s="45"/>
      <c r="P48" s="45"/>
      <c r="Q48" s="45"/>
      <c r="R48" s="45"/>
      <c r="S48" s="47"/>
      <c r="T48" s="206"/>
      <c r="U48" s="224" t="s">
        <v>219</v>
      </c>
      <c r="V48" s="240" t="s">
        <v>219</v>
      </c>
      <c r="W48" s="237" t="s">
        <v>219</v>
      </c>
      <c r="X48" s="237" t="s">
        <v>219</v>
      </c>
      <c r="Y48" s="239"/>
      <c r="Z48" s="204"/>
      <c r="AA48" s="204"/>
      <c r="AB48" s="204"/>
      <c r="AC48" s="204"/>
      <c r="AD48" s="204"/>
      <c r="AE48" s="204"/>
      <c r="AF48" s="204"/>
    </row>
    <row r="49" spans="1:32" ht="50.25" customHeight="1">
      <c r="A49" s="80" t="s">
        <v>443</v>
      </c>
      <c r="B49" s="81"/>
      <c r="C49" s="81"/>
      <c r="D49" s="81"/>
      <c r="E49" s="81"/>
      <c r="F49" s="81"/>
      <c r="G49" s="81"/>
      <c r="H49" s="81"/>
      <c r="I49" s="80"/>
      <c r="J49" s="81"/>
      <c r="K49" s="81"/>
      <c r="L49" s="81"/>
      <c r="M49" s="81"/>
      <c r="N49" s="81" t="s">
        <v>154</v>
      </c>
      <c r="O49" s="81"/>
      <c r="P49" s="81"/>
      <c r="Q49" s="81"/>
      <c r="R49" s="81"/>
      <c r="S49" s="81"/>
      <c r="T49" s="81"/>
      <c r="U49" s="312" t="s">
        <v>155</v>
      </c>
      <c r="V49" s="312"/>
      <c r="W49" s="313"/>
      <c r="X49" s="313"/>
      <c r="Y49" s="312" t="s">
        <v>156</v>
      </c>
      <c r="Z49" s="312"/>
      <c r="AA49" s="312"/>
      <c r="AB49" s="312"/>
      <c r="AC49" s="312" t="s">
        <v>157</v>
      </c>
      <c r="AD49" s="312"/>
      <c r="AE49" s="312"/>
      <c r="AF49" s="312"/>
    </row>
    <row r="50" spans="1:32" ht="50.25" customHeight="1">
      <c r="A50" s="35" t="s">
        <v>158</v>
      </c>
      <c r="B50" s="36" t="s">
        <v>159</v>
      </c>
      <c r="C50" s="35" t="s">
        <v>160</v>
      </c>
      <c r="D50" s="35" t="s">
        <v>161</v>
      </c>
      <c r="E50" s="37" t="s">
        <v>162</v>
      </c>
      <c r="F50" s="35" t="s">
        <v>163</v>
      </c>
      <c r="G50" s="35" t="s">
        <v>164</v>
      </c>
      <c r="H50" s="35" t="s">
        <v>165</v>
      </c>
      <c r="I50" s="38" t="s">
        <v>166</v>
      </c>
      <c r="J50" s="38" t="s">
        <v>167</v>
      </c>
      <c r="K50" s="38" t="s">
        <v>168</v>
      </c>
      <c r="L50" s="38" t="s">
        <v>169</v>
      </c>
      <c r="M50" s="38" t="s">
        <v>170</v>
      </c>
      <c r="N50" s="38" t="s">
        <v>171</v>
      </c>
      <c r="O50" s="38" t="s">
        <v>172</v>
      </c>
      <c r="P50" s="38" t="s">
        <v>173</v>
      </c>
      <c r="Q50" s="38" t="s">
        <v>174</v>
      </c>
      <c r="R50" s="38" t="s">
        <v>175</v>
      </c>
      <c r="S50" s="38" t="s">
        <v>176</v>
      </c>
      <c r="T50" s="38" t="s">
        <v>177</v>
      </c>
      <c r="U50" s="211" t="s">
        <v>178</v>
      </c>
      <c r="V50" s="211" t="s">
        <v>179</v>
      </c>
      <c r="W50" s="211" t="s">
        <v>180</v>
      </c>
      <c r="X50" s="212" t="s">
        <v>181</v>
      </c>
      <c r="Y50" s="211" t="s">
        <v>178</v>
      </c>
      <c r="Z50" s="211" t="s">
        <v>179</v>
      </c>
      <c r="AA50" s="211" t="s">
        <v>180</v>
      </c>
      <c r="AB50" s="212" t="s">
        <v>181</v>
      </c>
      <c r="AC50" s="211" t="s">
        <v>178</v>
      </c>
      <c r="AD50" s="211" t="s">
        <v>179</v>
      </c>
      <c r="AE50" s="211" t="s">
        <v>180</v>
      </c>
      <c r="AF50" s="212" t="s">
        <v>181</v>
      </c>
    </row>
    <row r="51" spans="1:32" ht="99.75" customHeight="1">
      <c r="A51" s="331" t="s">
        <v>444</v>
      </c>
      <c r="B51" s="49" t="s">
        <v>445</v>
      </c>
      <c r="C51" s="40" t="s">
        <v>446</v>
      </c>
      <c r="D51" s="41" t="s">
        <v>447</v>
      </c>
      <c r="E51" s="42" t="s">
        <v>448</v>
      </c>
      <c r="F51" s="41" t="s">
        <v>449</v>
      </c>
      <c r="G51" s="40" t="s">
        <v>450</v>
      </c>
      <c r="H51" s="48" t="s">
        <v>145</v>
      </c>
      <c r="I51" s="43"/>
      <c r="J51" s="45"/>
      <c r="K51" s="45"/>
      <c r="L51" s="45"/>
      <c r="M51" s="45"/>
      <c r="N51" s="45"/>
      <c r="O51" s="45"/>
      <c r="P51" s="45"/>
      <c r="Q51" s="45"/>
      <c r="R51" s="45"/>
      <c r="S51" s="45"/>
      <c r="T51" s="206"/>
      <c r="U51" s="218" t="s">
        <v>219</v>
      </c>
      <c r="V51" s="240" t="s">
        <v>219</v>
      </c>
      <c r="W51" s="251" t="s">
        <v>451</v>
      </c>
      <c r="X51" s="237" t="s">
        <v>219</v>
      </c>
      <c r="Y51" s="239"/>
      <c r="Z51" s="204"/>
      <c r="AA51" s="204"/>
      <c r="AB51" s="204"/>
      <c r="AC51" s="204"/>
      <c r="AD51" s="204"/>
      <c r="AE51" s="204"/>
      <c r="AF51" s="204"/>
    </row>
    <row r="52" spans="1:32" ht="99.75" customHeight="1">
      <c r="A52" s="332"/>
      <c r="B52" s="49" t="s">
        <v>452</v>
      </c>
      <c r="C52" s="40" t="s">
        <v>453</v>
      </c>
      <c r="D52" s="41" t="s">
        <v>454</v>
      </c>
      <c r="E52" s="42" t="s">
        <v>389</v>
      </c>
      <c r="F52" s="65" t="s">
        <v>390</v>
      </c>
      <c r="G52" s="40" t="s">
        <v>391</v>
      </c>
      <c r="H52" s="40" t="s">
        <v>144</v>
      </c>
      <c r="I52" s="43"/>
      <c r="J52" s="45"/>
      <c r="K52" s="45"/>
      <c r="L52" s="45"/>
      <c r="M52" s="45"/>
      <c r="N52" s="45"/>
      <c r="O52" s="45"/>
      <c r="P52" s="45"/>
      <c r="Q52" s="45"/>
      <c r="R52" s="45"/>
      <c r="S52" s="45"/>
      <c r="T52" s="206"/>
      <c r="U52" s="218" t="s">
        <v>219</v>
      </c>
      <c r="V52" s="218" t="s">
        <v>219</v>
      </c>
      <c r="W52" s="237" t="s">
        <v>219</v>
      </c>
      <c r="X52" s="237" t="s">
        <v>219</v>
      </c>
      <c r="Y52" s="204"/>
      <c r="Z52" s="204"/>
      <c r="AA52" s="204"/>
      <c r="AB52" s="204"/>
      <c r="AC52" s="204"/>
      <c r="AD52" s="204"/>
      <c r="AE52" s="204"/>
      <c r="AF52" s="204"/>
    </row>
    <row r="53" spans="1:32" ht="50.25" customHeight="1">
      <c r="A53" s="82" t="s">
        <v>455</v>
      </c>
      <c r="B53" s="83"/>
      <c r="C53" s="83"/>
      <c r="D53" s="83"/>
      <c r="E53" s="83"/>
      <c r="F53" s="83"/>
      <c r="G53" s="83"/>
      <c r="H53" s="83"/>
      <c r="I53" s="84"/>
      <c r="J53" s="85"/>
      <c r="K53" s="85"/>
      <c r="L53" s="85"/>
      <c r="M53" s="85"/>
      <c r="N53" s="83" t="s">
        <v>154</v>
      </c>
      <c r="O53" s="85"/>
      <c r="P53" s="85"/>
      <c r="Q53" s="85"/>
      <c r="R53" s="85"/>
      <c r="S53" s="83"/>
      <c r="T53" s="83"/>
      <c r="U53" s="312" t="s">
        <v>155</v>
      </c>
      <c r="V53" s="312"/>
      <c r="W53" s="312"/>
      <c r="X53" s="312"/>
      <c r="Y53" s="312" t="s">
        <v>156</v>
      </c>
      <c r="Z53" s="312"/>
      <c r="AA53" s="312"/>
      <c r="AB53" s="312"/>
      <c r="AC53" s="312" t="s">
        <v>157</v>
      </c>
      <c r="AD53" s="312"/>
      <c r="AE53" s="312"/>
      <c r="AF53" s="312"/>
    </row>
    <row r="54" spans="1:32" ht="50.25" customHeight="1">
      <c r="A54" s="36" t="s">
        <v>158</v>
      </c>
      <c r="B54" s="36" t="s">
        <v>159</v>
      </c>
      <c r="C54" s="35" t="s">
        <v>160</v>
      </c>
      <c r="D54" s="35" t="s">
        <v>161</v>
      </c>
      <c r="E54" s="35" t="s">
        <v>162</v>
      </c>
      <c r="F54" s="35" t="s">
        <v>163</v>
      </c>
      <c r="G54" s="35" t="s">
        <v>164</v>
      </c>
      <c r="H54" s="35" t="s">
        <v>165</v>
      </c>
      <c r="I54" s="38" t="s">
        <v>166</v>
      </c>
      <c r="J54" s="38" t="s">
        <v>167</v>
      </c>
      <c r="K54" s="38" t="s">
        <v>168</v>
      </c>
      <c r="L54" s="38" t="s">
        <v>169</v>
      </c>
      <c r="M54" s="38" t="s">
        <v>170</v>
      </c>
      <c r="N54" s="38" t="s">
        <v>171</v>
      </c>
      <c r="O54" s="38" t="s">
        <v>172</v>
      </c>
      <c r="P54" s="38" t="s">
        <v>173</v>
      </c>
      <c r="Q54" s="38" t="s">
        <v>174</v>
      </c>
      <c r="R54" s="38" t="s">
        <v>175</v>
      </c>
      <c r="S54" s="38" t="s">
        <v>176</v>
      </c>
      <c r="T54" s="38" t="s">
        <v>177</v>
      </c>
      <c r="U54" s="211" t="s">
        <v>178</v>
      </c>
      <c r="V54" s="211" t="s">
        <v>179</v>
      </c>
      <c r="W54" s="211" t="s">
        <v>180</v>
      </c>
      <c r="X54" s="212" t="s">
        <v>181</v>
      </c>
      <c r="Y54" s="211" t="s">
        <v>178</v>
      </c>
      <c r="Z54" s="211" t="s">
        <v>179</v>
      </c>
      <c r="AA54" s="211" t="s">
        <v>180</v>
      </c>
      <c r="AB54" s="212" t="s">
        <v>181</v>
      </c>
      <c r="AC54" s="211" t="s">
        <v>178</v>
      </c>
      <c r="AD54" s="211" t="s">
        <v>179</v>
      </c>
      <c r="AE54" s="211" t="s">
        <v>180</v>
      </c>
      <c r="AF54" s="212" t="s">
        <v>181</v>
      </c>
    </row>
    <row r="55" spans="1:32" ht="218.25" customHeight="1">
      <c r="A55" s="333" t="s">
        <v>456</v>
      </c>
      <c r="B55" s="321" t="s">
        <v>457</v>
      </c>
      <c r="C55" s="49" t="s">
        <v>458</v>
      </c>
      <c r="D55" s="41" t="s">
        <v>459</v>
      </c>
      <c r="E55" s="42" t="s">
        <v>460</v>
      </c>
      <c r="F55" s="40" t="s">
        <v>461</v>
      </c>
      <c r="G55" s="40" t="s">
        <v>462</v>
      </c>
      <c r="H55" s="65" t="s">
        <v>149</v>
      </c>
      <c r="I55" s="41"/>
      <c r="J55" s="47"/>
      <c r="K55" s="45"/>
      <c r="L55" s="45"/>
      <c r="M55" s="45"/>
      <c r="N55" s="45"/>
      <c r="O55" s="45"/>
      <c r="P55" s="45"/>
      <c r="Q55" s="45"/>
      <c r="R55" s="45"/>
      <c r="S55" s="45"/>
      <c r="T55" s="205"/>
      <c r="U55" s="225" t="s">
        <v>463</v>
      </c>
      <c r="V55" s="216" t="s">
        <v>464</v>
      </c>
      <c r="W55" s="216" t="s">
        <v>465</v>
      </c>
      <c r="X55" s="233">
        <v>1</v>
      </c>
      <c r="Y55" s="204"/>
      <c r="Z55" s="204"/>
      <c r="AA55" s="204"/>
      <c r="AB55" s="204"/>
      <c r="AC55" s="204"/>
      <c r="AD55" s="204"/>
      <c r="AE55" s="204"/>
      <c r="AF55" s="204"/>
    </row>
    <row r="56" spans="1:32" ht="99.75" customHeight="1">
      <c r="A56" s="333"/>
      <c r="B56" s="321"/>
      <c r="C56" s="49" t="s">
        <v>466</v>
      </c>
      <c r="D56" s="41" t="s">
        <v>467</v>
      </c>
      <c r="E56" s="79" t="s">
        <v>468</v>
      </c>
      <c r="F56" s="41" t="s">
        <v>469</v>
      </c>
      <c r="G56" s="40" t="s">
        <v>470</v>
      </c>
      <c r="H56" s="65" t="s">
        <v>149</v>
      </c>
      <c r="I56" s="41"/>
      <c r="J56" s="45"/>
      <c r="K56" s="45"/>
      <c r="L56" s="45"/>
      <c r="M56" s="45"/>
      <c r="N56" s="45"/>
      <c r="O56" s="45"/>
      <c r="P56" s="45"/>
      <c r="Q56" s="45"/>
      <c r="R56" s="45"/>
      <c r="S56" s="45"/>
      <c r="T56" s="206"/>
      <c r="U56" s="219" t="s">
        <v>471</v>
      </c>
      <c r="V56" s="218" t="s">
        <v>219</v>
      </c>
      <c r="W56" s="218" t="s">
        <v>219</v>
      </c>
      <c r="X56" s="218" t="s">
        <v>472</v>
      </c>
      <c r="Y56" s="204"/>
      <c r="Z56" s="204"/>
      <c r="AA56" s="204"/>
      <c r="AB56" s="204"/>
      <c r="AC56" s="204"/>
      <c r="AD56" s="204"/>
      <c r="AE56" s="204"/>
      <c r="AF56" s="204"/>
    </row>
    <row r="57" spans="1:32" ht="246" customHeight="1">
      <c r="A57" s="333"/>
      <c r="B57" s="315" t="s">
        <v>473</v>
      </c>
      <c r="C57" s="40" t="s">
        <v>474</v>
      </c>
      <c r="D57" s="41" t="s">
        <v>475</v>
      </c>
      <c r="E57" s="86" t="s">
        <v>476</v>
      </c>
      <c r="F57" s="87" t="s">
        <v>477</v>
      </c>
      <c r="G57" s="87" t="s">
        <v>478</v>
      </c>
      <c r="H57" s="87" t="s">
        <v>146</v>
      </c>
      <c r="I57" s="87"/>
      <c r="J57" s="45"/>
      <c r="K57" s="45"/>
      <c r="L57" s="47"/>
      <c r="M57" s="45"/>
      <c r="N57" s="45"/>
      <c r="O57" s="45"/>
      <c r="P57" s="45"/>
      <c r="Q57" s="45"/>
      <c r="R57" s="45"/>
      <c r="S57" s="45"/>
      <c r="T57" s="205"/>
      <c r="U57" s="219" t="s">
        <v>479</v>
      </c>
      <c r="V57" s="215" t="s">
        <v>205</v>
      </c>
      <c r="W57" s="216" t="s">
        <v>480</v>
      </c>
      <c r="X57" s="233">
        <v>1</v>
      </c>
      <c r="Y57" s="204"/>
      <c r="Z57" s="204"/>
      <c r="AA57" s="204"/>
      <c r="AB57" s="204"/>
      <c r="AC57" s="204"/>
      <c r="AD57" s="204"/>
      <c r="AE57" s="204"/>
      <c r="AF57" s="204"/>
    </row>
    <row r="58" spans="1:32" ht="99.75" customHeight="1">
      <c r="A58" s="333"/>
      <c r="B58" s="316"/>
      <c r="C58" s="40" t="s">
        <v>481</v>
      </c>
      <c r="D58" s="41" t="s">
        <v>482</v>
      </c>
      <c r="E58" s="86" t="s">
        <v>483</v>
      </c>
      <c r="F58" s="87" t="s">
        <v>484</v>
      </c>
      <c r="G58" s="87" t="s">
        <v>485</v>
      </c>
      <c r="H58" s="87" t="s">
        <v>146</v>
      </c>
      <c r="I58" s="87"/>
      <c r="J58" s="45"/>
      <c r="K58" s="45"/>
      <c r="L58" s="45"/>
      <c r="M58" s="45"/>
      <c r="N58" s="45"/>
      <c r="O58" s="47"/>
      <c r="P58" s="45"/>
      <c r="Q58" s="45"/>
      <c r="R58" s="45"/>
      <c r="S58" s="47"/>
      <c r="T58" s="205"/>
      <c r="U58" s="224" t="s">
        <v>219</v>
      </c>
      <c r="V58" s="218" t="s">
        <v>219</v>
      </c>
      <c r="W58" s="218" t="s">
        <v>219</v>
      </c>
      <c r="X58" s="218" t="s">
        <v>472</v>
      </c>
      <c r="Y58" s="204"/>
      <c r="Z58" s="204"/>
      <c r="AA58" s="204"/>
      <c r="AB58" s="204"/>
      <c r="AC58" s="204"/>
      <c r="AD58" s="204"/>
      <c r="AE58" s="204"/>
      <c r="AF58" s="204"/>
    </row>
    <row r="59" spans="1:32" ht="99.75" customHeight="1">
      <c r="A59" s="333"/>
      <c r="B59" s="316"/>
      <c r="C59" s="40" t="s">
        <v>486</v>
      </c>
      <c r="D59" s="41" t="s">
        <v>487</v>
      </c>
      <c r="E59" s="86" t="s">
        <v>488</v>
      </c>
      <c r="F59" s="87" t="s">
        <v>489</v>
      </c>
      <c r="G59" s="87" t="s">
        <v>490</v>
      </c>
      <c r="H59" s="87" t="s">
        <v>146</v>
      </c>
      <c r="I59" s="87"/>
      <c r="J59" s="45"/>
      <c r="K59" s="45"/>
      <c r="L59" s="45"/>
      <c r="M59" s="45"/>
      <c r="N59" s="45"/>
      <c r="O59" s="45"/>
      <c r="P59" s="45"/>
      <c r="Q59" s="47"/>
      <c r="R59" s="45"/>
      <c r="S59" s="45"/>
      <c r="T59" s="205"/>
      <c r="U59" s="224" t="s">
        <v>219</v>
      </c>
      <c r="V59" s="218" t="s">
        <v>219</v>
      </c>
      <c r="W59" s="218" t="s">
        <v>219</v>
      </c>
      <c r="X59" s="218" t="s">
        <v>472</v>
      </c>
      <c r="Y59" s="204"/>
      <c r="Z59" s="204"/>
      <c r="AA59" s="204"/>
      <c r="AB59" s="204"/>
      <c r="AC59" s="204"/>
      <c r="AD59" s="204"/>
      <c r="AE59" s="204"/>
      <c r="AF59" s="204"/>
    </row>
    <row r="60" spans="1:32" ht="143.25" customHeight="1">
      <c r="A60" s="333"/>
      <c r="B60" s="317"/>
      <c r="C60" s="40" t="s">
        <v>491</v>
      </c>
      <c r="D60" s="41" t="s">
        <v>492</v>
      </c>
      <c r="E60" s="86" t="s">
        <v>493</v>
      </c>
      <c r="F60" s="87" t="s">
        <v>494</v>
      </c>
      <c r="G60" s="87" t="s">
        <v>495</v>
      </c>
      <c r="H60" s="87" t="s">
        <v>146</v>
      </c>
      <c r="I60" s="87"/>
      <c r="J60" s="45"/>
      <c r="K60" s="45"/>
      <c r="L60" s="45"/>
      <c r="M60" s="45"/>
      <c r="N60" s="47"/>
      <c r="O60" s="45"/>
      <c r="P60" s="45"/>
      <c r="Q60" s="45"/>
      <c r="R60" s="45"/>
      <c r="S60" s="45"/>
      <c r="T60" s="205"/>
      <c r="U60" s="224" t="s">
        <v>219</v>
      </c>
      <c r="V60" s="218" t="s">
        <v>219</v>
      </c>
      <c r="W60" s="216" t="s">
        <v>496</v>
      </c>
      <c r="X60" s="218" t="s">
        <v>219</v>
      </c>
      <c r="Y60" s="204"/>
      <c r="Z60" s="204"/>
      <c r="AA60" s="204"/>
      <c r="AB60" s="204"/>
      <c r="AC60" s="204"/>
      <c r="AD60" s="204"/>
      <c r="AE60" s="204"/>
      <c r="AF60" s="204"/>
    </row>
    <row r="61" spans="1:32" ht="50.25" customHeight="1">
      <c r="A61" s="88" t="s">
        <v>497</v>
      </c>
      <c r="B61" s="89"/>
      <c r="C61" s="89"/>
      <c r="D61" s="89"/>
      <c r="E61" s="89"/>
      <c r="F61" s="89"/>
      <c r="G61" s="89"/>
      <c r="H61" s="89"/>
      <c r="I61" s="89"/>
      <c r="J61" s="89"/>
      <c r="K61" s="89"/>
      <c r="L61" s="89"/>
      <c r="M61" s="89"/>
      <c r="N61" s="89"/>
      <c r="O61" s="89"/>
      <c r="P61" s="89"/>
      <c r="Q61" s="89"/>
      <c r="R61" s="89"/>
      <c r="S61" s="89"/>
      <c r="T61" s="89"/>
      <c r="U61" s="312" t="s">
        <v>155</v>
      </c>
      <c r="V61" s="312"/>
      <c r="W61" s="312"/>
      <c r="X61" s="312"/>
      <c r="Y61" s="312" t="s">
        <v>156</v>
      </c>
      <c r="Z61" s="312"/>
      <c r="AA61" s="312"/>
      <c r="AB61" s="312"/>
      <c r="AC61" s="312" t="s">
        <v>157</v>
      </c>
      <c r="AD61" s="312"/>
      <c r="AE61" s="312"/>
      <c r="AF61" s="312"/>
    </row>
    <row r="62" spans="1:32" ht="50.25" customHeight="1">
      <c r="A62" s="35" t="s">
        <v>158</v>
      </c>
      <c r="B62" s="35" t="s">
        <v>159</v>
      </c>
      <c r="C62" s="35" t="s">
        <v>160</v>
      </c>
      <c r="D62" s="35" t="s">
        <v>161</v>
      </c>
      <c r="E62" s="35" t="s">
        <v>162</v>
      </c>
      <c r="F62" s="35" t="s">
        <v>163</v>
      </c>
      <c r="G62" s="35" t="s">
        <v>164</v>
      </c>
      <c r="H62" s="35" t="s">
        <v>165</v>
      </c>
      <c r="I62" s="38" t="s">
        <v>166</v>
      </c>
      <c r="J62" s="38" t="s">
        <v>167</v>
      </c>
      <c r="K62" s="38" t="s">
        <v>168</v>
      </c>
      <c r="L62" s="38" t="s">
        <v>169</v>
      </c>
      <c r="M62" s="38" t="s">
        <v>170</v>
      </c>
      <c r="N62" s="38" t="s">
        <v>171</v>
      </c>
      <c r="O62" s="38" t="s">
        <v>172</v>
      </c>
      <c r="P62" s="38" t="s">
        <v>173</v>
      </c>
      <c r="Q62" s="38" t="s">
        <v>174</v>
      </c>
      <c r="R62" s="38" t="s">
        <v>175</v>
      </c>
      <c r="S62" s="38" t="s">
        <v>176</v>
      </c>
      <c r="T62" s="38" t="s">
        <v>177</v>
      </c>
      <c r="U62" s="211" t="s">
        <v>178</v>
      </c>
      <c r="V62" s="211" t="s">
        <v>179</v>
      </c>
      <c r="W62" s="211" t="s">
        <v>180</v>
      </c>
      <c r="X62" s="212" t="s">
        <v>181</v>
      </c>
      <c r="Y62" s="211" t="s">
        <v>178</v>
      </c>
      <c r="Z62" s="211" t="s">
        <v>179</v>
      </c>
      <c r="AA62" s="211" t="s">
        <v>180</v>
      </c>
      <c r="AB62" s="212" t="s">
        <v>181</v>
      </c>
      <c r="AC62" s="211" t="s">
        <v>178</v>
      </c>
      <c r="AD62" s="211" t="s">
        <v>179</v>
      </c>
      <c r="AE62" s="211" t="s">
        <v>180</v>
      </c>
      <c r="AF62" s="212" t="s">
        <v>181</v>
      </c>
    </row>
    <row r="63" spans="1:32" ht="156" customHeight="1">
      <c r="A63" s="331" t="s">
        <v>498</v>
      </c>
      <c r="B63" s="325" t="s">
        <v>499</v>
      </c>
      <c r="C63" s="40" t="s">
        <v>500</v>
      </c>
      <c r="D63" s="41" t="s">
        <v>501</v>
      </c>
      <c r="E63" s="90" t="s">
        <v>502</v>
      </c>
      <c r="F63" s="87" t="s">
        <v>503</v>
      </c>
      <c r="G63" s="87" t="s">
        <v>504</v>
      </c>
      <c r="H63" s="87" t="s">
        <v>146</v>
      </c>
      <c r="I63" s="86"/>
      <c r="J63" s="47"/>
      <c r="K63" s="45"/>
      <c r="L63" s="45"/>
      <c r="M63" s="45"/>
      <c r="N63" s="45"/>
      <c r="O63" s="45"/>
      <c r="P63" s="45"/>
      <c r="Q63" s="45"/>
      <c r="R63" s="45"/>
      <c r="S63" s="45"/>
      <c r="T63" s="205"/>
      <c r="U63" s="219" t="s">
        <v>505</v>
      </c>
      <c r="V63" s="215" t="s">
        <v>385</v>
      </c>
      <c r="W63" s="231" t="s">
        <v>506</v>
      </c>
      <c r="X63" s="233">
        <v>1</v>
      </c>
      <c r="Y63" s="204"/>
      <c r="Z63" s="204"/>
      <c r="AA63" s="204"/>
      <c r="AB63" s="204"/>
      <c r="AC63" s="204"/>
      <c r="AD63" s="204"/>
      <c r="AE63" s="204"/>
      <c r="AF63" s="204"/>
    </row>
    <row r="64" spans="1:32" ht="99.75" customHeight="1">
      <c r="A64" s="332"/>
      <c r="B64" s="325"/>
      <c r="C64" s="40" t="s">
        <v>507</v>
      </c>
      <c r="D64" s="41" t="s">
        <v>508</v>
      </c>
      <c r="E64" s="90" t="s">
        <v>509</v>
      </c>
      <c r="F64" s="87" t="s">
        <v>510</v>
      </c>
      <c r="G64" s="87" t="s">
        <v>511</v>
      </c>
      <c r="H64" s="87" t="s">
        <v>146</v>
      </c>
      <c r="I64" s="86"/>
      <c r="J64" s="45"/>
      <c r="K64" s="45"/>
      <c r="L64" s="45"/>
      <c r="M64" s="45"/>
      <c r="N64" s="45"/>
      <c r="O64" s="47"/>
      <c r="P64" s="45"/>
      <c r="Q64" s="45"/>
      <c r="R64" s="45"/>
      <c r="S64" s="45"/>
      <c r="T64" s="206"/>
      <c r="U64" s="224" t="s">
        <v>219</v>
      </c>
      <c r="V64" s="221" t="s">
        <v>219</v>
      </c>
      <c r="W64" s="224" t="s">
        <v>219</v>
      </c>
      <c r="X64" s="218" t="s">
        <v>219</v>
      </c>
      <c r="Y64" s="204"/>
      <c r="Z64" s="204"/>
      <c r="AA64" s="204"/>
      <c r="AB64" s="204"/>
      <c r="AC64" s="204"/>
      <c r="AD64" s="204"/>
      <c r="AE64" s="204"/>
      <c r="AF64" s="204"/>
    </row>
    <row r="65" spans="1:32" ht="99.75" customHeight="1">
      <c r="A65" s="332"/>
      <c r="B65" s="325" t="s">
        <v>512</v>
      </c>
      <c r="C65" s="40" t="s">
        <v>513</v>
      </c>
      <c r="D65" s="41" t="s">
        <v>514</v>
      </c>
      <c r="E65" s="91" t="s">
        <v>515</v>
      </c>
      <c r="F65" s="87" t="s">
        <v>516</v>
      </c>
      <c r="G65" s="87" t="s">
        <v>517</v>
      </c>
      <c r="H65" s="87" t="s">
        <v>146</v>
      </c>
      <c r="I65" s="86"/>
      <c r="J65" s="45"/>
      <c r="K65" s="45"/>
      <c r="L65" s="45"/>
      <c r="M65" s="45"/>
      <c r="N65" s="47"/>
      <c r="O65" s="45"/>
      <c r="P65" s="45"/>
      <c r="Q65" s="45"/>
      <c r="R65" s="45"/>
      <c r="S65" s="45"/>
      <c r="T65" s="206"/>
      <c r="U65" s="224" t="s">
        <v>219</v>
      </c>
      <c r="V65" s="218" t="s">
        <v>219</v>
      </c>
      <c r="W65" s="224" t="s">
        <v>219</v>
      </c>
      <c r="X65" s="218" t="s">
        <v>219</v>
      </c>
      <c r="Y65" s="204"/>
      <c r="Z65" s="204"/>
      <c r="AA65" s="204"/>
      <c r="AB65" s="204"/>
      <c r="AC65" s="204"/>
      <c r="AD65" s="204"/>
      <c r="AE65" s="204"/>
      <c r="AF65" s="204"/>
    </row>
    <row r="66" spans="1:32" ht="170.25" customHeight="1">
      <c r="A66" s="332"/>
      <c r="B66" s="325"/>
      <c r="C66" s="40" t="s">
        <v>518</v>
      </c>
      <c r="D66" s="41" t="s">
        <v>519</v>
      </c>
      <c r="E66" s="91" t="s">
        <v>520</v>
      </c>
      <c r="F66" s="87" t="s">
        <v>521</v>
      </c>
      <c r="G66" s="87" t="s">
        <v>522</v>
      </c>
      <c r="H66" s="87" t="s">
        <v>146</v>
      </c>
      <c r="I66" s="86"/>
      <c r="J66" s="45"/>
      <c r="K66" s="47"/>
      <c r="L66" s="45"/>
      <c r="M66" s="47"/>
      <c r="N66" s="45"/>
      <c r="O66" s="47"/>
      <c r="P66" s="45"/>
      <c r="Q66" s="45"/>
      <c r="R66" s="47"/>
      <c r="S66" s="45"/>
      <c r="T66" s="205"/>
      <c r="U66" s="219" t="s">
        <v>523</v>
      </c>
      <c r="V66" s="215" t="s">
        <v>205</v>
      </c>
      <c r="W66" s="244" t="s">
        <v>480</v>
      </c>
      <c r="X66" s="243">
        <v>1</v>
      </c>
      <c r="Y66" s="204"/>
      <c r="Z66" s="204"/>
      <c r="AA66" s="204"/>
      <c r="AB66" s="204"/>
      <c r="AC66" s="204"/>
      <c r="AD66" s="204"/>
      <c r="AE66" s="204"/>
      <c r="AF66" s="204"/>
    </row>
    <row r="67" spans="1:32" ht="99.75" customHeight="1">
      <c r="A67" s="332"/>
      <c r="B67" s="325"/>
      <c r="C67" s="40" t="s">
        <v>524</v>
      </c>
      <c r="D67" s="41" t="s">
        <v>525</v>
      </c>
      <c r="E67" s="90" t="s">
        <v>526</v>
      </c>
      <c r="F67" s="87" t="s">
        <v>527</v>
      </c>
      <c r="G67" s="87" t="s">
        <v>528</v>
      </c>
      <c r="H67" s="87" t="s">
        <v>146</v>
      </c>
      <c r="I67" s="86"/>
      <c r="J67" s="45"/>
      <c r="K67" s="45"/>
      <c r="L67" s="45"/>
      <c r="M67" s="45"/>
      <c r="N67" s="47"/>
      <c r="O67" s="45"/>
      <c r="P67" s="45"/>
      <c r="Q67" s="45"/>
      <c r="R67" s="45"/>
      <c r="S67" s="47"/>
      <c r="T67" s="205"/>
      <c r="U67" s="224" t="s">
        <v>219</v>
      </c>
      <c r="V67" s="240" t="s">
        <v>219</v>
      </c>
      <c r="W67" s="237" t="s">
        <v>219</v>
      </c>
      <c r="X67" s="237" t="s">
        <v>219</v>
      </c>
      <c r="Y67" s="239"/>
      <c r="Z67" s="204"/>
      <c r="AA67" s="204"/>
      <c r="AB67" s="204"/>
      <c r="AC67" s="204"/>
      <c r="AD67" s="204"/>
      <c r="AE67" s="204"/>
      <c r="AF67" s="204"/>
    </row>
    <row r="68" spans="1:32" ht="99.75" customHeight="1">
      <c r="A68" s="332"/>
      <c r="B68" s="325" t="s">
        <v>529</v>
      </c>
      <c r="C68" s="40" t="s">
        <v>530</v>
      </c>
      <c r="D68" s="41" t="s">
        <v>531</v>
      </c>
      <c r="E68" s="90" t="s">
        <v>532</v>
      </c>
      <c r="F68" s="87" t="s">
        <v>533</v>
      </c>
      <c r="G68" s="87" t="s">
        <v>534</v>
      </c>
      <c r="H68" s="87" t="s">
        <v>146</v>
      </c>
      <c r="I68" s="86"/>
      <c r="J68" s="45"/>
      <c r="K68" s="45"/>
      <c r="L68" s="45"/>
      <c r="M68" s="45"/>
      <c r="N68" s="45"/>
      <c r="O68" s="45"/>
      <c r="P68" s="45"/>
      <c r="Q68" s="45"/>
      <c r="R68" s="45"/>
      <c r="S68" s="45"/>
      <c r="T68" s="206"/>
      <c r="U68" s="224" t="s">
        <v>219</v>
      </c>
      <c r="V68" s="240" t="s">
        <v>219</v>
      </c>
      <c r="W68" s="217" t="s">
        <v>535</v>
      </c>
      <c r="X68" s="224" t="s">
        <v>219</v>
      </c>
      <c r="Y68" s="239"/>
      <c r="Z68" s="204"/>
      <c r="AA68" s="204"/>
      <c r="AB68" s="204"/>
      <c r="AC68" s="204"/>
      <c r="AD68" s="204"/>
      <c r="AE68" s="204"/>
      <c r="AF68" s="204"/>
    </row>
    <row r="69" spans="1:32" ht="99.75" customHeight="1">
      <c r="A69" s="332"/>
      <c r="B69" s="325"/>
      <c r="C69" s="40" t="s">
        <v>536</v>
      </c>
      <c r="D69" s="41" t="s">
        <v>537</v>
      </c>
      <c r="E69" s="90" t="s">
        <v>538</v>
      </c>
      <c r="F69" s="87" t="s">
        <v>539</v>
      </c>
      <c r="G69" s="87" t="s">
        <v>540</v>
      </c>
      <c r="H69" s="87" t="s">
        <v>146</v>
      </c>
      <c r="I69" s="86"/>
      <c r="J69" s="45"/>
      <c r="K69" s="45"/>
      <c r="L69" s="45"/>
      <c r="M69" s="45"/>
      <c r="N69" s="45"/>
      <c r="O69" s="45"/>
      <c r="P69" s="45"/>
      <c r="Q69" s="45"/>
      <c r="R69" s="45"/>
      <c r="S69" s="45"/>
      <c r="T69" s="206"/>
      <c r="U69" s="224" t="s">
        <v>219</v>
      </c>
      <c r="V69" s="218" t="s">
        <v>219</v>
      </c>
      <c r="W69" s="217" t="s">
        <v>535</v>
      </c>
      <c r="X69" s="236" t="s">
        <v>219</v>
      </c>
      <c r="Y69" s="204"/>
      <c r="Z69" s="204"/>
      <c r="AA69" s="204"/>
      <c r="AB69" s="204"/>
      <c r="AC69" s="204"/>
      <c r="AD69" s="204"/>
      <c r="AE69" s="204"/>
      <c r="AF69" s="204"/>
    </row>
    <row r="70" spans="1:32" ht="99.75" customHeight="1">
      <c r="A70" s="332"/>
      <c r="B70" s="325"/>
      <c r="C70" s="40" t="s">
        <v>541</v>
      </c>
      <c r="D70" s="41" t="s">
        <v>542</v>
      </c>
      <c r="E70" s="90" t="s">
        <v>543</v>
      </c>
      <c r="F70" s="87" t="s">
        <v>544</v>
      </c>
      <c r="G70" s="87" t="s">
        <v>545</v>
      </c>
      <c r="H70" s="87" t="s">
        <v>146</v>
      </c>
      <c r="I70" s="86"/>
      <c r="J70" s="45"/>
      <c r="K70" s="45"/>
      <c r="L70" s="45"/>
      <c r="M70" s="45"/>
      <c r="N70" s="45"/>
      <c r="O70" s="45"/>
      <c r="P70" s="45"/>
      <c r="Q70" s="45"/>
      <c r="R70" s="45"/>
      <c r="S70" s="45"/>
      <c r="T70" s="206"/>
      <c r="U70" s="224" t="s">
        <v>219</v>
      </c>
      <c r="V70" s="218" t="s">
        <v>219</v>
      </c>
      <c r="W70" s="217" t="s">
        <v>535</v>
      </c>
      <c r="X70" s="246" t="s">
        <v>219</v>
      </c>
      <c r="Y70" s="204"/>
      <c r="Z70" s="204"/>
      <c r="AA70" s="204"/>
      <c r="AB70" s="204"/>
      <c r="AC70" s="204"/>
      <c r="AD70" s="204"/>
      <c r="AE70" s="204"/>
      <c r="AF70" s="204"/>
    </row>
    <row r="71" spans="1:32" ht="99.75" customHeight="1">
      <c r="A71" s="332"/>
      <c r="B71" s="325" t="s">
        <v>546</v>
      </c>
      <c r="C71" s="40" t="s">
        <v>547</v>
      </c>
      <c r="D71" s="41" t="s">
        <v>548</v>
      </c>
      <c r="E71" s="90" t="s">
        <v>549</v>
      </c>
      <c r="F71" s="87" t="s">
        <v>550</v>
      </c>
      <c r="G71" s="87" t="s">
        <v>540</v>
      </c>
      <c r="H71" s="87" t="s">
        <v>146</v>
      </c>
      <c r="I71" s="86"/>
      <c r="J71" s="45"/>
      <c r="K71" s="45"/>
      <c r="L71" s="45"/>
      <c r="M71" s="47"/>
      <c r="N71" s="45"/>
      <c r="O71" s="45"/>
      <c r="P71" s="45"/>
      <c r="Q71" s="45"/>
      <c r="R71" s="45"/>
      <c r="S71" s="45"/>
      <c r="T71" s="205"/>
      <c r="U71" s="224" t="s">
        <v>219</v>
      </c>
      <c r="V71" s="246" t="s">
        <v>219</v>
      </c>
      <c r="W71" s="246" t="s">
        <v>219</v>
      </c>
      <c r="X71" s="246" t="s">
        <v>219</v>
      </c>
      <c r="Y71" s="204"/>
      <c r="Z71" s="204"/>
      <c r="AA71" s="204"/>
      <c r="AB71" s="204"/>
      <c r="AC71" s="204"/>
      <c r="AD71" s="204"/>
      <c r="AE71" s="204"/>
      <c r="AF71" s="204"/>
    </row>
    <row r="72" spans="1:32" ht="147.75" customHeight="1">
      <c r="A72" s="332"/>
      <c r="B72" s="325"/>
      <c r="C72" s="40" t="s">
        <v>551</v>
      </c>
      <c r="D72" s="41" t="s">
        <v>552</v>
      </c>
      <c r="E72" s="90" t="s">
        <v>553</v>
      </c>
      <c r="F72" s="87" t="s">
        <v>554</v>
      </c>
      <c r="G72" s="87" t="s">
        <v>540</v>
      </c>
      <c r="H72" s="87" t="s">
        <v>146</v>
      </c>
      <c r="I72" s="86"/>
      <c r="J72" s="47"/>
      <c r="K72" s="45"/>
      <c r="L72" s="45"/>
      <c r="M72" s="45"/>
      <c r="N72" s="45"/>
      <c r="O72" s="45"/>
      <c r="P72" s="45"/>
      <c r="Q72" s="45"/>
      <c r="R72" s="45"/>
      <c r="S72" s="45"/>
      <c r="T72" s="205"/>
      <c r="U72" s="219" t="s">
        <v>555</v>
      </c>
      <c r="V72" s="215" t="s">
        <v>205</v>
      </c>
      <c r="W72" s="245" t="s">
        <v>556</v>
      </c>
      <c r="X72" s="233">
        <v>1</v>
      </c>
      <c r="Y72" s="204"/>
      <c r="Z72" s="204"/>
      <c r="AA72" s="204"/>
      <c r="AB72" s="204"/>
      <c r="AC72" s="204"/>
      <c r="AD72" s="204"/>
      <c r="AE72" s="204"/>
      <c r="AF72" s="204"/>
    </row>
    <row r="73" spans="1:32" ht="99.75" customHeight="1">
      <c r="A73" s="332"/>
      <c r="B73" s="325"/>
      <c r="C73" s="40" t="s">
        <v>557</v>
      </c>
      <c r="D73" s="41" t="s">
        <v>558</v>
      </c>
      <c r="E73" s="90" t="s">
        <v>559</v>
      </c>
      <c r="F73" s="87" t="s">
        <v>560</v>
      </c>
      <c r="G73" s="87" t="s">
        <v>561</v>
      </c>
      <c r="H73" s="87" t="s">
        <v>146</v>
      </c>
      <c r="I73" s="86"/>
      <c r="J73" s="45"/>
      <c r="K73" s="45"/>
      <c r="L73" s="45"/>
      <c r="M73" s="45"/>
      <c r="N73" s="47"/>
      <c r="O73" s="45"/>
      <c r="P73" s="45"/>
      <c r="Q73" s="45"/>
      <c r="R73" s="45"/>
      <c r="S73" s="45"/>
      <c r="T73" s="206"/>
      <c r="U73" s="224" t="s">
        <v>219</v>
      </c>
      <c r="V73" s="240" t="s">
        <v>219</v>
      </c>
      <c r="W73" s="237" t="s">
        <v>219</v>
      </c>
      <c r="X73" s="237" t="s">
        <v>219</v>
      </c>
      <c r="Y73" s="204"/>
      <c r="Z73" s="204"/>
      <c r="AA73" s="204"/>
      <c r="AB73" s="204"/>
      <c r="AC73" s="204"/>
      <c r="AD73" s="204"/>
      <c r="AE73" s="204"/>
      <c r="AF73" s="204"/>
    </row>
    <row r="74" spans="1:32" ht="135.75" customHeight="1">
      <c r="A74" s="332"/>
      <c r="B74" s="325" t="s">
        <v>562</v>
      </c>
      <c r="C74" s="40" t="s">
        <v>563</v>
      </c>
      <c r="D74" s="41" t="s">
        <v>564</v>
      </c>
      <c r="E74" s="90" t="s">
        <v>565</v>
      </c>
      <c r="F74" s="87" t="s">
        <v>566</v>
      </c>
      <c r="G74" s="87" t="s">
        <v>540</v>
      </c>
      <c r="H74" s="87" t="s">
        <v>146</v>
      </c>
      <c r="I74" s="86"/>
      <c r="J74" s="45"/>
      <c r="K74" s="45"/>
      <c r="L74" s="45"/>
      <c r="M74" s="45"/>
      <c r="N74" s="47"/>
      <c r="O74" s="45"/>
      <c r="P74" s="45"/>
      <c r="Q74" s="45"/>
      <c r="R74" s="45"/>
      <c r="S74" s="45"/>
      <c r="T74" s="205"/>
      <c r="U74" s="224" t="s">
        <v>219</v>
      </c>
      <c r="V74" s="240" t="s">
        <v>219</v>
      </c>
      <c r="W74" s="241" t="s">
        <v>567</v>
      </c>
      <c r="X74" s="237" t="s">
        <v>219</v>
      </c>
      <c r="Y74" s="204"/>
      <c r="Z74" s="204"/>
      <c r="AA74" s="204"/>
      <c r="AB74" s="204"/>
      <c r="AC74" s="204"/>
      <c r="AD74" s="204"/>
      <c r="AE74" s="204"/>
      <c r="AF74" s="204"/>
    </row>
    <row r="75" spans="1:32" ht="137.25" customHeight="1">
      <c r="A75" s="332"/>
      <c r="B75" s="334"/>
      <c r="C75" s="40" t="s">
        <v>568</v>
      </c>
      <c r="D75" s="51" t="s">
        <v>569</v>
      </c>
      <c r="E75" s="92" t="s">
        <v>570</v>
      </c>
      <c r="F75" s="93" t="s">
        <v>571</v>
      </c>
      <c r="G75" s="93" t="s">
        <v>540</v>
      </c>
      <c r="H75" s="93" t="s">
        <v>146</v>
      </c>
      <c r="I75" s="94"/>
      <c r="J75" s="54"/>
      <c r="K75" s="54"/>
      <c r="L75" s="54"/>
      <c r="M75" s="54"/>
      <c r="N75" s="54"/>
      <c r="O75" s="54"/>
      <c r="P75" s="54"/>
      <c r="Q75" s="54"/>
      <c r="R75" s="54"/>
      <c r="S75" s="56"/>
      <c r="T75" s="208"/>
      <c r="U75" s="224" t="s">
        <v>219</v>
      </c>
      <c r="V75" s="240" t="s">
        <v>219</v>
      </c>
      <c r="W75" s="241" t="s">
        <v>572</v>
      </c>
      <c r="X75" s="237" t="s">
        <v>219</v>
      </c>
      <c r="Y75" s="204"/>
      <c r="Z75" s="204"/>
      <c r="AA75" s="204"/>
      <c r="AB75" s="204"/>
      <c r="AC75" s="204"/>
      <c r="AD75" s="204"/>
      <c r="AE75" s="204"/>
      <c r="AF75" s="204"/>
    </row>
    <row r="76" spans="1:32" ht="50.25" customHeight="1">
      <c r="A76" s="95" t="s">
        <v>573</v>
      </c>
      <c r="B76" s="96"/>
      <c r="C76" s="96"/>
      <c r="D76" s="96"/>
      <c r="E76" s="96"/>
      <c r="F76" s="96"/>
      <c r="G76" s="96"/>
      <c r="H76" s="96"/>
      <c r="I76" s="96"/>
      <c r="J76" s="96"/>
      <c r="K76" s="96"/>
      <c r="L76" s="96"/>
      <c r="M76" s="96"/>
      <c r="N76" s="96"/>
      <c r="O76" s="96"/>
      <c r="P76" s="96"/>
      <c r="Q76" s="96"/>
      <c r="R76" s="96"/>
      <c r="S76" s="96"/>
      <c r="T76" s="97"/>
      <c r="U76" s="312" t="s">
        <v>155</v>
      </c>
      <c r="V76" s="312"/>
      <c r="W76" s="313"/>
      <c r="X76" s="312"/>
      <c r="Y76" s="311" t="s">
        <v>156</v>
      </c>
      <c r="Z76" s="311"/>
      <c r="AA76" s="311"/>
      <c r="AB76" s="311"/>
      <c r="AC76" s="311" t="s">
        <v>157</v>
      </c>
      <c r="AD76" s="311"/>
      <c r="AE76" s="311"/>
      <c r="AF76" s="311"/>
    </row>
    <row r="77" spans="1:32" ht="50.25" customHeight="1">
      <c r="A77" s="62" t="s">
        <v>158</v>
      </c>
      <c r="B77" s="98" t="s">
        <v>159</v>
      </c>
      <c r="C77" s="62" t="s">
        <v>160</v>
      </c>
      <c r="D77" s="62" t="s">
        <v>161</v>
      </c>
      <c r="E77" s="62" t="s">
        <v>162</v>
      </c>
      <c r="F77" s="62" t="s">
        <v>163</v>
      </c>
      <c r="G77" s="62" t="s">
        <v>164</v>
      </c>
      <c r="H77" s="62" t="s">
        <v>165</v>
      </c>
      <c r="I77" s="64" t="s">
        <v>166</v>
      </c>
      <c r="J77" s="64" t="s">
        <v>167</v>
      </c>
      <c r="K77" s="64" t="s">
        <v>168</v>
      </c>
      <c r="L77" s="64" t="s">
        <v>169</v>
      </c>
      <c r="M77" s="64" t="s">
        <v>170</v>
      </c>
      <c r="N77" s="64" t="s">
        <v>171</v>
      </c>
      <c r="O77" s="64" t="s">
        <v>172</v>
      </c>
      <c r="P77" s="64" t="s">
        <v>173</v>
      </c>
      <c r="Q77" s="64" t="s">
        <v>174</v>
      </c>
      <c r="R77" s="64" t="s">
        <v>175</v>
      </c>
      <c r="S77" s="64" t="s">
        <v>176</v>
      </c>
      <c r="T77" s="64" t="s">
        <v>177</v>
      </c>
      <c r="U77" s="211" t="s">
        <v>178</v>
      </c>
      <c r="V77" s="211" t="s">
        <v>179</v>
      </c>
      <c r="W77" s="211" t="s">
        <v>180</v>
      </c>
      <c r="X77" s="212" t="s">
        <v>181</v>
      </c>
      <c r="Y77" s="209" t="s">
        <v>178</v>
      </c>
      <c r="Z77" s="209" t="s">
        <v>179</v>
      </c>
      <c r="AA77" s="209" t="s">
        <v>180</v>
      </c>
      <c r="AB77" s="210" t="s">
        <v>181</v>
      </c>
      <c r="AC77" s="209" t="s">
        <v>178</v>
      </c>
      <c r="AD77" s="209" t="s">
        <v>179</v>
      </c>
      <c r="AE77" s="209" t="s">
        <v>180</v>
      </c>
      <c r="AF77" s="210" t="s">
        <v>181</v>
      </c>
    </row>
    <row r="78" spans="1:32" ht="99.75" customHeight="1">
      <c r="A78" s="331" t="s">
        <v>574</v>
      </c>
      <c r="B78" s="325" t="s">
        <v>575</v>
      </c>
      <c r="C78" s="40" t="s">
        <v>576</v>
      </c>
      <c r="D78" s="41" t="s">
        <v>577</v>
      </c>
      <c r="E78" s="79" t="s">
        <v>578</v>
      </c>
      <c r="F78" s="40" t="s">
        <v>579</v>
      </c>
      <c r="G78" s="40" t="s">
        <v>579</v>
      </c>
      <c r="H78" s="65" t="s">
        <v>580</v>
      </c>
      <c r="I78" s="41"/>
      <c r="J78" s="45"/>
      <c r="K78" s="45"/>
      <c r="L78" s="47"/>
      <c r="M78" s="45"/>
      <c r="N78" s="45"/>
      <c r="O78" s="45"/>
      <c r="P78" s="45"/>
      <c r="Q78" s="45"/>
      <c r="R78" s="45"/>
      <c r="S78" s="47"/>
      <c r="T78" s="205"/>
      <c r="U78" s="227" t="s">
        <v>581</v>
      </c>
      <c r="V78" s="226" t="s">
        <v>190</v>
      </c>
      <c r="W78" s="231" t="s">
        <v>582</v>
      </c>
      <c r="X78" s="243">
        <v>1</v>
      </c>
      <c r="Y78" s="204"/>
      <c r="Z78" s="204"/>
      <c r="AA78" s="204"/>
      <c r="AB78" s="204"/>
      <c r="AC78" s="204"/>
      <c r="AD78" s="204"/>
      <c r="AE78" s="204"/>
      <c r="AF78" s="204"/>
    </row>
    <row r="79" spans="1:32" ht="99.75" customHeight="1">
      <c r="A79" s="332"/>
      <c r="B79" s="325"/>
      <c r="C79" s="40" t="s">
        <v>583</v>
      </c>
      <c r="D79" s="41" t="s">
        <v>584</v>
      </c>
      <c r="E79" s="79" t="s">
        <v>585</v>
      </c>
      <c r="F79" s="104" t="s">
        <v>586</v>
      </c>
      <c r="G79" s="40" t="s">
        <v>587</v>
      </c>
      <c r="H79" s="65" t="s">
        <v>580</v>
      </c>
      <c r="I79" s="41"/>
      <c r="J79" s="45"/>
      <c r="K79" s="45"/>
      <c r="L79" s="45"/>
      <c r="M79" s="45"/>
      <c r="N79" s="45"/>
      <c r="O79" s="47"/>
      <c r="P79" s="45"/>
      <c r="Q79" s="45"/>
      <c r="R79" s="45"/>
      <c r="S79" s="45"/>
      <c r="T79" s="205"/>
      <c r="U79" s="224" t="s">
        <v>219</v>
      </c>
      <c r="V79" s="218" t="s">
        <v>219</v>
      </c>
      <c r="W79" s="240" t="s">
        <v>219</v>
      </c>
      <c r="X79" s="237" t="s">
        <v>219</v>
      </c>
      <c r="Y79" s="239"/>
      <c r="Z79" s="204"/>
      <c r="AA79" s="204"/>
      <c r="AB79" s="204"/>
      <c r="AC79" s="204"/>
      <c r="AD79" s="204"/>
      <c r="AE79" s="204"/>
      <c r="AF79" s="204"/>
    </row>
    <row r="80" spans="1:32" ht="99.75" customHeight="1">
      <c r="A80" s="332"/>
      <c r="B80" s="68" t="s">
        <v>588</v>
      </c>
      <c r="C80" s="40" t="s">
        <v>589</v>
      </c>
      <c r="D80" s="41" t="s">
        <v>590</v>
      </c>
      <c r="E80" s="79" t="s">
        <v>591</v>
      </c>
      <c r="F80" s="41" t="s">
        <v>592</v>
      </c>
      <c r="G80" s="41" t="s">
        <v>593</v>
      </c>
      <c r="H80" s="65" t="s">
        <v>580</v>
      </c>
      <c r="I80" s="41"/>
      <c r="J80" s="45"/>
      <c r="K80" s="45"/>
      <c r="L80" s="45"/>
      <c r="M80" s="45"/>
      <c r="N80" s="45"/>
      <c r="O80" s="45"/>
      <c r="P80" s="45"/>
      <c r="Q80" s="45"/>
      <c r="R80" s="45"/>
      <c r="S80" s="45"/>
      <c r="T80" s="206"/>
      <c r="U80" s="224" t="s">
        <v>219</v>
      </c>
      <c r="V80" s="218" t="s">
        <v>219</v>
      </c>
      <c r="W80" s="240" t="s">
        <v>219</v>
      </c>
      <c r="X80" s="237" t="s">
        <v>219</v>
      </c>
      <c r="Y80" s="239"/>
      <c r="Z80" s="204"/>
      <c r="AA80" s="204"/>
      <c r="AB80" s="204"/>
      <c r="AC80" s="204"/>
      <c r="AD80" s="204"/>
      <c r="AE80" s="204"/>
      <c r="AF80" s="204"/>
    </row>
    <row r="81" spans="1:32" ht="358.5" customHeight="1">
      <c r="A81" s="332"/>
      <c r="B81" s="321" t="s">
        <v>594</v>
      </c>
      <c r="C81" s="40" t="s">
        <v>595</v>
      </c>
      <c r="D81" s="41" t="s">
        <v>596</v>
      </c>
      <c r="E81" s="79" t="s">
        <v>597</v>
      </c>
      <c r="F81" s="40" t="s">
        <v>598</v>
      </c>
      <c r="G81" s="65" t="s">
        <v>599</v>
      </c>
      <c r="H81" s="65" t="s">
        <v>580</v>
      </c>
      <c r="I81" s="67"/>
      <c r="J81" s="45"/>
      <c r="K81" s="45"/>
      <c r="L81" s="45"/>
      <c r="M81" s="45"/>
      <c r="N81" s="45"/>
      <c r="O81" s="45"/>
      <c r="P81" s="45"/>
      <c r="Q81" s="45"/>
      <c r="R81" s="45"/>
      <c r="S81" s="45"/>
      <c r="T81" s="205"/>
      <c r="U81" s="230" t="s">
        <v>600</v>
      </c>
      <c r="V81" s="217" t="s">
        <v>190</v>
      </c>
      <c r="W81" s="216" t="s">
        <v>480</v>
      </c>
      <c r="X81" s="242">
        <v>1</v>
      </c>
      <c r="Y81" s="204"/>
      <c r="Z81" s="204"/>
      <c r="AA81" s="204"/>
      <c r="AB81" s="204"/>
      <c r="AC81" s="204"/>
      <c r="AD81" s="204"/>
      <c r="AE81" s="204"/>
      <c r="AF81" s="204"/>
    </row>
    <row r="82" spans="1:32" ht="99.75" customHeight="1">
      <c r="A82" s="332"/>
      <c r="B82" s="321"/>
      <c r="C82" s="40" t="s">
        <v>601</v>
      </c>
      <c r="D82" s="41" t="s">
        <v>602</v>
      </c>
      <c r="E82" s="79" t="s">
        <v>603</v>
      </c>
      <c r="F82" s="40" t="s">
        <v>604</v>
      </c>
      <c r="G82" s="65" t="s">
        <v>605</v>
      </c>
      <c r="H82" s="65" t="s">
        <v>580</v>
      </c>
      <c r="I82" s="222"/>
      <c r="J82" s="45"/>
      <c r="K82" s="45"/>
      <c r="L82" s="45"/>
      <c r="M82" s="45"/>
      <c r="N82" s="45"/>
      <c r="O82" s="45"/>
      <c r="P82" s="45"/>
      <c r="Q82" s="45"/>
      <c r="R82" s="45"/>
      <c r="S82" s="45"/>
      <c r="T82" s="67"/>
      <c r="U82" s="224" t="s">
        <v>219</v>
      </c>
      <c r="V82" s="224" t="s">
        <v>219</v>
      </c>
      <c r="W82" s="238" t="s">
        <v>219</v>
      </c>
      <c r="X82" s="237" t="s">
        <v>219</v>
      </c>
      <c r="Y82" s="239"/>
      <c r="Z82" s="204"/>
      <c r="AA82" s="204"/>
      <c r="AB82" s="204"/>
      <c r="AC82" s="204"/>
      <c r="AD82" s="204"/>
      <c r="AE82" s="204"/>
      <c r="AF82" s="204"/>
    </row>
    <row r="83" spans="1:32" ht="99.75" customHeight="1">
      <c r="A83" s="332"/>
      <c r="B83" s="336" t="s">
        <v>606</v>
      </c>
      <c r="C83" s="40" t="s">
        <v>607</v>
      </c>
      <c r="D83" s="41" t="s">
        <v>608</v>
      </c>
      <c r="E83" s="79" t="s">
        <v>609</v>
      </c>
      <c r="F83" s="41" t="s">
        <v>610</v>
      </c>
      <c r="G83" s="41" t="s">
        <v>611</v>
      </c>
      <c r="H83" s="41" t="s">
        <v>612</v>
      </c>
      <c r="I83" s="40"/>
      <c r="J83" s="45"/>
      <c r="K83" s="45"/>
      <c r="L83" s="45"/>
      <c r="M83" s="47"/>
      <c r="N83" s="45"/>
      <c r="O83" s="45"/>
      <c r="P83" s="45"/>
      <c r="Q83" s="47"/>
      <c r="R83" s="45"/>
      <c r="S83" s="45"/>
      <c r="T83" s="206"/>
      <c r="U83" s="224" t="s">
        <v>219</v>
      </c>
      <c r="V83" s="218" t="s">
        <v>219</v>
      </c>
      <c r="W83" s="238" t="s">
        <v>219</v>
      </c>
      <c r="X83" s="237" t="s">
        <v>219</v>
      </c>
      <c r="Y83" s="239"/>
      <c r="Z83" s="204"/>
      <c r="AA83" s="204"/>
      <c r="AB83" s="204"/>
      <c r="AC83" s="204"/>
      <c r="AD83" s="204"/>
      <c r="AE83" s="204"/>
      <c r="AF83" s="204"/>
    </row>
    <row r="84" spans="1:32" ht="99.75" customHeight="1">
      <c r="A84" s="332"/>
      <c r="B84" s="325"/>
      <c r="C84" s="40" t="s">
        <v>613</v>
      </c>
      <c r="D84" s="41" t="s">
        <v>614</v>
      </c>
      <c r="E84" s="79" t="s">
        <v>615</v>
      </c>
      <c r="F84" s="41" t="s">
        <v>616</v>
      </c>
      <c r="G84" s="40" t="s">
        <v>617</v>
      </c>
      <c r="H84" s="65" t="s">
        <v>580</v>
      </c>
      <c r="I84" s="40"/>
      <c r="J84" s="45"/>
      <c r="K84" s="45"/>
      <c r="L84" s="45"/>
      <c r="M84" s="47"/>
      <c r="N84" s="45"/>
      <c r="O84" s="45"/>
      <c r="P84" s="45"/>
      <c r="Q84" s="47"/>
      <c r="R84" s="45"/>
      <c r="S84" s="45"/>
      <c r="T84" s="206"/>
      <c r="U84" s="224" t="s">
        <v>219</v>
      </c>
      <c r="V84" s="218" t="s">
        <v>219</v>
      </c>
      <c r="W84" s="224" t="s">
        <v>219</v>
      </c>
      <c r="X84" s="236" t="s">
        <v>219</v>
      </c>
      <c r="Y84" s="204"/>
      <c r="Z84" s="204"/>
      <c r="AA84" s="204"/>
      <c r="AB84" s="204"/>
      <c r="AC84" s="204"/>
      <c r="AD84" s="204"/>
      <c r="AE84" s="204"/>
      <c r="AF84" s="204"/>
    </row>
    <row r="85" spans="1:32" ht="99.75" customHeight="1">
      <c r="A85" s="340"/>
      <c r="B85" s="49" t="s">
        <v>618</v>
      </c>
      <c r="C85" s="40" t="s">
        <v>619</v>
      </c>
      <c r="D85" s="41" t="s">
        <v>620</v>
      </c>
      <c r="E85" s="79" t="s">
        <v>621</v>
      </c>
      <c r="F85" s="41" t="s">
        <v>622</v>
      </c>
      <c r="G85" s="41" t="s">
        <v>611</v>
      </c>
      <c r="H85" s="41" t="s">
        <v>623</v>
      </c>
      <c r="I85" s="40"/>
      <c r="J85" s="45"/>
      <c r="K85" s="45"/>
      <c r="L85" s="45"/>
      <c r="M85" s="47"/>
      <c r="N85" s="45"/>
      <c r="O85" s="45"/>
      <c r="P85" s="45"/>
      <c r="Q85" s="47"/>
      <c r="R85" s="45"/>
      <c r="S85" s="45"/>
      <c r="T85" s="205"/>
      <c r="U85" s="224" t="s">
        <v>219</v>
      </c>
      <c r="V85" s="218" t="s">
        <v>219</v>
      </c>
      <c r="W85" s="235" t="s">
        <v>624</v>
      </c>
      <c r="X85" s="233">
        <v>1</v>
      </c>
      <c r="Y85" s="204"/>
      <c r="Z85" s="204"/>
      <c r="AA85" s="204"/>
      <c r="AB85" s="204"/>
      <c r="AC85" s="204"/>
      <c r="AD85" s="204"/>
      <c r="AE85" s="204"/>
      <c r="AF85" s="204"/>
    </row>
    <row r="86" spans="1:32" ht="50.25" customHeight="1">
      <c r="A86" s="99" t="s">
        <v>625</v>
      </c>
      <c r="B86" s="100"/>
      <c r="C86" s="100"/>
      <c r="D86" s="100"/>
      <c r="E86" s="100"/>
      <c r="F86" s="100"/>
      <c r="G86" s="100"/>
      <c r="H86" s="100"/>
      <c r="I86" s="100"/>
      <c r="J86" s="100"/>
      <c r="K86" s="100"/>
      <c r="L86" s="100"/>
      <c r="M86" s="100"/>
      <c r="N86" s="100"/>
      <c r="O86" s="100"/>
      <c r="P86" s="100"/>
      <c r="Q86" s="100"/>
      <c r="R86" s="100"/>
      <c r="S86" s="100"/>
      <c r="T86" s="100"/>
      <c r="U86" s="311" t="s">
        <v>155</v>
      </c>
      <c r="V86" s="311"/>
      <c r="W86" s="311"/>
      <c r="X86" s="311"/>
      <c r="Y86" s="311" t="s">
        <v>156</v>
      </c>
      <c r="Z86" s="311"/>
      <c r="AA86" s="311"/>
      <c r="AB86" s="311"/>
      <c r="AC86" s="311" t="s">
        <v>157</v>
      </c>
      <c r="AD86" s="311"/>
      <c r="AE86" s="311"/>
      <c r="AF86" s="311"/>
    </row>
    <row r="87" spans="1:32" ht="99.75" customHeight="1">
      <c r="A87" s="101" t="s">
        <v>158</v>
      </c>
      <c r="B87" s="101" t="s">
        <v>159</v>
      </c>
      <c r="C87" s="102" t="s">
        <v>160</v>
      </c>
      <c r="D87" s="102" t="s">
        <v>161</v>
      </c>
      <c r="E87" s="102" t="s">
        <v>162</v>
      </c>
      <c r="F87" s="102" t="s">
        <v>163</v>
      </c>
      <c r="G87" s="35" t="s">
        <v>164</v>
      </c>
      <c r="H87" s="102" t="s">
        <v>165</v>
      </c>
      <c r="I87" s="38" t="s">
        <v>166</v>
      </c>
      <c r="J87" s="38" t="s">
        <v>167</v>
      </c>
      <c r="K87" s="38" t="s">
        <v>168</v>
      </c>
      <c r="L87" s="38" t="s">
        <v>169</v>
      </c>
      <c r="M87" s="38" t="s">
        <v>170</v>
      </c>
      <c r="N87" s="38" t="s">
        <v>171</v>
      </c>
      <c r="O87" s="38" t="s">
        <v>172</v>
      </c>
      <c r="P87" s="38" t="s">
        <v>173</v>
      </c>
      <c r="Q87" s="38" t="s">
        <v>174</v>
      </c>
      <c r="R87" s="38" t="s">
        <v>175</v>
      </c>
      <c r="S87" s="38" t="s">
        <v>176</v>
      </c>
      <c r="T87" s="38" t="s">
        <v>177</v>
      </c>
      <c r="U87" s="209" t="s">
        <v>178</v>
      </c>
      <c r="V87" s="209" t="s">
        <v>179</v>
      </c>
      <c r="W87" s="209" t="s">
        <v>180</v>
      </c>
      <c r="X87" s="210" t="s">
        <v>181</v>
      </c>
      <c r="Y87" s="209" t="s">
        <v>178</v>
      </c>
      <c r="Z87" s="209" t="s">
        <v>179</v>
      </c>
      <c r="AA87" s="209" t="s">
        <v>180</v>
      </c>
      <c r="AB87" s="210" t="s">
        <v>181</v>
      </c>
      <c r="AC87" s="209" t="s">
        <v>178</v>
      </c>
      <c r="AD87" s="209" t="s">
        <v>179</v>
      </c>
      <c r="AE87" s="209" t="s">
        <v>180</v>
      </c>
      <c r="AF87" s="210" t="s">
        <v>181</v>
      </c>
    </row>
    <row r="88" spans="1:32" ht="99.75" customHeight="1">
      <c r="A88" s="331" t="s">
        <v>626</v>
      </c>
      <c r="B88" s="49" t="s">
        <v>627</v>
      </c>
      <c r="C88" s="40" t="s">
        <v>628</v>
      </c>
      <c r="D88" s="41" t="s">
        <v>629</v>
      </c>
      <c r="E88" s="42" t="s">
        <v>630</v>
      </c>
      <c r="F88" s="41" t="s">
        <v>631</v>
      </c>
      <c r="G88" s="40" t="s">
        <v>632</v>
      </c>
      <c r="H88" s="41" t="s">
        <v>151</v>
      </c>
      <c r="I88" s="41"/>
      <c r="J88" s="45"/>
      <c r="K88" s="46"/>
      <c r="L88" s="103"/>
      <c r="M88" s="45"/>
      <c r="N88" s="45"/>
      <c r="O88" s="45"/>
      <c r="P88" s="45"/>
      <c r="Q88" s="45"/>
      <c r="R88" s="45"/>
      <c r="S88" s="46"/>
      <c r="T88" s="205"/>
      <c r="U88" s="226" t="s">
        <v>633</v>
      </c>
      <c r="V88" s="215" t="s">
        <v>291</v>
      </c>
      <c r="W88" s="231" t="s">
        <v>634</v>
      </c>
      <c r="X88" s="233">
        <v>1</v>
      </c>
      <c r="Y88" s="204"/>
      <c r="Z88" s="204"/>
      <c r="AA88" s="204"/>
      <c r="AB88" s="204"/>
      <c r="AC88" s="204"/>
      <c r="AD88" s="204"/>
      <c r="AE88" s="204"/>
      <c r="AF88" s="204"/>
    </row>
    <row r="89" spans="1:32" ht="152.25" customHeight="1">
      <c r="A89" s="340"/>
      <c r="B89" s="49" t="s">
        <v>635</v>
      </c>
      <c r="C89" s="40" t="s">
        <v>636</v>
      </c>
      <c r="D89" s="41" t="s">
        <v>637</v>
      </c>
      <c r="E89" s="42" t="s">
        <v>638</v>
      </c>
      <c r="F89" s="41" t="s">
        <v>639</v>
      </c>
      <c r="G89" s="40" t="s">
        <v>640</v>
      </c>
      <c r="H89" s="41" t="s">
        <v>151</v>
      </c>
      <c r="I89" s="41"/>
      <c r="J89" s="45"/>
      <c r="K89" s="45"/>
      <c r="L89" s="45"/>
      <c r="M89" s="45"/>
      <c r="N89" s="45"/>
      <c r="O89" s="45"/>
      <c r="P89" s="45"/>
      <c r="Q89" s="45"/>
      <c r="R89" s="45"/>
      <c r="S89" s="47"/>
      <c r="T89" s="205"/>
      <c r="U89" s="224" t="s">
        <v>219</v>
      </c>
      <c r="V89" s="218" t="s">
        <v>219</v>
      </c>
      <c r="W89" s="231" t="s">
        <v>641</v>
      </c>
      <c r="X89" s="218" t="s">
        <v>472</v>
      </c>
      <c r="Y89" s="204"/>
      <c r="Z89" s="204"/>
      <c r="AA89" s="204"/>
      <c r="AB89" s="204"/>
      <c r="AC89" s="204"/>
      <c r="AD89" s="204"/>
      <c r="AE89" s="204"/>
      <c r="AF89" s="204"/>
    </row>
  </sheetData>
  <autoFilter ref="A7:T89" xr:uid="{CBC8C07B-B95B-4ABC-90D0-48984213D551}"/>
  <mergeCells count="58">
    <mergeCell ref="B17:B18"/>
    <mergeCell ref="A88:A89"/>
    <mergeCell ref="A55:A60"/>
    <mergeCell ref="A51:A52"/>
    <mergeCell ref="B57:B60"/>
    <mergeCell ref="A63:A75"/>
    <mergeCell ref="A78:A85"/>
    <mergeCell ref="B55:B56"/>
    <mergeCell ref="B83:B84"/>
    <mergeCell ref="B81:B82"/>
    <mergeCell ref="B78:B79"/>
    <mergeCell ref="B74:B75"/>
    <mergeCell ref="B71:B73"/>
    <mergeCell ref="B68:B70"/>
    <mergeCell ref="B65:B67"/>
    <mergeCell ref="B8:B14"/>
    <mergeCell ref="A45:A48"/>
    <mergeCell ref="B45:B47"/>
    <mergeCell ref="I1:T5"/>
    <mergeCell ref="B63:B64"/>
    <mergeCell ref="A1:C5"/>
    <mergeCell ref="A8:A19"/>
    <mergeCell ref="A31:A42"/>
    <mergeCell ref="B36:B39"/>
    <mergeCell ref="A22:A28"/>
    <mergeCell ref="B26:B28"/>
    <mergeCell ref="B23:B24"/>
    <mergeCell ref="B40:B41"/>
    <mergeCell ref="D1:H5"/>
    <mergeCell ref="B31:B32"/>
    <mergeCell ref="B33:B35"/>
    <mergeCell ref="U6:X6"/>
    <mergeCell ref="Y6:AB6"/>
    <mergeCell ref="AC6:AF6"/>
    <mergeCell ref="U20:X20"/>
    <mergeCell ref="Y20:AB20"/>
    <mergeCell ref="AC20:AF20"/>
    <mergeCell ref="U29:X29"/>
    <mergeCell ref="Y29:AB29"/>
    <mergeCell ref="AC29:AF29"/>
    <mergeCell ref="U43:X43"/>
    <mergeCell ref="Y43:AB43"/>
    <mergeCell ref="AC43:AF43"/>
    <mergeCell ref="U49:X49"/>
    <mergeCell ref="Y49:AB49"/>
    <mergeCell ref="AC49:AF49"/>
    <mergeCell ref="U53:X53"/>
    <mergeCell ref="Y53:AB53"/>
    <mergeCell ref="AC53:AF53"/>
    <mergeCell ref="U86:X86"/>
    <mergeCell ref="Y86:AB86"/>
    <mergeCell ref="AC86:AF86"/>
    <mergeCell ref="U61:X61"/>
    <mergeCell ref="Y61:AB61"/>
    <mergeCell ref="AC61:AF61"/>
    <mergeCell ref="U76:X76"/>
    <mergeCell ref="Y76:AB76"/>
    <mergeCell ref="AC76:AF7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779FAF4-8DF9-9245-B4F5-4ADCB797A234}">
          <x14:formula1>
            <xm:f>Dependencias.!$A$3:$A$15</xm:f>
          </x14:formula1>
          <xm:sqref>H22 H24:H28</xm:sqref>
        </x14:dataValidation>
        <x14:dataValidation type="list" allowBlank="1" showInputMessage="1" showErrorMessage="1" xr:uid="{763ECD96-3B51-DE45-B9B0-FE22D44CF2D0}">
          <x14:formula1>
            <xm:f>Dependencias.!$A$3:$A$14</xm:f>
          </x14:formula1>
          <xm:sqref>H31:H32 H34:H40 H42</xm:sqref>
        </x14:dataValidation>
        <x14:dataValidation type="list" allowBlank="1" showInputMessage="1" showErrorMessage="1" xr:uid="{EAAA3F4E-FC63-7544-8AD7-E1C8B82BE1D0}">
          <x14:formula1>
            <xm:f>Dependencias.!$A$1:$A$14</xm:f>
          </x14:formula1>
          <xm:sqref>H45:H48</xm:sqref>
        </x14:dataValidation>
        <x14:dataValidation type="list" allowBlank="1" showInputMessage="1" showErrorMessage="1" xr:uid="{9BA3835F-5D73-004F-BAEA-08BC080BFD25}">
          <x14:formula1>
            <xm:f>Dependencias.!$A$1:$A$16</xm:f>
          </x14:formula1>
          <xm:sqref>H51:H52</xm:sqref>
        </x14:dataValidation>
        <x14:dataValidation type="list" allowBlank="1" showInputMessage="1" showErrorMessage="1" xr:uid="{89CAD4EF-A781-AD4C-9E3A-8A00CB438613}">
          <x14:formula1>
            <xm:f>Dependencias.!$A$1:$A$17</xm:f>
          </x14:formula1>
          <xm:sqref>H63:H75</xm:sqref>
        </x14:dataValidation>
        <x14:dataValidation type="list" allowBlank="1" showInputMessage="1" showErrorMessage="1" xr:uid="{D5F3350E-A595-E14B-9EFB-13AC5B9E103D}">
          <x14:formula1>
            <xm:f>Dependencias.!$A$1:$A$15</xm:f>
          </x14:formula1>
          <xm:sqref>H23 H55:H60</xm:sqref>
        </x14:dataValidation>
        <x14:dataValidation type="list" allowBlank="1" showInputMessage="1" showErrorMessage="1" xr:uid="{C44E3226-83A2-8448-926C-4B598B74C83A}">
          <x14:formula1>
            <xm:f>Dependencias.!$A$3:$A$18</xm:f>
          </x14:formula1>
          <xm:sqref>H33 I14 H8:H19</xm:sqref>
        </x14:dataValidation>
        <x14:dataValidation type="list" allowBlank="1" showInputMessage="1" showErrorMessage="1" xr:uid="{FC0134C0-705D-49C1-9385-BBABB2C3CE96}">
          <x14:formula1>
            <xm:f>Dependencias.!$A$3:$A$17</xm:f>
          </x14:formula1>
          <xm:sqref>H88:H89</xm:sqref>
        </x14:dataValidation>
        <x14:dataValidation type="list" allowBlank="1" showInputMessage="1" showErrorMessage="1" xr:uid="{65C8F101-C1AD-4C42-8B34-DADF19766985}">
          <x14:formula1>
            <xm:f>Dependencias.!$A$2:$A$14</xm:f>
          </x14:formula1>
          <xm:sqref>H41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3A1B-4B4D-E746-A148-26DC776F8FFE}">
  <dimension ref="A1:EB426"/>
  <sheetViews>
    <sheetView tabSelected="1" topLeftCell="AT32" zoomScale="70" zoomScaleNormal="70" workbookViewId="0">
      <selection activeCell="AZ27" sqref="AZ27:AZ46"/>
    </sheetView>
  </sheetViews>
  <sheetFormatPr defaultColWidth="0" defaultRowHeight="15" customHeight="1"/>
  <cols>
    <col min="1" max="2" width="10.7109375" style="110" customWidth="1"/>
    <col min="3" max="3" width="30.7109375" style="110" customWidth="1"/>
    <col min="4" max="4" width="36.140625" style="110" customWidth="1"/>
    <col min="5" max="5" width="30.7109375" style="110" customWidth="1"/>
    <col min="6" max="6" width="34" style="113" customWidth="1"/>
    <col min="7" max="10" width="8.7109375" style="110" customWidth="1"/>
    <col min="11" max="11" width="33" style="110" customWidth="1"/>
    <col min="12" max="13" width="19.42578125" style="110" customWidth="1"/>
    <col min="14" max="14" width="37" style="110" customWidth="1"/>
    <col min="15" max="15" width="11.85546875" style="110" customWidth="1"/>
    <col min="16" max="16" width="15.7109375" style="110" customWidth="1"/>
    <col min="17" max="17" width="8.42578125" style="173" customWidth="1"/>
    <col min="18" max="18" width="51.42578125" style="110" customWidth="1"/>
    <col min="19" max="20" width="5.85546875" style="110" customWidth="1"/>
    <col min="21" max="21" width="15.7109375" style="110" customWidth="1"/>
    <col min="22" max="22" width="8.28515625" style="173" customWidth="1"/>
    <col min="23" max="23" width="15.7109375" style="112" customWidth="1"/>
    <col min="24" max="24" width="29.5703125" style="113" customWidth="1"/>
    <col min="25" max="25" width="20.7109375" style="110" customWidth="1"/>
    <col min="26" max="26" width="7.140625" style="110" customWidth="1"/>
    <col min="27" max="27" width="7.85546875" style="110" customWidth="1"/>
    <col min="28" max="28" width="7.140625" style="110" customWidth="1"/>
    <col min="29" max="29" width="9.140625" style="110" customWidth="1"/>
    <col min="30" max="30" width="7.140625" style="179" customWidth="1"/>
    <col min="31" max="33" width="7.140625" style="110" customWidth="1"/>
    <col min="34" max="34" width="15.42578125" style="179" customWidth="1"/>
    <col min="35" max="35" width="19.7109375" style="179" customWidth="1"/>
    <col min="36" max="36" width="6.7109375" style="179" customWidth="1"/>
    <col min="37" max="37" width="6.7109375" style="179" hidden="1"/>
    <col min="38" max="38" width="19.7109375" style="110" customWidth="1"/>
    <col min="39" max="39" width="10.28515625" style="110" customWidth="1"/>
    <col min="40" max="40" width="19.7109375" style="112" customWidth="1"/>
    <col min="41" max="41" width="19.7109375" style="113" customWidth="1"/>
    <col min="42" max="42" width="41" style="110" customWidth="1"/>
    <col min="43" max="43" width="28" style="110" customWidth="1"/>
    <col min="44" max="45" width="19.7109375" style="114" customWidth="1"/>
    <col min="46" max="46" width="19.7109375" style="110" customWidth="1"/>
    <col min="47" max="47" width="42.140625" style="110" customWidth="1"/>
    <col min="48" max="48" width="45.42578125" style="110" customWidth="1"/>
    <col min="49" max="50" width="15.42578125" style="110" customWidth="1"/>
    <col min="51" max="52" width="28.140625" style="110" customWidth="1"/>
    <col min="53" max="53" width="9.42578125" style="180" customWidth="1"/>
    <col min="54" max="54" width="28.140625" style="110" customWidth="1"/>
    <col min="55" max="55" width="18.140625" style="110" customWidth="1"/>
    <col min="56" max="56" width="24" style="110" customWidth="1"/>
    <col min="57" max="58" width="28.140625" style="110" customWidth="1"/>
    <col min="59" max="59" width="9.42578125" style="180" customWidth="1"/>
    <col min="60" max="60" width="54.28515625" style="110" customWidth="1"/>
    <col min="61" max="62" width="15.42578125" style="110" customWidth="1"/>
    <col min="63" max="64" width="28.140625" style="110" customWidth="1"/>
    <col min="65" max="65" width="9.42578125" style="180" customWidth="1"/>
    <col min="66" max="114" width="0" style="110" hidden="1"/>
    <col min="115" max="16382" width="11.42578125" style="110" customWidth="1"/>
    <col min="16383" max="16384" width="9.140625" style="110" customWidth="1"/>
  </cols>
  <sheetData>
    <row r="1" spans="1:65" ht="23.25" customHeight="1">
      <c r="A1" s="676"/>
      <c r="B1" s="677"/>
      <c r="C1" s="682" t="s">
        <v>642</v>
      </c>
      <c r="D1" s="683"/>
      <c r="E1" s="683"/>
      <c r="F1" s="683"/>
      <c r="G1" s="683"/>
      <c r="H1" s="683"/>
      <c r="I1" s="683"/>
      <c r="J1" s="683"/>
      <c r="K1" s="683"/>
      <c r="L1" s="683"/>
      <c r="M1" s="684"/>
      <c r="N1" s="656"/>
      <c r="O1" s="656"/>
      <c r="P1" s="656"/>
      <c r="Q1" s="105"/>
      <c r="R1" s="106"/>
      <c r="S1" s="106"/>
      <c r="T1" s="106"/>
      <c r="U1" s="106"/>
      <c r="V1" s="107"/>
      <c r="W1" s="108"/>
      <c r="X1" s="109"/>
      <c r="AD1" s="111"/>
      <c r="AH1" s="111"/>
      <c r="AI1" s="111"/>
      <c r="AJ1" s="111"/>
      <c r="AK1" s="111"/>
      <c r="BA1" s="115"/>
      <c r="BG1" s="115"/>
      <c r="BM1" s="115"/>
    </row>
    <row r="2" spans="1:65" ht="23.25" customHeight="1">
      <c r="A2" s="678"/>
      <c r="B2" s="679"/>
      <c r="C2" s="682" t="s">
        <v>643</v>
      </c>
      <c r="D2" s="683"/>
      <c r="E2" s="683"/>
      <c r="F2" s="683"/>
      <c r="G2" s="683"/>
      <c r="H2" s="683"/>
      <c r="I2" s="683"/>
      <c r="J2" s="683"/>
      <c r="K2" s="683"/>
      <c r="L2" s="683"/>
      <c r="M2" s="684"/>
      <c r="N2" s="656"/>
      <c r="O2" s="656"/>
      <c r="P2" s="656"/>
      <c r="Q2" s="105"/>
      <c r="R2" s="106"/>
      <c r="S2" s="106"/>
      <c r="T2" s="106"/>
      <c r="U2" s="106"/>
      <c r="V2" s="107"/>
      <c r="W2" s="108"/>
      <c r="X2" s="109"/>
      <c r="AD2" s="111"/>
      <c r="AH2" s="111"/>
      <c r="AI2" s="111"/>
      <c r="AJ2" s="111"/>
      <c r="AK2" s="111"/>
      <c r="BA2" s="115"/>
      <c r="BG2" s="115"/>
      <c r="BM2" s="115"/>
    </row>
    <row r="3" spans="1:65" ht="23.25" customHeight="1">
      <c r="A3" s="680"/>
      <c r="B3" s="681"/>
      <c r="C3" s="682" t="s">
        <v>644</v>
      </c>
      <c r="D3" s="683"/>
      <c r="E3" s="683"/>
      <c r="F3" s="683"/>
      <c r="G3" s="683" t="s">
        <v>645</v>
      </c>
      <c r="H3" s="683"/>
      <c r="I3" s="683"/>
      <c r="J3" s="683"/>
      <c r="K3" s="683"/>
      <c r="L3" s="683"/>
      <c r="M3" s="684"/>
      <c r="N3" s="656"/>
      <c r="O3" s="656"/>
      <c r="P3" s="656"/>
      <c r="Q3" s="105"/>
      <c r="R3" s="116"/>
      <c r="S3" s="116"/>
      <c r="T3" s="116"/>
      <c r="U3" s="116"/>
      <c r="V3" s="105"/>
      <c r="W3" s="108"/>
      <c r="X3" s="109"/>
      <c r="AD3" s="111"/>
      <c r="AH3" s="111"/>
      <c r="AI3" s="111"/>
      <c r="AJ3" s="111"/>
      <c r="AK3" s="111"/>
      <c r="BA3" s="115"/>
      <c r="BG3" s="115"/>
      <c r="BM3" s="115"/>
    </row>
    <row r="4" spans="1:65" s="106" customFormat="1" ht="23.25" customHeight="1">
      <c r="A4" s="652" t="s">
        <v>646</v>
      </c>
      <c r="B4" s="653"/>
      <c r="C4" s="656" t="s">
        <v>647</v>
      </c>
      <c r="D4" s="656" t="s">
        <v>648</v>
      </c>
      <c r="E4" s="656" t="s">
        <v>649</v>
      </c>
      <c r="F4" s="658" t="s">
        <v>650</v>
      </c>
      <c r="G4" s="659"/>
      <c r="H4" s="659"/>
      <c r="I4" s="659"/>
      <c r="J4" s="660"/>
      <c r="K4" s="664" t="s">
        <v>651</v>
      </c>
      <c r="L4" s="664"/>
      <c r="M4" s="664"/>
      <c r="N4" s="664"/>
      <c r="O4" s="664"/>
      <c r="P4" s="664"/>
      <c r="Q4" s="664"/>
      <c r="R4" s="664"/>
      <c r="S4" s="664"/>
      <c r="T4" s="664"/>
      <c r="U4" s="664"/>
      <c r="V4" s="664"/>
      <c r="W4" s="664"/>
      <c r="X4" s="647" t="s">
        <v>652</v>
      </c>
      <c r="Y4" s="647"/>
      <c r="Z4" s="647"/>
      <c r="AA4" s="647"/>
      <c r="AB4" s="647"/>
      <c r="AC4" s="647"/>
      <c r="AD4" s="647"/>
      <c r="AE4" s="647"/>
      <c r="AF4" s="647"/>
      <c r="AG4" s="647"/>
      <c r="AH4" s="647"/>
      <c r="AI4" s="647"/>
      <c r="AJ4" s="647"/>
      <c r="AK4" s="647"/>
      <c r="AL4" s="647"/>
      <c r="AM4" s="647"/>
      <c r="AN4" s="647"/>
      <c r="AO4" s="647"/>
      <c r="AP4" s="687" t="s">
        <v>653</v>
      </c>
      <c r="AQ4" s="688"/>
      <c r="AR4" s="688"/>
      <c r="AS4" s="688"/>
      <c r="AT4" s="688"/>
      <c r="AU4" s="689"/>
      <c r="AV4" s="644" t="s">
        <v>654</v>
      </c>
      <c r="AW4" s="644"/>
      <c r="AX4" s="644"/>
      <c r="AY4" s="644"/>
      <c r="AZ4" s="644"/>
      <c r="BA4" s="644"/>
      <c r="BB4" s="644" t="s">
        <v>655</v>
      </c>
      <c r="BC4" s="644"/>
      <c r="BD4" s="644"/>
      <c r="BE4" s="644"/>
      <c r="BF4" s="644"/>
      <c r="BG4" s="644"/>
      <c r="BH4" s="644" t="s">
        <v>656</v>
      </c>
      <c r="BI4" s="644"/>
      <c r="BJ4" s="644"/>
      <c r="BK4" s="644"/>
      <c r="BL4" s="644"/>
      <c r="BM4" s="644"/>
    </row>
    <row r="5" spans="1:65" s="106" customFormat="1" ht="21.75" customHeight="1">
      <c r="A5" s="654"/>
      <c r="B5" s="655"/>
      <c r="C5" s="656"/>
      <c r="D5" s="656"/>
      <c r="E5" s="656"/>
      <c r="F5" s="661"/>
      <c r="G5" s="662"/>
      <c r="H5" s="662"/>
      <c r="I5" s="662"/>
      <c r="J5" s="663"/>
      <c r="K5" s="664"/>
      <c r="L5" s="664"/>
      <c r="M5" s="664"/>
      <c r="N5" s="664"/>
      <c r="O5" s="664"/>
      <c r="P5" s="664"/>
      <c r="Q5" s="664"/>
      <c r="R5" s="664"/>
      <c r="S5" s="664"/>
      <c r="T5" s="664"/>
      <c r="U5" s="664"/>
      <c r="V5" s="664"/>
      <c r="W5" s="664"/>
      <c r="X5" s="645" t="s">
        <v>657</v>
      </c>
      <c r="Y5" s="118" t="s">
        <v>658</v>
      </c>
      <c r="Z5" s="647" t="s">
        <v>659</v>
      </c>
      <c r="AA5" s="647"/>
      <c r="AB5" s="647"/>
      <c r="AC5" s="647"/>
      <c r="AD5" s="647"/>
      <c r="AE5" s="647"/>
      <c r="AF5" s="647"/>
      <c r="AG5" s="647"/>
      <c r="AH5" s="648" t="s">
        <v>660</v>
      </c>
      <c r="AI5" s="647" t="s">
        <v>661</v>
      </c>
      <c r="AJ5" s="649" t="s">
        <v>662</v>
      </c>
      <c r="AK5" s="119"/>
      <c r="AL5" s="647" t="s">
        <v>663</v>
      </c>
      <c r="AM5" s="647" t="s">
        <v>662</v>
      </c>
      <c r="AN5" s="685" t="s">
        <v>664</v>
      </c>
      <c r="AO5" s="647" t="s">
        <v>26</v>
      </c>
      <c r="AP5" s="690"/>
      <c r="AQ5" s="691"/>
      <c r="AR5" s="691"/>
      <c r="AS5" s="691"/>
      <c r="AT5" s="691"/>
      <c r="AU5" s="692"/>
      <c r="AV5" s="644"/>
      <c r="AW5" s="644"/>
      <c r="AX5" s="644"/>
      <c r="AY5" s="644"/>
      <c r="AZ5" s="644"/>
      <c r="BA5" s="644"/>
      <c r="BB5" s="644"/>
      <c r="BC5" s="644"/>
      <c r="BD5" s="644"/>
      <c r="BE5" s="644"/>
      <c r="BF5" s="644"/>
      <c r="BG5" s="644"/>
      <c r="BH5" s="644"/>
      <c r="BI5" s="644"/>
      <c r="BJ5" s="644"/>
      <c r="BK5" s="644"/>
      <c r="BL5" s="644"/>
      <c r="BM5" s="644"/>
    </row>
    <row r="6" spans="1:65" s="106" customFormat="1" ht="49.5" customHeight="1">
      <c r="A6" s="654"/>
      <c r="B6" s="655"/>
      <c r="C6" s="657"/>
      <c r="D6" s="657"/>
      <c r="E6" s="657"/>
      <c r="F6" s="120" t="s">
        <v>665</v>
      </c>
      <c r="G6" s="121" t="s">
        <v>666</v>
      </c>
      <c r="H6" s="121" t="s">
        <v>667</v>
      </c>
      <c r="I6" s="121" t="s">
        <v>668</v>
      </c>
      <c r="J6" s="121" t="s">
        <v>669</v>
      </c>
      <c r="K6" s="122" t="s">
        <v>670</v>
      </c>
      <c r="L6" s="122" t="s">
        <v>671</v>
      </c>
      <c r="M6" s="122" t="s">
        <v>672</v>
      </c>
      <c r="N6" s="122" t="s">
        <v>673</v>
      </c>
      <c r="O6" s="122" t="s">
        <v>674</v>
      </c>
      <c r="P6" s="122" t="s">
        <v>675</v>
      </c>
      <c r="Q6" s="122" t="s">
        <v>662</v>
      </c>
      <c r="R6" s="117" t="s">
        <v>676</v>
      </c>
      <c r="S6" s="122" t="s">
        <v>677</v>
      </c>
      <c r="T6" s="122" t="s">
        <v>678</v>
      </c>
      <c r="U6" s="122" t="s">
        <v>679</v>
      </c>
      <c r="V6" s="122" t="s">
        <v>662</v>
      </c>
      <c r="W6" s="123" t="s">
        <v>680</v>
      </c>
      <c r="X6" s="646"/>
      <c r="Y6" s="124" t="s">
        <v>681</v>
      </c>
      <c r="Z6" s="125" t="s">
        <v>682</v>
      </c>
      <c r="AA6" s="125"/>
      <c r="AB6" s="125" t="s">
        <v>683</v>
      </c>
      <c r="AC6" s="125"/>
      <c r="AD6" s="126" t="s">
        <v>684</v>
      </c>
      <c r="AE6" s="125" t="s">
        <v>685</v>
      </c>
      <c r="AF6" s="125" t="s">
        <v>674</v>
      </c>
      <c r="AG6" s="125" t="s">
        <v>686</v>
      </c>
      <c r="AH6" s="649"/>
      <c r="AI6" s="650"/>
      <c r="AJ6" s="651"/>
      <c r="AK6" s="127"/>
      <c r="AL6" s="650"/>
      <c r="AM6" s="650"/>
      <c r="AN6" s="686"/>
      <c r="AO6" s="650"/>
      <c r="AP6" s="128" t="s">
        <v>687</v>
      </c>
      <c r="AQ6" s="128" t="s">
        <v>688</v>
      </c>
      <c r="AR6" s="129" t="s">
        <v>689</v>
      </c>
      <c r="AS6" s="129" t="s">
        <v>690</v>
      </c>
      <c r="AT6" s="128" t="s">
        <v>27</v>
      </c>
      <c r="AU6" s="128" t="s">
        <v>691</v>
      </c>
      <c r="AV6" s="130" t="s">
        <v>692</v>
      </c>
      <c r="AW6" s="130" t="s">
        <v>29</v>
      </c>
      <c r="AX6" s="130" t="s">
        <v>693</v>
      </c>
      <c r="AY6" s="130" t="s">
        <v>694</v>
      </c>
      <c r="AZ6" s="130" t="s">
        <v>180</v>
      </c>
      <c r="BA6" s="131" t="s">
        <v>695</v>
      </c>
      <c r="BB6" s="130" t="s">
        <v>692</v>
      </c>
      <c r="BC6" s="130" t="s">
        <v>29</v>
      </c>
      <c r="BD6" s="130" t="s">
        <v>693</v>
      </c>
      <c r="BE6" s="130" t="s">
        <v>694</v>
      </c>
      <c r="BF6" s="130" t="s">
        <v>180</v>
      </c>
      <c r="BG6" s="131" t="s">
        <v>695</v>
      </c>
      <c r="BH6" s="130" t="s">
        <v>692</v>
      </c>
      <c r="BI6" s="130" t="s">
        <v>29</v>
      </c>
      <c r="BJ6" s="130" t="s">
        <v>693</v>
      </c>
      <c r="BK6" s="130" t="s">
        <v>694</v>
      </c>
      <c r="BL6" s="130" t="s">
        <v>180</v>
      </c>
      <c r="BM6" s="131" t="s">
        <v>695</v>
      </c>
    </row>
    <row r="7" spans="1:65" s="135" customFormat="1" ht="22.5" customHeight="1">
      <c r="A7" s="523">
        <v>3</v>
      </c>
      <c r="B7" s="523" t="s">
        <v>36</v>
      </c>
      <c r="C7" s="542" t="s">
        <v>696</v>
      </c>
      <c r="D7" s="523" t="s">
        <v>697</v>
      </c>
      <c r="E7" s="458" t="s">
        <v>698</v>
      </c>
      <c r="F7" s="554" t="s">
        <v>699</v>
      </c>
      <c r="G7" s="523" t="s">
        <v>700</v>
      </c>
      <c r="H7" s="523" t="s">
        <v>700</v>
      </c>
      <c r="I7" s="523" t="s">
        <v>700</v>
      </c>
      <c r="J7" s="523" t="s">
        <v>700</v>
      </c>
      <c r="K7" s="542" t="s">
        <v>701</v>
      </c>
      <c r="L7" s="458" t="s">
        <v>702</v>
      </c>
      <c r="M7" s="458" t="s">
        <v>703</v>
      </c>
      <c r="N7" s="523" t="s">
        <v>704</v>
      </c>
      <c r="O7" s="523" t="s">
        <v>705</v>
      </c>
      <c r="P7" s="36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65">
        <f>IF(P7="Casi seguro",100%,IF(P7="Probable",80%,IF(P7="Posible",60%,IF(P7="Improbable",40%,IF(P7="Rara vez",20%,0)))))</f>
        <v>0.2</v>
      </c>
      <c r="R7" s="132" t="s">
        <v>706</v>
      </c>
      <c r="S7" s="133" t="s">
        <v>700</v>
      </c>
      <c r="T7" s="133"/>
      <c r="U7" s="558" t="str">
        <f>IF(S26&lt;=5,"Moderado",IF(S26&lt;=11,"Mayor","Catastrofico"))</f>
        <v>Mayor</v>
      </c>
      <c r="V7" s="553">
        <f>IF(U7=0,0,IF(U7="Moderado",60%,IF(U7="Mayor",80%,100%)))</f>
        <v>0.8</v>
      </c>
      <c r="W7" s="558" t="s">
        <v>707</v>
      </c>
      <c r="X7" s="554" t="s">
        <v>708</v>
      </c>
      <c r="Y7" s="665" t="str">
        <f>IF(Z7="Preventivo","X",IF(Z7="Detectivo","X","X "))</f>
        <v>X</v>
      </c>
      <c r="Z7" s="634" t="s">
        <v>709</v>
      </c>
      <c r="AA7" s="634">
        <f>IF(Z7="","",IF(Z7="Preventivo",25%,15%))</f>
        <v>0.25</v>
      </c>
      <c r="AB7" s="634" t="s">
        <v>38</v>
      </c>
      <c r="AC7" s="634">
        <f>IF(AB7="Automatico",25%,15%)</f>
        <v>0.15</v>
      </c>
      <c r="AD7" s="637">
        <f>AA7+AC7</f>
        <v>0.4</v>
      </c>
      <c r="AE7" s="634" t="s">
        <v>31</v>
      </c>
      <c r="AF7" s="634" t="s">
        <v>32</v>
      </c>
      <c r="AG7" s="634" t="s">
        <v>33</v>
      </c>
      <c r="AH7" s="637">
        <f>Q7-(Q7*AD7)</f>
        <v>0.12</v>
      </c>
      <c r="AI7" s="578" t="str">
        <f>IF(AJ7=0,"Defina la frecuencia",IF(AJ7=20%,"Rara vez",IF(AJ7=40%,"Improbable",IF(AJ7=60%,"Posible",IF(AJ7=80%,"Probable","Casi seguro")))))</f>
        <v>Rara vez</v>
      </c>
      <c r="AJ7" s="578">
        <f>IF(AH7&lt;20%,20%,IF(AH7&lt;40%,40%,IF(AH7&lt;60%,60%,IF(AH7&lt;80%,80%,100%))))</f>
        <v>0.2</v>
      </c>
      <c r="AK7" s="581">
        <f>VALUE(AJ7)</f>
        <v>0.2</v>
      </c>
      <c r="AL7" s="558" t="str">
        <f>U7</f>
        <v>Mayor</v>
      </c>
      <c r="AM7" s="553">
        <f>V7</f>
        <v>0.8</v>
      </c>
      <c r="AN7" s="558" t="s">
        <v>707</v>
      </c>
      <c r="AO7" s="458" t="s">
        <v>710</v>
      </c>
      <c r="AP7" s="554" t="s">
        <v>711</v>
      </c>
      <c r="AQ7" s="542" t="s">
        <v>712</v>
      </c>
      <c r="AR7" s="556">
        <v>45260</v>
      </c>
      <c r="AS7" s="556" t="s">
        <v>713</v>
      </c>
      <c r="AT7" s="523" t="s">
        <v>35</v>
      </c>
      <c r="AU7" s="523" t="s">
        <v>714</v>
      </c>
      <c r="AV7" s="640" t="s">
        <v>715</v>
      </c>
      <c r="AW7" s="455" t="s">
        <v>716</v>
      </c>
      <c r="AX7" s="502">
        <v>1</v>
      </c>
      <c r="AY7" s="458" t="s">
        <v>717</v>
      </c>
      <c r="AZ7" s="458" t="s">
        <v>718</v>
      </c>
      <c r="BA7" s="502"/>
      <c r="BB7" s="643"/>
      <c r="BC7" s="350"/>
      <c r="BD7" s="631"/>
      <c r="BE7" s="374"/>
      <c r="BF7" s="356"/>
      <c r="BG7" s="353"/>
      <c r="BH7" s="623"/>
      <c r="BI7" s="374"/>
      <c r="BJ7" s="356"/>
      <c r="BK7" s="356"/>
      <c r="BL7" s="356"/>
      <c r="BM7" s="353"/>
    </row>
    <row r="8" spans="1:65" s="135" customFormat="1" ht="27.75" customHeight="1">
      <c r="A8" s="523"/>
      <c r="B8" s="523"/>
      <c r="C8" s="543"/>
      <c r="D8" s="523"/>
      <c r="E8" s="458"/>
      <c r="F8" s="554"/>
      <c r="G8" s="523"/>
      <c r="H8" s="523"/>
      <c r="I8" s="523"/>
      <c r="J8" s="523"/>
      <c r="K8" s="543"/>
      <c r="L8" s="458"/>
      <c r="M8" s="458"/>
      <c r="N8" s="523"/>
      <c r="O8" s="523"/>
      <c r="P8" s="363"/>
      <c r="Q8" s="366"/>
      <c r="R8" s="132" t="s">
        <v>719</v>
      </c>
      <c r="S8" s="133" t="s">
        <v>700</v>
      </c>
      <c r="T8" s="133"/>
      <c r="U8" s="558"/>
      <c r="V8" s="553"/>
      <c r="W8" s="558"/>
      <c r="X8" s="554"/>
      <c r="Y8" s="666"/>
      <c r="Z8" s="635"/>
      <c r="AA8" s="635"/>
      <c r="AB8" s="635"/>
      <c r="AC8" s="635"/>
      <c r="AD8" s="638"/>
      <c r="AE8" s="635"/>
      <c r="AF8" s="635"/>
      <c r="AG8" s="635"/>
      <c r="AH8" s="638"/>
      <c r="AI8" s="579"/>
      <c r="AJ8" s="579"/>
      <c r="AK8" s="582"/>
      <c r="AL8" s="558"/>
      <c r="AM8" s="553"/>
      <c r="AN8" s="558"/>
      <c r="AO8" s="458"/>
      <c r="AP8" s="554"/>
      <c r="AQ8" s="543"/>
      <c r="AR8" s="554"/>
      <c r="AS8" s="554"/>
      <c r="AT8" s="554"/>
      <c r="AU8" s="523"/>
      <c r="AV8" s="640"/>
      <c r="AW8" s="456"/>
      <c r="AX8" s="458"/>
      <c r="AY8" s="511"/>
      <c r="AZ8" s="511"/>
      <c r="BA8" s="458"/>
      <c r="BB8" s="643"/>
      <c r="BC8" s="351"/>
      <c r="BD8" s="632"/>
      <c r="BE8" s="375"/>
      <c r="BF8" s="614"/>
      <c r="BG8" s="614"/>
      <c r="BH8" s="518"/>
      <c r="BI8" s="375"/>
      <c r="BJ8" s="356"/>
      <c r="BK8" s="614"/>
      <c r="BL8" s="614"/>
      <c r="BM8" s="614"/>
    </row>
    <row r="9" spans="1:65" s="135" customFormat="1" ht="22.5" customHeight="1">
      <c r="A9" s="523"/>
      <c r="B9" s="523"/>
      <c r="C9" s="543"/>
      <c r="D9" s="523"/>
      <c r="E9" s="458"/>
      <c r="F9" s="554"/>
      <c r="G9" s="523"/>
      <c r="H9" s="523"/>
      <c r="I9" s="523"/>
      <c r="J9" s="523"/>
      <c r="K9" s="543"/>
      <c r="L9" s="458"/>
      <c r="M9" s="458"/>
      <c r="N9" s="523"/>
      <c r="O9" s="523"/>
      <c r="P9" s="363"/>
      <c r="Q9" s="366"/>
      <c r="R9" s="132" t="s">
        <v>720</v>
      </c>
      <c r="S9" s="133"/>
      <c r="T9" s="133" t="s">
        <v>700</v>
      </c>
      <c r="U9" s="558"/>
      <c r="V9" s="553"/>
      <c r="W9" s="558"/>
      <c r="X9" s="554"/>
      <c r="Y9" s="666"/>
      <c r="Z9" s="635"/>
      <c r="AA9" s="635"/>
      <c r="AB9" s="635"/>
      <c r="AC9" s="635"/>
      <c r="AD9" s="638"/>
      <c r="AE9" s="635"/>
      <c r="AF9" s="635"/>
      <c r="AG9" s="635"/>
      <c r="AH9" s="638"/>
      <c r="AI9" s="579"/>
      <c r="AJ9" s="579"/>
      <c r="AK9" s="582"/>
      <c r="AL9" s="558"/>
      <c r="AM9" s="553"/>
      <c r="AN9" s="558"/>
      <c r="AO9" s="458"/>
      <c r="AP9" s="554"/>
      <c r="AQ9" s="543"/>
      <c r="AR9" s="554"/>
      <c r="AS9" s="554"/>
      <c r="AT9" s="554"/>
      <c r="AU9" s="523"/>
      <c r="AV9" s="640"/>
      <c r="AW9" s="456"/>
      <c r="AX9" s="458"/>
      <c r="AY9" s="511"/>
      <c r="AZ9" s="511"/>
      <c r="BA9" s="458"/>
      <c r="BB9" s="643"/>
      <c r="BC9" s="351"/>
      <c r="BD9" s="632"/>
      <c r="BE9" s="375"/>
      <c r="BF9" s="614"/>
      <c r="BG9" s="614"/>
      <c r="BH9" s="518"/>
      <c r="BI9" s="375"/>
      <c r="BJ9" s="356"/>
      <c r="BK9" s="614"/>
      <c r="BL9" s="614"/>
      <c r="BM9" s="614"/>
    </row>
    <row r="10" spans="1:65" s="135" customFormat="1" ht="22.5" customHeight="1">
      <c r="A10" s="523"/>
      <c r="B10" s="523"/>
      <c r="C10" s="543"/>
      <c r="D10" s="523"/>
      <c r="E10" s="458"/>
      <c r="F10" s="554"/>
      <c r="G10" s="523"/>
      <c r="H10" s="523"/>
      <c r="I10" s="523"/>
      <c r="J10" s="523"/>
      <c r="K10" s="543"/>
      <c r="L10" s="458"/>
      <c r="M10" s="458"/>
      <c r="N10" s="523"/>
      <c r="O10" s="523"/>
      <c r="P10" s="363"/>
      <c r="Q10" s="366"/>
      <c r="R10" s="132" t="s">
        <v>721</v>
      </c>
      <c r="S10" s="133"/>
      <c r="T10" s="133" t="s">
        <v>700</v>
      </c>
      <c r="U10" s="558"/>
      <c r="V10" s="553"/>
      <c r="W10" s="558"/>
      <c r="X10" s="554"/>
      <c r="Y10" s="666"/>
      <c r="Z10" s="635"/>
      <c r="AA10" s="635"/>
      <c r="AB10" s="635"/>
      <c r="AC10" s="635"/>
      <c r="AD10" s="638"/>
      <c r="AE10" s="635"/>
      <c r="AF10" s="635"/>
      <c r="AG10" s="635"/>
      <c r="AH10" s="638"/>
      <c r="AI10" s="579"/>
      <c r="AJ10" s="579"/>
      <c r="AK10" s="582"/>
      <c r="AL10" s="558"/>
      <c r="AM10" s="553"/>
      <c r="AN10" s="558"/>
      <c r="AO10" s="458"/>
      <c r="AP10" s="554"/>
      <c r="AQ10" s="543"/>
      <c r="AR10" s="554"/>
      <c r="AS10" s="554"/>
      <c r="AT10" s="554"/>
      <c r="AU10" s="523"/>
      <c r="AV10" s="640"/>
      <c r="AW10" s="456"/>
      <c r="AX10" s="458"/>
      <c r="AY10" s="511"/>
      <c r="AZ10" s="511"/>
      <c r="BA10" s="458"/>
      <c r="BB10" s="643"/>
      <c r="BC10" s="351"/>
      <c r="BD10" s="632"/>
      <c r="BE10" s="375"/>
      <c r="BF10" s="614"/>
      <c r="BG10" s="614"/>
      <c r="BH10" s="518"/>
      <c r="BI10" s="375"/>
      <c r="BJ10" s="356"/>
      <c r="BK10" s="614"/>
      <c r="BL10" s="614"/>
      <c r="BM10" s="614"/>
    </row>
    <row r="11" spans="1:65" s="135" customFormat="1" ht="22.5" customHeight="1">
      <c r="A11" s="523"/>
      <c r="B11" s="523"/>
      <c r="C11" s="543"/>
      <c r="D11" s="523"/>
      <c r="E11" s="458"/>
      <c r="F11" s="554"/>
      <c r="G11" s="523"/>
      <c r="H11" s="523"/>
      <c r="I11" s="523"/>
      <c r="J11" s="523"/>
      <c r="K11" s="543"/>
      <c r="L11" s="458"/>
      <c r="M11" s="458"/>
      <c r="N11" s="523"/>
      <c r="O11" s="523"/>
      <c r="P11" s="363"/>
      <c r="Q11" s="366"/>
      <c r="R11" s="132" t="s">
        <v>722</v>
      </c>
      <c r="S11" s="133" t="s">
        <v>700</v>
      </c>
      <c r="T11" s="133"/>
      <c r="U11" s="558"/>
      <c r="V11" s="553"/>
      <c r="W11" s="558"/>
      <c r="X11" s="554"/>
      <c r="Y11" s="666"/>
      <c r="Z11" s="635"/>
      <c r="AA11" s="635"/>
      <c r="AB11" s="635"/>
      <c r="AC11" s="635"/>
      <c r="AD11" s="638"/>
      <c r="AE11" s="635"/>
      <c r="AF11" s="635"/>
      <c r="AG11" s="635"/>
      <c r="AH11" s="638"/>
      <c r="AI11" s="579"/>
      <c r="AJ11" s="579"/>
      <c r="AK11" s="582"/>
      <c r="AL11" s="558"/>
      <c r="AM11" s="553"/>
      <c r="AN11" s="558"/>
      <c r="AO11" s="458"/>
      <c r="AP11" s="554"/>
      <c r="AQ11" s="543"/>
      <c r="AR11" s="554"/>
      <c r="AS11" s="554"/>
      <c r="AT11" s="554"/>
      <c r="AU11" s="523"/>
      <c r="AV11" s="640"/>
      <c r="AW11" s="456"/>
      <c r="AX11" s="458"/>
      <c r="AY11" s="511"/>
      <c r="AZ11" s="511"/>
      <c r="BA11" s="458"/>
      <c r="BB11" s="643"/>
      <c r="BC11" s="351"/>
      <c r="BD11" s="632"/>
      <c r="BE11" s="375"/>
      <c r="BF11" s="614"/>
      <c r="BG11" s="614"/>
      <c r="BH11" s="518"/>
      <c r="BI11" s="375"/>
      <c r="BJ11" s="356"/>
      <c r="BK11" s="614"/>
      <c r="BL11" s="614"/>
      <c r="BM11" s="614"/>
    </row>
    <row r="12" spans="1:65" s="135" customFormat="1" ht="22.5" customHeight="1">
      <c r="A12" s="523"/>
      <c r="B12" s="523"/>
      <c r="C12" s="543"/>
      <c r="D12" s="523"/>
      <c r="E12" s="458"/>
      <c r="F12" s="554"/>
      <c r="G12" s="523"/>
      <c r="H12" s="523"/>
      <c r="I12" s="523"/>
      <c r="J12" s="523"/>
      <c r="K12" s="543"/>
      <c r="L12" s="458"/>
      <c r="M12" s="458"/>
      <c r="N12" s="523"/>
      <c r="O12" s="523"/>
      <c r="P12" s="363"/>
      <c r="Q12" s="366"/>
      <c r="R12" s="132" t="s">
        <v>723</v>
      </c>
      <c r="S12" s="133"/>
      <c r="T12" s="133" t="s">
        <v>700</v>
      </c>
      <c r="U12" s="558"/>
      <c r="V12" s="553"/>
      <c r="W12" s="558"/>
      <c r="X12" s="554"/>
      <c r="Y12" s="666"/>
      <c r="Z12" s="635"/>
      <c r="AA12" s="635"/>
      <c r="AB12" s="635"/>
      <c r="AC12" s="635"/>
      <c r="AD12" s="638"/>
      <c r="AE12" s="635"/>
      <c r="AF12" s="635"/>
      <c r="AG12" s="635"/>
      <c r="AH12" s="638"/>
      <c r="AI12" s="579"/>
      <c r="AJ12" s="579"/>
      <c r="AK12" s="582"/>
      <c r="AL12" s="558"/>
      <c r="AM12" s="553"/>
      <c r="AN12" s="558"/>
      <c r="AO12" s="458"/>
      <c r="AP12" s="554"/>
      <c r="AQ12" s="543"/>
      <c r="AR12" s="554"/>
      <c r="AS12" s="554"/>
      <c r="AT12" s="554"/>
      <c r="AU12" s="523"/>
      <c r="AV12" s="640"/>
      <c r="AW12" s="456"/>
      <c r="AX12" s="458"/>
      <c r="AY12" s="511"/>
      <c r="AZ12" s="511"/>
      <c r="BA12" s="458"/>
      <c r="BB12" s="643"/>
      <c r="BC12" s="351"/>
      <c r="BD12" s="632"/>
      <c r="BE12" s="375"/>
      <c r="BF12" s="614"/>
      <c r="BG12" s="614"/>
      <c r="BH12" s="518"/>
      <c r="BI12" s="375"/>
      <c r="BJ12" s="356"/>
      <c r="BK12" s="614"/>
      <c r="BL12" s="614"/>
      <c r="BM12" s="614"/>
    </row>
    <row r="13" spans="1:65" s="135" customFormat="1" ht="39.75" customHeight="1">
      <c r="A13" s="523"/>
      <c r="B13" s="523"/>
      <c r="C13" s="543"/>
      <c r="D13" s="523"/>
      <c r="E13" s="458"/>
      <c r="F13" s="554"/>
      <c r="G13" s="523"/>
      <c r="H13" s="523"/>
      <c r="I13" s="523"/>
      <c r="J13" s="523"/>
      <c r="K13" s="543"/>
      <c r="L13" s="458"/>
      <c r="M13" s="458"/>
      <c r="N13" s="523"/>
      <c r="O13" s="523"/>
      <c r="P13" s="363"/>
      <c r="Q13" s="366"/>
      <c r="R13" s="132" t="s">
        <v>724</v>
      </c>
      <c r="S13" s="133" t="s">
        <v>700</v>
      </c>
      <c r="T13" s="133"/>
      <c r="U13" s="558"/>
      <c r="V13" s="553"/>
      <c r="W13" s="558"/>
      <c r="X13" s="554"/>
      <c r="Y13" s="666"/>
      <c r="Z13" s="635"/>
      <c r="AA13" s="635"/>
      <c r="AB13" s="635"/>
      <c r="AC13" s="635"/>
      <c r="AD13" s="638"/>
      <c r="AE13" s="635"/>
      <c r="AF13" s="635"/>
      <c r="AG13" s="635"/>
      <c r="AH13" s="638"/>
      <c r="AI13" s="579"/>
      <c r="AJ13" s="579"/>
      <c r="AK13" s="582"/>
      <c r="AL13" s="558"/>
      <c r="AM13" s="553"/>
      <c r="AN13" s="558"/>
      <c r="AO13" s="458"/>
      <c r="AP13" s="554"/>
      <c r="AQ13" s="544"/>
      <c r="AR13" s="554"/>
      <c r="AS13" s="554"/>
      <c r="AT13" s="554"/>
      <c r="AU13" s="523"/>
      <c r="AV13" s="640"/>
      <c r="AW13" s="456"/>
      <c r="AX13" s="458"/>
      <c r="AY13" s="511"/>
      <c r="AZ13" s="511"/>
      <c r="BA13" s="458"/>
      <c r="BB13" s="643"/>
      <c r="BC13" s="352"/>
      <c r="BD13" s="633"/>
      <c r="BE13" s="376"/>
      <c r="BF13" s="614"/>
      <c r="BG13" s="614"/>
      <c r="BH13" s="518"/>
      <c r="BI13" s="375"/>
      <c r="BJ13" s="356"/>
      <c r="BK13" s="614"/>
      <c r="BL13" s="614"/>
      <c r="BM13" s="614"/>
    </row>
    <row r="14" spans="1:65" s="135" customFormat="1" ht="31.5" customHeight="1">
      <c r="A14" s="523"/>
      <c r="B14" s="523"/>
      <c r="C14" s="543"/>
      <c r="D14" s="523"/>
      <c r="E14" s="458"/>
      <c r="F14" s="554"/>
      <c r="G14" s="523"/>
      <c r="H14" s="523"/>
      <c r="I14" s="523"/>
      <c r="J14" s="523"/>
      <c r="K14" s="543"/>
      <c r="L14" s="458"/>
      <c r="M14" s="458"/>
      <c r="N14" s="523"/>
      <c r="O14" s="523"/>
      <c r="P14" s="363"/>
      <c r="Q14" s="366"/>
      <c r="R14" s="132" t="s">
        <v>725</v>
      </c>
      <c r="S14" s="133"/>
      <c r="T14" s="133" t="s">
        <v>700</v>
      </c>
      <c r="U14" s="558"/>
      <c r="V14" s="553"/>
      <c r="W14" s="558"/>
      <c r="X14" s="554" t="s">
        <v>726</v>
      </c>
      <c r="Y14" s="666"/>
      <c r="Z14" s="635"/>
      <c r="AA14" s="635"/>
      <c r="AB14" s="635"/>
      <c r="AC14" s="635"/>
      <c r="AD14" s="638"/>
      <c r="AE14" s="635"/>
      <c r="AF14" s="635"/>
      <c r="AG14" s="635"/>
      <c r="AH14" s="638"/>
      <c r="AI14" s="579"/>
      <c r="AJ14" s="579"/>
      <c r="AK14" s="582"/>
      <c r="AL14" s="558"/>
      <c r="AM14" s="553"/>
      <c r="AN14" s="558"/>
      <c r="AO14" s="458"/>
      <c r="AP14" s="554" t="s">
        <v>727</v>
      </c>
      <c r="AQ14" s="542" t="s">
        <v>728</v>
      </c>
      <c r="AR14" s="556">
        <v>45291</v>
      </c>
      <c r="AS14" s="556" t="s">
        <v>713</v>
      </c>
      <c r="AT14" s="523" t="s">
        <v>35</v>
      </c>
      <c r="AU14" s="523" t="s">
        <v>729</v>
      </c>
      <c r="AV14" s="640" t="s">
        <v>730</v>
      </c>
      <c r="AW14" s="456"/>
      <c r="AX14" s="502">
        <v>1</v>
      </c>
      <c r="AY14" s="458" t="s">
        <v>731</v>
      </c>
      <c r="AZ14" s="458" t="s">
        <v>732</v>
      </c>
      <c r="BA14" s="502">
        <v>1</v>
      </c>
      <c r="BB14" s="629"/>
      <c r="BC14" s="350"/>
      <c r="BD14" s="631"/>
      <c r="BE14" s="374"/>
      <c r="BF14" s="356"/>
      <c r="BG14" s="353"/>
      <c r="BH14" s="356"/>
      <c r="BI14" s="375"/>
      <c r="BJ14" s="356"/>
      <c r="BK14" s="356"/>
      <c r="BL14" s="356"/>
      <c r="BM14" s="353"/>
    </row>
    <row r="15" spans="1:65" s="135" customFormat="1" ht="22.5" customHeight="1">
      <c r="A15" s="523"/>
      <c r="B15" s="523"/>
      <c r="C15" s="543"/>
      <c r="D15" s="523"/>
      <c r="E15" s="458"/>
      <c r="F15" s="554"/>
      <c r="G15" s="523"/>
      <c r="H15" s="523"/>
      <c r="I15" s="523"/>
      <c r="J15" s="523"/>
      <c r="K15" s="543"/>
      <c r="L15" s="458"/>
      <c r="M15" s="458"/>
      <c r="N15" s="523"/>
      <c r="O15" s="523"/>
      <c r="P15" s="363"/>
      <c r="Q15" s="366"/>
      <c r="R15" s="132" t="s">
        <v>733</v>
      </c>
      <c r="S15" s="133" t="s">
        <v>700</v>
      </c>
      <c r="T15" s="133"/>
      <c r="U15" s="558"/>
      <c r="V15" s="553"/>
      <c r="W15" s="558"/>
      <c r="X15" s="554"/>
      <c r="Y15" s="666"/>
      <c r="Z15" s="635"/>
      <c r="AA15" s="635"/>
      <c r="AB15" s="635"/>
      <c r="AC15" s="635"/>
      <c r="AD15" s="638"/>
      <c r="AE15" s="635"/>
      <c r="AF15" s="635"/>
      <c r="AG15" s="635"/>
      <c r="AH15" s="638"/>
      <c r="AI15" s="579"/>
      <c r="AJ15" s="579"/>
      <c r="AK15" s="582"/>
      <c r="AL15" s="558"/>
      <c r="AM15" s="553"/>
      <c r="AN15" s="558"/>
      <c r="AO15" s="458"/>
      <c r="AP15" s="554"/>
      <c r="AQ15" s="543"/>
      <c r="AR15" s="554"/>
      <c r="AS15" s="554"/>
      <c r="AT15" s="554"/>
      <c r="AU15" s="523"/>
      <c r="AV15" s="641"/>
      <c r="AW15" s="456"/>
      <c r="AX15" s="511"/>
      <c r="AY15" s="511"/>
      <c r="AZ15" s="511"/>
      <c r="BA15" s="511"/>
      <c r="BB15" s="630"/>
      <c r="BC15" s="351"/>
      <c r="BD15" s="632"/>
      <c r="BE15" s="375"/>
      <c r="BF15" s="614"/>
      <c r="BG15" s="614"/>
      <c r="BH15" s="614"/>
      <c r="BI15" s="375"/>
      <c r="BJ15" s="614"/>
      <c r="BK15" s="614"/>
      <c r="BL15" s="614"/>
      <c r="BM15" s="614"/>
    </row>
    <row r="16" spans="1:65" s="135" customFormat="1" ht="22.5" customHeight="1">
      <c r="A16" s="523"/>
      <c r="B16" s="523"/>
      <c r="C16" s="544"/>
      <c r="D16" s="523"/>
      <c r="E16" s="458"/>
      <c r="F16" s="554"/>
      <c r="G16" s="523"/>
      <c r="H16" s="523"/>
      <c r="I16" s="523"/>
      <c r="J16" s="523"/>
      <c r="K16" s="543"/>
      <c r="L16" s="458"/>
      <c r="M16" s="458"/>
      <c r="N16" s="523"/>
      <c r="O16" s="523"/>
      <c r="P16" s="363"/>
      <c r="Q16" s="366"/>
      <c r="R16" s="132" t="s">
        <v>734</v>
      </c>
      <c r="S16" s="133" t="s">
        <v>700</v>
      </c>
      <c r="T16" s="133"/>
      <c r="U16" s="558"/>
      <c r="V16" s="553"/>
      <c r="W16" s="558"/>
      <c r="X16" s="554"/>
      <c r="Y16" s="666"/>
      <c r="Z16" s="635"/>
      <c r="AA16" s="635"/>
      <c r="AB16" s="635"/>
      <c r="AC16" s="635"/>
      <c r="AD16" s="638"/>
      <c r="AE16" s="635"/>
      <c r="AF16" s="635"/>
      <c r="AG16" s="635"/>
      <c r="AH16" s="638"/>
      <c r="AI16" s="579"/>
      <c r="AJ16" s="579"/>
      <c r="AK16" s="582"/>
      <c r="AL16" s="558"/>
      <c r="AM16" s="553"/>
      <c r="AN16" s="558"/>
      <c r="AO16" s="458"/>
      <c r="AP16" s="554"/>
      <c r="AQ16" s="543"/>
      <c r="AR16" s="554"/>
      <c r="AS16" s="554"/>
      <c r="AT16" s="554"/>
      <c r="AU16" s="523"/>
      <c r="AV16" s="641"/>
      <c r="AW16" s="456"/>
      <c r="AX16" s="511"/>
      <c r="AY16" s="511"/>
      <c r="AZ16" s="511"/>
      <c r="BA16" s="511"/>
      <c r="BB16" s="630"/>
      <c r="BC16" s="351"/>
      <c r="BD16" s="632"/>
      <c r="BE16" s="375"/>
      <c r="BF16" s="614"/>
      <c r="BG16" s="614"/>
      <c r="BH16" s="614"/>
      <c r="BI16" s="375"/>
      <c r="BJ16" s="614"/>
      <c r="BK16" s="614"/>
      <c r="BL16" s="614"/>
      <c r="BM16" s="614"/>
    </row>
    <row r="17" spans="1:65" s="135" customFormat="1" ht="22.5" customHeight="1">
      <c r="A17" s="523"/>
      <c r="B17" s="523"/>
      <c r="C17" s="542" t="s">
        <v>735</v>
      </c>
      <c r="D17" s="523"/>
      <c r="E17" s="458"/>
      <c r="F17" s="554"/>
      <c r="G17" s="523"/>
      <c r="H17" s="523"/>
      <c r="I17" s="523"/>
      <c r="J17" s="523"/>
      <c r="K17" s="543"/>
      <c r="L17" s="458"/>
      <c r="M17" s="458"/>
      <c r="N17" s="523"/>
      <c r="O17" s="523"/>
      <c r="P17" s="363"/>
      <c r="Q17" s="366"/>
      <c r="R17" s="132" t="s">
        <v>736</v>
      </c>
      <c r="S17" s="133" t="s">
        <v>700</v>
      </c>
      <c r="T17" s="133"/>
      <c r="U17" s="558"/>
      <c r="V17" s="553"/>
      <c r="W17" s="558"/>
      <c r="X17" s="554"/>
      <c r="Y17" s="666"/>
      <c r="Z17" s="635"/>
      <c r="AA17" s="635"/>
      <c r="AB17" s="635"/>
      <c r="AC17" s="635"/>
      <c r="AD17" s="638"/>
      <c r="AE17" s="635"/>
      <c r="AF17" s="635"/>
      <c r="AG17" s="635"/>
      <c r="AH17" s="638"/>
      <c r="AI17" s="579"/>
      <c r="AJ17" s="579"/>
      <c r="AK17" s="582"/>
      <c r="AL17" s="558"/>
      <c r="AM17" s="553"/>
      <c r="AN17" s="558"/>
      <c r="AO17" s="458"/>
      <c r="AP17" s="554"/>
      <c r="AQ17" s="543"/>
      <c r="AR17" s="554"/>
      <c r="AS17" s="554"/>
      <c r="AT17" s="554"/>
      <c r="AU17" s="523"/>
      <c r="AV17" s="641"/>
      <c r="AW17" s="456"/>
      <c r="AX17" s="511"/>
      <c r="AY17" s="511"/>
      <c r="AZ17" s="511"/>
      <c r="BA17" s="511"/>
      <c r="BB17" s="630"/>
      <c r="BC17" s="351"/>
      <c r="BD17" s="632"/>
      <c r="BE17" s="375"/>
      <c r="BF17" s="614"/>
      <c r="BG17" s="614"/>
      <c r="BH17" s="614"/>
      <c r="BI17" s="375"/>
      <c r="BJ17" s="614"/>
      <c r="BK17" s="614"/>
      <c r="BL17" s="614"/>
      <c r="BM17" s="614"/>
    </row>
    <row r="18" spans="1:65" s="135" customFormat="1" ht="22.5" customHeight="1">
      <c r="A18" s="523"/>
      <c r="B18" s="523"/>
      <c r="C18" s="543"/>
      <c r="D18" s="523"/>
      <c r="E18" s="458"/>
      <c r="F18" s="554"/>
      <c r="G18" s="523"/>
      <c r="H18" s="523"/>
      <c r="I18" s="523"/>
      <c r="J18" s="523"/>
      <c r="K18" s="543"/>
      <c r="L18" s="458"/>
      <c r="M18" s="458"/>
      <c r="N18" s="523"/>
      <c r="O18" s="523"/>
      <c r="P18" s="363"/>
      <c r="Q18" s="366"/>
      <c r="R18" s="132" t="s">
        <v>737</v>
      </c>
      <c r="S18" s="133" t="s">
        <v>700</v>
      </c>
      <c r="T18" s="133"/>
      <c r="U18" s="558"/>
      <c r="V18" s="553"/>
      <c r="W18" s="558"/>
      <c r="X18" s="554"/>
      <c r="Y18" s="666"/>
      <c r="Z18" s="635"/>
      <c r="AA18" s="635"/>
      <c r="AB18" s="635"/>
      <c r="AC18" s="635"/>
      <c r="AD18" s="638"/>
      <c r="AE18" s="635"/>
      <c r="AF18" s="635"/>
      <c r="AG18" s="635"/>
      <c r="AH18" s="638"/>
      <c r="AI18" s="579"/>
      <c r="AJ18" s="579"/>
      <c r="AK18" s="582"/>
      <c r="AL18" s="558"/>
      <c r="AM18" s="553"/>
      <c r="AN18" s="558"/>
      <c r="AO18" s="458"/>
      <c r="AP18" s="554"/>
      <c r="AQ18" s="543"/>
      <c r="AR18" s="554"/>
      <c r="AS18" s="554"/>
      <c r="AT18" s="554"/>
      <c r="AU18" s="523"/>
      <c r="AV18" s="641"/>
      <c r="AW18" s="456"/>
      <c r="AX18" s="511"/>
      <c r="AY18" s="511"/>
      <c r="AZ18" s="511"/>
      <c r="BA18" s="511"/>
      <c r="BB18" s="630"/>
      <c r="BC18" s="351"/>
      <c r="BD18" s="632"/>
      <c r="BE18" s="375"/>
      <c r="BF18" s="614"/>
      <c r="BG18" s="614"/>
      <c r="BH18" s="614"/>
      <c r="BI18" s="375"/>
      <c r="BJ18" s="614"/>
      <c r="BK18" s="614"/>
      <c r="BL18" s="614"/>
      <c r="BM18" s="614"/>
    </row>
    <row r="19" spans="1:65" s="135" customFormat="1" ht="22.5" customHeight="1">
      <c r="A19" s="523"/>
      <c r="B19" s="523"/>
      <c r="C19" s="543"/>
      <c r="D19" s="523"/>
      <c r="E19" s="458"/>
      <c r="F19" s="554"/>
      <c r="G19" s="523"/>
      <c r="H19" s="523"/>
      <c r="I19" s="523"/>
      <c r="J19" s="523"/>
      <c r="K19" s="543"/>
      <c r="L19" s="458"/>
      <c r="M19" s="458"/>
      <c r="N19" s="523"/>
      <c r="O19" s="523"/>
      <c r="P19" s="363"/>
      <c r="Q19" s="366"/>
      <c r="R19" s="132" t="s">
        <v>738</v>
      </c>
      <c r="S19" s="133" t="s">
        <v>700</v>
      </c>
      <c r="T19" s="133"/>
      <c r="U19" s="558"/>
      <c r="V19" s="553"/>
      <c r="W19" s="558"/>
      <c r="X19" s="554"/>
      <c r="Y19" s="666"/>
      <c r="Z19" s="635"/>
      <c r="AA19" s="635"/>
      <c r="AB19" s="635"/>
      <c r="AC19" s="635"/>
      <c r="AD19" s="638"/>
      <c r="AE19" s="635"/>
      <c r="AF19" s="635"/>
      <c r="AG19" s="635"/>
      <c r="AH19" s="638"/>
      <c r="AI19" s="579"/>
      <c r="AJ19" s="579"/>
      <c r="AK19" s="582"/>
      <c r="AL19" s="558"/>
      <c r="AM19" s="553"/>
      <c r="AN19" s="558"/>
      <c r="AO19" s="458"/>
      <c r="AP19" s="554"/>
      <c r="AQ19" s="543"/>
      <c r="AR19" s="554"/>
      <c r="AS19" s="554"/>
      <c r="AT19" s="554"/>
      <c r="AU19" s="523"/>
      <c r="AV19" s="641"/>
      <c r="AW19" s="456"/>
      <c r="AX19" s="511"/>
      <c r="AY19" s="511"/>
      <c r="AZ19" s="511"/>
      <c r="BA19" s="511"/>
      <c r="BB19" s="630"/>
      <c r="BC19" s="351"/>
      <c r="BD19" s="632"/>
      <c r="BE19" s="375"/>
      <c r="BF19" s="614"/>
      <c r="BG19" s="614"/>
      <c r="BH19" s="614"/>
      <c r="BI19" s="375"/>
      <c r="BJ19" s="614"/>
      <c r="BK19" s="614"/>
      <c r="BL19" s="614"/>
      <c r="BM19" s="614"/>
    </row>
    <row r="20" spans="1:65" s="135" customFormat="1" ht="22.5" customHeight="1">
      <c r="A20" s="523"/>
      <c r="B20" s="523"/>
      <c r="C20" s="543"/>
      <c r="D20" s="523"/>
      <c r="E20" s="458"/>
      <c r="F20" s="554"/>
      <c r="G20" s="523"/>
      <c r="H20" s="523"/>
      <c r="I20" s="523"/>
      <c r="J20" s="523"/>
      <c r="K20" s="543"/>
      <c r="L20" s="458"/>
      <c r="M20" s="458"/>
      <c r="N20" s="523"/>
      <c r="O20" s="523"/>
      <c r="P20" s="363"/>
      <c r="Q20" s="366"/>
      <c r="R20" s="132" t="s">
        <v>739</v>
      </c>
      <c r="S20" s="133" t="s">
        <v>700</v>
      </c>
      <c r="T20" s="133"/>
      <c r="U20" s="558"/>
      <c r="V20" s="553"/>
      <c r="W20" s="558"/>
      <c r="X20" s="554"/>
      <c r="Y20" s="666"/>
      <c r="Z20" s="635"/>
      <c r="AA20" s="635"/>
      <c r="AB20" s="635"/>
      <c r="AC20" s="635"/>
      <c r="AD20" s="638"/>
      <c r="AE20" s="635"/>
      <c r="AF20" s="635"/>
      <c r="AG20" s="635"/>
      <c r="AH20" s="638"/>
      <c r="AI20" s="579"/>
      <c r="AJ20" s="579"/>
      <c r="AK20" s="582"/>
      <c r="AL20" s="558"/>
      <c r="AM20" s="553"/>
      <c r="AN20" s="558"/>
      <c r="AO20" s="458"/>
      <c r="AP20" s="554"/>
      <c r="AQ20" s="543"/>
      <c r="AR20" s="554"/>
      <c r="AS20" s="554"/>
      <c r="AT20" s="554"/>
      <c r="AU20" s="523"/>
      <c r="AV20" s="641"/>
      <c r="AW20" s="456"/>
      <c r="AX20" s="511"/>
      <c r="AY20" s="511"/>
      <c r="AZ20" s="511"/>
      <c r="BA20" s="511"/>
      <c r="BB20" s="630"/>
      <c r="BC20" s="351"/>
      <c r="BD20" s="632"/>
      <c r="BE20" s="375"/>
      <c r="BF20" s="614"/>
      <c r="BG20" s="614"/>
      <c r="BH20" s="614"/>
      <c r="BI20" s="375"/>
      <c r="BJ20" s="614"/>
      <c r="BK20" s="614"/>
      <c r="BL20" s="614"/>
      <c r="BM20" s="614"/>
    </row>
    <row r="21" spans="1:65" s="135" customFormat="1" ht="22.5" customHeight="1">
      <c r="A21" s="523"/>
      <c r="B21" s="523"/>
      <c r="C21" s="543"/>
      <c r="D21" s="523"/>
      <c r="E21" s="458"/>
      <c r="F21" s="554"/>
      <c r="G21" s="523"/>
      <c r="H21" s="523"/>
      <c r="I21" s="523"/>
      <c r="J21" s="523"/>
      <c r="K21" s="543"/>
      <c r="L21" s="458"/>
      <c r="M21" s="458"/>
      <c r="N21" s="523"/>
      <c r="O21" s="523"/>
      <c r="P21" s="363"/>
      <c r="Q21" s="366"/>
      <c r="R21" s="132" t="s">
        <v>740</v>
      </c>
      <c r="S21" s="133"/>
      <c r="T21" s="133" t="s">
        <v>700</v>
      </c>
      <c r="U21" s="558"/>
      <c r="V21" s="553"/>
      <c r="W21" s="558"/>
      <c r="X21" s="554"/>
      <c r="Y21" s="666"/>
      <c r="Z21" s="635"/>
      <c r="AA21" s="635"/>
      <c r="AB21" s="635"/>
      <c r="AC21" s="635"/>
      <c r="AD21" s="638"/>
      <c r="AE21" s="635"/>
      <c r="AF21" s="635"/>
      <c r="AG21" s="635"/>
      <c r="AH21" s="638"/>
      <c r="AI21" s="579"/>
      <c r="AJ21" s="579"/>
      <c r="AK21" s="582"/>
      <c r="AL21" s="558"/>
      <c r="AM21" s="553"/>
      <c r="AN21" s="558"/>
      <c r="AO21" s="458"/>
      <c r="AP21" s="554"/>
      <c r="AQ21" s="543"/>
      <c r="AR21" s="554"/>
      <c r="AS21" s="554"/>
      <c r="AT21" s="554"/>
      <c r="AU21" s="523"/>
      <c r="AV21" s="641"/>
      <c r="AW21" s="456"/>
      <c r="AX21" s="511"/>
      <c r="AY21" s="511"/>
      <c r="AZ21" s="511"/>
      <c r="BA21" s="511"/>
      <c r="BB21" s="630"/>
      <c r="BC21" s="351"/>
      <c r="BD21" s="632"/>
      <c r="BE21" s="375"/>
      <c r="BF21" s="614"/>
      <c r="BG21" s="614"/>
      <c r="BH21" s="614"/>
      <c r="BI21" s="375"/>
      <c r="BJ21" s="614"/>
      <c r="BK21" s="614"/>
      <c r="BL21" s="614"/>
      <c r="BM21" s="614"/>
    </row>
    <row r="22" spans="1:65" s="135" customFormat="1" ht="22.5" customHeight="1">
      <c r="A22" s="523"/>
      <c r="B22" s="523"/>
      <c r="C22" s="543"/>
      <c r="D22" s="523"/>
      <c r="E22" s="458"/>
      <c r="F22" s="554"/>
      <c r="G22" s="523"/>
      <c r="H22" s="523"/>
      <c r="I22" s="523"/>
      <c r="J22" s="523"/>
      <c r="K22" s="543"/>
      <c r="L22" s="458"/>
      <c r="M22" s="458"/>
      <c r="N22" s="523"/>
      <c r="O22" s="523"/>
      <c r="P22" s="363"/>
      <c r="Q22" s="366"/>
      <c r="R22" s="132" t="s">
        <v>741</v>
      </c>
      <c r="S22" s="133"/>
      <c r="T22" s="133" t="s">
        <v>700</v>
      </c>
      <c r="U22" s="558"/>
      <c r="V22" s="553"/>
      <c r="W22" s="558"/>
      <c r="X22" s="554"/>
      <c r="Y22" s="666"/>
      <c r="Z22" s="635"/>
      <c r="AA22" s="635"/>
      <c r="AB22" s="635"/>
      <c r="AC22" s="635"/>
      <c r="AD22" s="638"/>
      <c r="AE22" s="635"/>
      <c r="AF22" s="635"/>
      <c r="AG22" s="635"/>
      <c r="AH22" s="638"/>
      <c r="AI22" s="579"/>
      <c r="AJ22" s="579"/>
      <c r="AK22" s="582"/>
      <c r="AL22" s="558"/>
      <c r="AM22" s="553"/>
      <c r="AN22" s="558"/>
      <c r="AO22" s="458"/>
      <c r="AP22" s="554"/>
      <c r="AQ22" s="543"/>
      <c r="AR22" s="554"/>
      <c r="AS22" s="554"/>
      <c r="AT22" s="554"/>
      <c r="AU22" s="523"/>
      <c r="AV22" s="641"/>
      <c r="AW22" s="456"/>
      <c r="AX22" s="511"/>
      <c r="AY22" s="511"/>
      <c r="AZ22" s="511"/>
      <c r="BA22" s="511"/>
      <c r="BB22" s="630"/>
      <c r="BC22" s="351"/>
      <c r="BD22" s="632"/>
      <c r="BE22" s="375"/>
      <c r="BF22" s="614"/>
      <c r="BG22" s="614"/>
      <c r="BH22" s="614"/>
      <c r="BI22" s="375"/>
      <c r="BJ22" s="614"/>
      <c r="BK22" s="614"/>
      <c r="BL22" s="614"/>
      <c r="BM22" s="614"/>
    </row>
    <row r="23" spans="1:65" s="135" customFormat="1" ht="22.5" customHeight="1">
      <c r="A23" s="523"/>
      <c r="B23" s="523"/>
      <c r="C23" s="543"/>
      <c r="D23" s="523"/>
      <c r="E23" s="458"/>
      <c r="F23" s="554"/>
      <c r="G23" s="523"/>
      <c r="H23" s="523"/>
      <c r="I23" s="523"/>
      <c r="J23" s="523"/>
      <c r="K23" s="543"/>
      <c r="L23" s="458"/>
      <c r="M23" s="458"/>
      <c r="N23" s="523"/>
      <c r="O23" s="523"/>
      <c r="P23" s="363"/>
      <c r="Q23" s="366"/>
      <c r="R23" s="132" t="s">
        <v>742</v>
      </c>
      <c r="S23" s="133"/>
      <c r="T23" s="133" t="s">
        <v>700</v>
      </c>
      <c r="U23" s="558"/>
      <c r="V23" s="553"/>
      <c r="W23" s="558"/>
      <c r="X23" s="554"/>
      <c r="Y23" s="666"/>
      <c r="Z23" s="635"/>
      <c r="AA23" s="635"/>
      <c r="AB23" s="635"/>
      <c r="AC23" s="635"/>
      <c r="AD23" s="638"/>
      <c r="AE23" s="635"/>
      <c r="AF23" s="635"/>
      <c r="AG23" s="635"/>
      <c r="AH23" s="638"/>
      <c r="AI23" s="579"/>
      <c r="AJ23" s="579"/>
      <c r="AK23" s="582"/>
      <c r="AL23" s="558"/>
      <c r="AM23" s="553"/>
      <c r="AN23" s="558"/>
      <c r="AO23" s="458"/>
      <c r="AP23" s="554"/>
      <c r="AQ23" s="543"/>
      <c r="AR23" s="554"/>
      <c r="AS23" s="554"/>
      <c r="AT23" s="554"/>
      <c r="AU23" s="523"/>
      <c r="AV23" s="641"/>
      <c r="AW23" s="456"/>
      <c r="AX23" s="511"/>
      <c r="AY23" s="511"/>
      <c r="AZ23" s="511"/>
      <c r="BA23" s="511"/>
      <c r="BB23" s="630"/>
      <c r="BC23" s="351"/>
      <c r="BD23" s="632"/>
      <c r="BE23" s="375"/>
      <c r="BF23" s="614"/>
      <c r="BG23" s="614"/>
      <c r="BH23" s="614"/>
      <c r="BI23" s="375"/>
      <c r="BJ23" s="614"/>
      <c r="BK23" s="614"/>
      <c r="BL23" s="614"/>
      <c r="BM23" s="614"/>
    </row>
    <row r="24" spans="1:65" s="135" customFormat="1" ht="22.5" customHeight="1">
      <c r="A24" s="523"/>
      <c r="B24" s="523"/>
      <c r="C24" s="543"/>
      <c r="D24" s="523"/>
      <c r="E24" s="458"/>
      <c r="F24" s="554"/>
      <c r="G24" s="523"/>
      <c r="H24" s="523"/>
      <c r="I24" s="523"/>
      <c r="J24" s="523"/>
      <c r="K24" s="543"/>
      <c r="L24" s="458"/>
      <c r="M24" s="458"/>
      <c r="N24" s="523"/>
      <c r="O24" s="523"/>
      <c r="P24" s="363"/>
      <c r="Q24" s="366"/>
      <c r="R24" s="132" t="s">
        <v>743</v>
      </c>
      <c r="S24" s="133"/>
      <c r="T24" s="133" t="s">
        <v>700</v>
      </c>
      <c r="U24" s="558"/>
      <c r="V24" s="553"/>
      <c r="W24" s="558"/>
      <c r="X24" s="554"/>
      <c r="Y24" s="666"/>
      <c r="Z24" s="635"/>
      <c r="AA24" s="635"/>
      <c r="AB24" s="635"/>
      <c r="AC24" s="635"/>
      <c r="AD24" s="638"/>
      <c r="AE24" s="635"/>
      <c r="AF24" s="635"/>
      <c r="AG24" s="635"/>
      <c r="AH24" s="638"/>
      <c r="AI24" s="579"/>
      <c r="AJ24" s="579"/>
      <c r="AK24" s="582"/>
      <c r="AL24" s="558"/>
      <c r="AM24" s="553"/>
      <c r="AN24" s="558"/>
      <c r="AO24" s="458"/>
      <c r="AP24" s="554"/>
      <c r="AQ24" s="543"/>
      <c r="AR24" s="554"/>
      <c r="AS24" s="554"/>
      <c r="AT24" s="554"/>
      <c r="AU24" s="523"/>
      <c r="AV24" s="641"/>
      <c r="AW24" s="456"/>
      <c r="AX24" s="511"/>
      <c r="AY24" s="511"/>
      <c r="AZ24" s="511"/>
      <c r="BA24" s="511"/>
      <c r="BB24" s="630"/>
      <c r="BC24" s="351"/>
      <c r="BD24" s="632"/>
      <c r="BE24" s="375"/>
      <c r="BF24" s="614"/>
      <c r="BG24" s="614"/>
      <c r="BH24" s="614"/>
      <c r="BI24" s="375"/>
      <c r="BJ24" s="614"/>
      <c r="BK24" s="614"/>
      <c r="BL24" s="614"/>
      <c r="BM24" s="614"/>
    </row>
    <row r="25" spans="1:65" s="135" customFormat="1" ht="22.5" customHeight="1">
      <c r="A25" s="523"/>
      <c r="B25" s="523"/>
      <c r="C25" s="543"/>
      <c r="D25" s="523"/>
      <c r="E25" s="458"/>
      <c r="F25" s="554"/>
      <c r="G25" s="523"/>
      <c r="H25" s="523"/>
      <c r="I25" s="523"/>
      <c r="J25" s="523"/>
      <c r="K25" s="543"/>
      <c r="L25" s="458"/>
      <c r="M25" s="458"/>
      <c r="N25" s="523"/>
      <c r="O25" s="523"/>
      <c r="P25" s="363"/>
      <c r="Q25" s="366"/>
      <c r="R25" s="132" t="s">
        <v>744</v>
      </c>
      <c r="S25" s="133"/>
      <c r="T25" s="133" t="s">
        <v>700</v>
      </c>
      <c r="U25" s="558"/>
      <c r="V25" s="553"/>
      <c r="W25" s="558"/>
      <c r="X25" s="554"/>
      <c r="Y25" s="666"/>
      <c r="Z25" s="635"/>
      <c r="AA25" s="635"/>
      <c r="AB25" s="635"/>
      <c r="AC25" s="635"/>
      <c r="AD25" s="638"/>
      <c r="AE25" s="635"/>
      <c r="AF25" s="635"/>
      <c r="AG25" s="635"/>
      <c r="AH25" s="638"/>
      <c r="AI25" s="579"/>
      <c r="AJ25" s="579"/>
      <c r="AK25" s="582"/>
      <c r="AL25" s="558"/>
      <c r="AM25" s="553"/>
      <c r="AN25" s="558"/>
      <c r="AO25" s="458"/>
      <c r="AP25" s="554"/>
      <c r="AQ25" s="543"/>
      <c r="AR25" s="554"/>
      <c r="AS25" s="554"/>
      <c r="AT25" s="554"/>
      <c r="AU25" s="523"/>
      <c r="AV25" s="641"/>
      <c r="AW25" s="456"/>
      <c r="AX25" s="511"/>
      <c r="AY25" s="511"/>
      <c r="AZ25" s="511"/>
      <c r="BA25" s="511"/>
      <c r="BB25" s="630"/>
      <c r="BC25" s="351"/>
      <c r="BD25" s="632"/>
      <c r="BE25" s="375"/>
      <c r="BF25" s="614"/>
      <c r="BG25" s="614"/>
      <c r="BH25" s="614"/>
      <c r="BI25" s="375"/>
      <c r="BJ25" s="614"/>
      <c r="BK25" s="614"/>
      <c r="BL25" s="614"/>
      <c r="BM25" s="614"/>
    </row>
    <row r="26" spans="1:65" s="135" customFormat="1" ht="22.5" customHeight="1">
      <c r="A26" s="523"/>
      <c r="B26" s="523"/>
      <c r="C26" s="544"/>
      <c r="D26" s="523"/>
      <c r="E26" s="458"/>
      <c r="F26" s="554"/>
      <c r="G26" s="523"/>
      <c r="H26" s="523"/>
      <c r="I26" s="523"/>
      <c r="J26" s="523"/>
      <c r="K26" s="544"/>
      <c r="L26" s="458"/>
      <c r="M26" s="458"/>
      <c r="N26" s="523"/>
      <c r="O26" s="523"/>
      <c r="P26" s="364"/>
      <c r="Q26" s="367"/>
      <c r="R26" s="136" t="s">
        <v>745</v>
      </c>
      <c r="S26" s="133">
        <f>COUNTA(S7:S25)</f>
        <v>10</v>
      </c>
      <c r="T26" s="133">
        <f>COUNTA(T7:T25)</f>
        <v>9</v>
      </c>
      <c r="U26" s="558"/>
      <c r="V26" s="553"/>
      <c r="W26" s="558"/>
      <c r="X26" s="554"/>
      <c r="Y26" s="667"/>
      <c r="Z26" s="636"/>
      <c r="AA26" s="636"/>
      <c r="AB26" s="636"/>
      <c r="AC26" s="636"/>
      <c r="AD26" s="639"/>
      <c r="AE26" s="636"/>
      <c r="AF26" s="636"/>
      <c r="AG26" s="636"/>
      <c r="AH26" s="639"/>
      <c r="AI26" s="580"/>
      <c r="AJ26" s="580"/>
      <c r="AK26" s="583"/>
      <c r="AL26" s="558"/>
      <c r="AM26" s="553"/>
      <c r="AN26" s="558"/>
      <c r="AO26" s="458"/>
      <c r="AP26" s="554"/>
      <c r="AQ26" s="544"/>
      <c r="AR26" s="554"/>
      <c r="AS26" s="554"/>
      <c r="AT26" s="554"/>
      <c r="AU26" s="523"/>
      <c r="AV26" s="642"/>
      <c r="AW26" s="456"/>
      <c r="AX26" s="514"/>
      <c r="AY26" s="514"/>
      <c r="AZ26" s="514"/>
      <c r="BA26" s="514"/>
      <c r="BB26" s="630"/>
      <c r="BC26" s="352"/>
      <c r="BD26" s="633"/>
      <c r="BE26" s="376"/>
      <c r="BF26" s="614"/>
      <c r="BG26" s="614"/>
      <c r="BH26" s="614"/>
      <c r="BI26" s="376"/>
      <c r="BJ26" s="614"/>
      <c r="BK26" s="614"/>
      <c r="BL26" s="614"/>
      <c r="BM26" s="614"/>
    </row>
    <row r="27" spans="1:65" s="135" customFormat="1" ht="44.25" customHeight="1">
      <c r="A27" s="523">
        <v>4</v>
      </c>
      <c r="B27" s="523" t="s">
        <v>36</v>
      </c>
      <c r="C27" s="542" t="s">
        <v>696</v>
      </c>
      <c r="D27" s="523" t="s">
        <v>697</v>
      </c>
      <c r="E27" s="458" t="s">
        <v>698</v>
      </c>
      <c r="F27" s="554" t="s">
        <v>746</v>
      </c>
      <c r="G27" s="523" t="s">
        <v>700</v>
      </c>
      <c r="H27" s="523" t="s">
        <v>700</v>
      </c>
      <c r="I27" s="523" t="s">
        <v>700</v>
      </c>
      <c r="J27" s="523" t="s">
        <v>700</v>
      </c>
      <c r="K27" s="542" t="s">
        <v>701</v>
      </c>
      <c r="L27" s="458" t="s">
        <v>747</v>
      </c>
      <c r="M27" s="458" t="s">
        <v>748</v>
      </c>
      <c r="N27" s="458" t="s">
        <v>704</v>
      </c>
      <c r="O27" s="523" t="s">
        <v>749</v>
      </c>
      <c r="P27" s="362"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365">
        <f>IF(P27="Casi seguro",100%,IF(P27="Probable",80%,IF(P27="Posible",60%,IF(P27="Improbable",40%,IF(P27="Rara vez",20%,0)))))</f>
        <v>0.2</v>
      </c>
      <c r="R27" s="132" t="s">
        <v>706</v>
      </c>
      <c r="S27" s="133" t="s">
        <v>700</v>
      </c>
      <c r="T27" s="133"/>
      <c r="U27" s="558" t="str">
        <f>IF(S46&lt;=5,"Moderado",IF(S46&lt;=11,"Mayor","Catastrofico"))</f>
        <v>Mayor</v>
      </c>
      <c r="V27" s="553">
        <f>IF(U27=0,0,IF(U27="Moderado",60%,IF(U27="Mayor",80%,100%)))</f>
        <v>0.8</v>
      </c>
      <c r="W27" s="558" t="s">
        <v>707</v>
      </c>
      <c r="X27" s="542" t="s">
        <v>750</v>
      </c>
      <c r="Y27" s="362" t="str">
        <f>IF(Z27="Preventivo","X",IF(Z27="Detectivo","X","X "))</f>
        <v>X</v>
      </c>
      <c r="Z27" s="560" t="s">
        <v>709</v>
      </c>
      <c r="AA27" s="560">
        <f>IF(Z27="","",IF(Z27="Preventivo",25%,15%))</f>
        <v>0.25</v>
      </c>
      <c r="AB27" s="560" t="s">
        <v>38</v>
      </c>
      <c r="AC27" s="560">
        <f>IF(AB27="Automatico",25%,15%)</f>
        <v>0.15</v>
      </c>
      <c r="AD27" s="365">
        <f>AA27+AC27</f>
        <v>0.4</v>
      </c>
      <c r="AE27" s="560" t="s">
        <v>31</v>
      </c>
      <c r="AF27" s="560" t="s">
        <v>32</v>
      </c>
      <c r="AG27" s="560" t="s">
        <v>33</v>
      </c>
      <c r="AH27" s="365">
        <f>Q27-(Q27*AD27)</f>
        <v>0.12</v>
      </c>
      <c r="AI27" s="578" t="str">
        <f>IF(AJ27=0,"Defina la frecuencia",IF(AJ27=20%,"Rara vez",IF(AJ27=40%,"Improbable",IF(AJ27=60%,"Posible",IF(AJ27=80%,"Probable","Casi seguro")))))</f>
        <v>Rara vez</v>
      </c>
      <c r="AJ27" s="578">
        <f>IF(AH27&lt;20%,20%,IF(AH27&lt;40%,40%,IF(AH27&lt;60%,60%,IF(AH27&lt;80%,80%,100%))))</f>
        <v>0.2</v>
      </c>
      <c r="AK27" s="581">
        <f>VALUE(AJ27)</f>
        <v>0.2</v>
      </c>
      <c r="AL27" s="558" t="str">
        <f>U27</f>
        <v>Mayor</v>
      </c>
      <c r="AM27" s="553">
        <f>V27</f>
        <v>0.8</v>
      </c>
      <c r="AN27" s="558" t="s">
        <v>707</v>
      </c>
      <c r="AO27" s="458" t="s">
        <v>710</v>
      </c>
      <c r="AP27" s="542" t="s">
        <v>751</v>
      </c>
      <c r="AQ27" s="542" t="s">
        <v>728</v>
      </c>
      <c r="AR27" s="624">
        <v>45291</v>
      </c>
      <c r="AS27" s="624" t="s">
        <v>713</v>
      </c>
      <c r="AT27" s="542" t="s">
        <v>35</v>
      </c>
      <c r="AU27" s="615" t="s">
        <v>752</v>
      </c>
      <c r="AV27" s="627" t="s">
        <v>753</v>
      </c>
      <c r="AW27" s="341" t="s">
        <v>716</v>
      </c>
      <c r="AX27" s="344">
        <v>1</v>
      </c>
      <c r="AY27" s="693" t="s">
        <v>754</v>
      </c>
      <c r="AZ27" s="488" t="s">
        <v>755</v>
      </c>
      <c r="BA27" s="696">
        <v>0.95</v>
      </c>
      <c r="BB27" s="347"/>
      <c r="BC27" s="350"/>
      <c r="BD27" s="347"/>
      <c r="BE27" s="347"/>
      <c r="BF27" s="347"/>
      <c r="BG27" s="353"/>
      <c r="BH27" s="623"/>
      <c r="BI27" s="356"/>
      <c r="BJ27" s="356"/>
      <c r="BK27" s="356"/>
      <c r="BL27" s="356"/>
      <c r="BM27" s="353"/>
    </row>
    <row r="28" spans="1:65" s="135" customFormat="1" ht="22.5" customHeight="1">
      <c r="A28" s="523"/>
      <c r="B28" s="523"/>
      <c r="C28" s="543"/>
      <c r="D28" s="523"/>
      <c r="E28" s="458"/>
      <c r="F28" s="554"/>
      <c r="G28" s="523"/>
      <c r="H28" s="523"/>
      <c r="I28" s="523"/>
      <c r="J28" s="523"/>
      <c r="K28" s="543"/>
      <c r="L28" s="458"/>
      <c r="M28" s="458"/>
      <c r="N28" s="458"/>
      <c r="O28" s="523"/>
      <c r="P28" s="363"/>
      <c r="Q28" s="366"/>
      <c r="R28" s="132" t="s">
        <v>719</v>
      </c>
      <c r="S28" s="133" t="s">
        <v>700</v>
      </c>
      <c r="T28" s="133"/>
      <c r="U28" s="558"/>
      <c r="V28" s="553"/>
      <c r="W28" s="558"/>
      <c r="X28" s="543"/>
      <c r="Y28" s="363"/>
      <c r="Z28" s="561"/>
      <c r="AA28" s="561"/>
      <c r="AB28" s="561"/>
      <c r="AC28" s="561"/>
      <c r="AD28" s="366"/>
      <c r="AE28" s="561"/>
      <c r="AF28" s="561"/>
      <c r="AG28" s="561"/>
      <c r="AH28" s="366"/>
      <c r="AI28" s="579"/>
      <c r="AJ28" s="579"/>
      <c r="AK28" s="582"/>
      <c r="AL28" s="558"/>
      <c r="AM28" s="553"/>
      <c r="AN28" s="558"/>
      <c r="AO28" s="458"/>
      <c r="AP28" s="543"/>
      <c r="AQ28" s="543"/>
      <c r="AR28" s="625"/>
      <c r="AS28" s="625"/>
      <c r="AT28" s="543"/>
      <c r="AU28" s="616"/>
      <c r="AV28" s="627"/>
      <c r="AW28" s="342"/>
      <c r="AX28" s="345"/>
      <c r="AY28" s="694"/>
      <c r="AZ28" s="488"/>
      <c r="BA28" s="697"/>
      <c r="BB28" s="348"/>
      <c r="BC28" s="351"/>
      <c r="BD28" s="348"/>
      <c r="BE28" s="348"/>
      <c r="BF28" s="348"/>
      <c r="BG28" s="614"/>
      <c r="BH28" s="356"/>
      <c r="BI28" s="356"/>
      <c r="BJ28" s="356"/>
      <c r="BK28" s="614"/>
      <c r="BL28" s="614"/>
      <c r="BM28" s="614"/>
    </row>
    <row r="29" spans="1:65" s="135" customFormat="1" ht="22.5" customHeight="1">
      <c r="A29" s="523"/>
      <c r="B29" s="523"/>
      <c r="C29" s="543"/>
      <c r="D29" s="523"/>
      <c r="E29" s="458"/>
      <c r="F29" s="554"/>
      <c r="G29" s="523"/>
      <c r="H29" s="523"/>
      <c r="I29" s="523"/>
      <c r="J29" s="523"/>
      <c r="K29" s="543"/>
      <c r="L29" s="458"/>
      <c r="M29" s="458"/>
      <c r="N29" s="458"/>
      <c r="O29" s="523"/>
      <c r="P29" s="363"/>
      <c r="Q29" s="366"/>
      <c r="R29" s="132" t="s">
        <v>720</v>
      </c>
      <c r="S29" s="133"/>
      <c r="T29" s="133" t="s">
        <v>700</v>
      </c>
      <c r="U29" s="558"/>
      <c r="V29" s="553"/>
      <c r="W29" s="558"/>
      <c r="X29" s="543"/>
      <c r="Y29" s="363"/>
      <c r="Z29" s="561"/>
      <c r="AA29" s="561"/>
      <c r="AB29" s="561"/>
      <c r="AC29" s="561"/>
      <c r="AD29" s="366"/>
      <c r="AE29" s="561"/>
      <c r="AF29" s="561"/>
      <c r="AG29" s="561"/>
      <c r="AH29" s="366"/>
      <c r="AI29" s="579"/>
      <c r="AJ29" s="579"/>
      <c r="AK29" s="582"/>
      <c r="AL29" s="558"/>
      <c r="AM29" s="553"/>
      <c r="AN29" s="558"/>
      <c r="AO29" s="458"/>
      <c r="AP29" s="543"/>
      <c r="AQ29" s="543"/>
      <c r="AR29" s="625"/>
      <c r="AS29" s="625"/>
      <c r="AT29" s="543"/>
      <c r="AU29" s="616"/>
      <c r="AV29" s="627"/>
      <c r="AW29" s="342"/>
      <c r="AX29" s="345"/>
      <c r="AY29" s="694"/>
      <c r="AZ29" s="488"/>
      <c r="BA29" s="697"/>
      <c r="BB29" s="348"/>
      <c r="BC29" s="351"/>
      <c r="BD29" s="348"/>
      <c r="BE29" s="348"/>
      <c r="BF29" s="348"/>
      <c r="BG29" s="614"/>
      <c r="BH29" s="356"/>
      <c r="BI29" s="356"/>
      <c r="BJ29" s="356"/>
      <c r="BK29" s="614"/>
      <c r="BL29" s="614"/>
      <c r="BM29" s="614"/>
    </row>
    <row r="30" spans="1:65" s="135" customFormat="1" ht="22.5" customHeight="1">
      <c r="A30" s="523"/>
      <c r="B30" s="523"/>
      <c r="C30" s="543"/>
      <c r="D30" s="523"/>
      <c r="E30" s="458"/>
      <c r="F30" s="554"/>
      <c r="G30" s="523"/>
      <c r="H30" s="523"/>
      <c r="I30" s="523"/>
      <c r="J30" s="523"/>
      <c r="K30" s="543"/>
      <c r="L30" s="458"/>
      <c r="M30" s="458"/>
      <c r="N30" s="458"/>
      <c r="O30" s="523"/>
      <c r="P30" s="363"/>
      <c r="Q30" s="366"/>
      <c r="R30" s="132" t="s">
        <v>721</v>
      </c>
      <c r="S30" s="133"/>
      <c r="T30" s="133" t="s">
        <v>700</v>
      </c>
      <c r="U30" s="558"/>
      <c r="V30" s="553"/>
      <c r="W30" s="558"/>
      <c r="X30" s="543"/>
      <c r="Y30" s="363"/>
      <c r="Z30" s="561"/>
      <c r="AA30" s="561"/>
      <c r="AB30" s="561"/>
      <c r="AC30" s="561"/>
      <c r="AD30" s="366"/>
      <c r="AE30" s="561"/>
      <c r="AF30" s="561"/>
      <c r="AG30" s="561"/>
      <c r="AH30" s="366"/>
      <c r="AI30" s="579"/>
      <c r="AJ30" s="579"/>
      <c r="AK30" s="582"/>
      <c r="AL30" s="558"/>
      <c r="AM30" s="553"/>
      <c r="AN30" s="558"/>
      <c r="AO30" s="458"/>
      <c r="AP30" s="543"/>
      <c r="AQ30" s="543"/>
      <c r="AR30" s="625"/>
      <c r="AS30" s="625"/>
      <c r="AT30" s="543"/>
      <c r="AU30" s="616"/>
      <c r="AV30" s="627"/>
      <c r="AW30" s="342"/>
      <c r="AX30" s="345"/>
      <c r="AY30" s="694"/>
      <c r="AZ30" s="488"/>
      <c r="BA30" s="697"/>
      <c r="BB30" s="348"/>
      <c r="BC30" s="351"/>
      <c r="BD30" s="348"/>
      <c r="BE30" s="348"/>
      <c r="BF30" s="348"/>
      <c r="BG30" s="614"/>
      <c r="BH30" s="356"/>
      <c r="BI30" s="356"/>
      <c r="BJ30" s="356"/>
      <c r="BK30" s="614"/>
      <c r="BL30" s="614"/>
      <c r="BM30" s="614"/>
    </row>
    <row r="31" spans="1:65" s="135" customFormat="1" ht="22.5" customHeight="1">
      <c r="A31" s="523"/>
      <c r="B31" s="523"/>
      <c r="C31" s="543"/>
      <c r="D31" s="523"/>
      <c r="E31" s="458"/>
      <c r="F31" s="554"/>
      <c r="G31" s="523"/>
      <c r="H31" s="523"/>
      <c r="I31" s="523"/>
      <c r="J31" s="523"/>
      <c r="K31" s="543"/>
      <c r="L31" s="458"/>
      <c r="M31" s="458"/>
      <c r="N31" s="458"/>
      <c r="O31" s="523"/>
      <c r="P31" s="363"/>
      <c r="Q31" s="366"/>
      <c r="R31" s="132" t="s">
        <v>722</v>
      </c>
      <c r="S31" s="133" t="s">
        <v>700</v>
      </c>
      <c r="T31" s="133"/>
      <c r="U31" s="558"/>
      <c r="V31" s="553"/>
      <c r="W31" s="558"/>
      <c r="X31" s="543"/>
      <c r="Y31" s="363"/>
      <c r="Z31" s="561"/>
      <c r="AA31" s="561"/>
      <c r="AB31" s="561"/>
      <c r="AC31" s="561"/>
      <c r="AD31" s="366"/>
      <c r="AE31" s="561"/>
      <c r="AF31" s="561"/>
      <c r="AG31" s="561"/>
      <c r="AH31" s="366"/>
      <c r="AI31" s="579"/>
      <c r="AJ31" s="579"/>
      <c r="AK31" s="582"/>
      <c r="AL31" s="558"/>
      <c r="AM31" s="553"/>
      <c r="AN31" s="558"/>
      <c r="AO31" s="458"/>
      <c r="AP31" s="543"/>
      <c r="AQ31" s="543"/>
      <c r="AR31" s="625"/>
      <c r="AS31" s="625"/>
      <c r="AT31" s="543"/>
      <c r="AU31" s="616"/>
      <c r="AV31" s="627"/>
      <c r="AW31" s="342"/>
      <c r="AX31" s="345"/>
      <c r="AY31" s="694"/>
      <c r="AZ31" s="488"/>
      <c r="BA31" s="697"/>
      <c r="BB31" s="348"/>
      <c r="BC31" s="351"/>
      <c r="BD31" s="348"/>
      <c r="BE31" s="348"/>
      <c r="BF31" s="348"/>
      <c r="BG31" s="614"/>
      <c r="BH31" s="356"/>
      <c r="BI31" s="356"/>
      <c r="BJ31" s="356"/>
      <c r="BK31" s="614"/>
      <c r="BL31" s="614"/>
      <c r="BM31" s="614"/>
    </row>
    <row r="32" spans="1:65" s="135" customFormat="1" ht="22.5" customHeight="1">
      <c r="A32" s="523"/>
      <c r="B32" s="523"/>
      <c r="C32" s="543"/>
      <c r="D32" s="523"/>
      <c r="E32" s="458"/>
      <c r="F32" s="554"/>
      <c r="G32" s="523"/>
      <c r="H32" s="523"/>
      <c r="I32" s="523"/>
      <c r="J32" s="523"/>
      <c r="K32" s="543"/>
      <c r="L32" s="458"/>
      <c r="M32" s="458"/>
      <c r="N32" s="458"/>
      <c r="O32" s="523"/>
      <c r="P32" s="363"/>
      <c r="Q32" s="366"/>
      <c r="R32" s="132" t="s">
        <v>723</v>
      </c>
      <c r="S32" s="133"/>
      <c r="T32" s="133" t="s">
        <v>700</v>
      </c>
      <c r="U32" s="558"/>
      <c r="V32" s="553"/>
      <c r="W32" s="558"/>
      <c r="X32" s="543"/>
      <c r="Y32" s="363"/>
      <c r="Z32" s="561"/>
      <c r="AA32" s="561"/>
      <c r="AB32" s="561"/>
      <c r="AC32" s="561"/>
      <c r="AD32" s="366"/>
      <c r="AE32" s="561"/>
      <c r="AF32" s="561"/>
      <c r="AG32" s="561"/>
      <c r="AH32" s="366"/>
      <c r="AI32" s="579"/>
      <c r="AJ32" s="579"/>
      <c r="AK32" s="582"/>
      <c r="AL32" s="558"/>
      <c r="AM32" s="553"/>
      <c r="AN32" s="558"/>
      <c r="AO32" s="458"/>
      <c r="AP32" s="543"/>
      <c r="AQ32" s="543"/>
      <c r="AR32" s="625"/>
      <c r="AS32" s="625"/>
      <c r="AT32" s="543"/>
      <c r="AU32" s="616"/>
      <c r="AV32" s="627"/>
      <c r="AW32" s="342"/>
      <c r="AX32" s="345"/>
      <c r="AY32" s="694"/>
      <c r="AZ32" s="488"/>
      <c r="BA32" s="697"/>
      <c r="BB32" s="348"/>
      <c r="BC32" s="351"/>
      <c r="BD32" s="348"/>
      <c r="BE32" s="348"/>
      <c r="BF32" s="348"/>
      <c r="BG32" s="614"/>
      <c r="BH32" s="356"/>
      <c r="BI32" s="356"/>
      <c r="BJ32" s="356"/>
      <c r="BK32" s="614"/>
      <c r="BL32" s="614"/>
      <c r="BM32" s="614"/>
    </row>
    <row r="33" spans="1:131" s="135" customFormat="1" ht="46.5" customHeight="1">
      <c r="A33" s="523"/>
      <c r="B33" s="523"/>
      <c r="C33" s="543"/>
      <c r="D33" s="523"/>
      <c r="E33" s="458"/>
      <c r="F33" s="554"/>
      <c r="G33" s="523"/>
      <c r="H33" s="523"/>
      <c r="I33" s="523"/>
      <c r="J33" s="523"/>
      <c r="K33" s="543"/>
      <c r="L33" s="458"/>
      <c r="M33" s="458"/>
      <c r="N33" s="458"/>
      <c r="O33" s="523"/>
      <c r="P33" s="363"/>
      <c r="Q33" s="366"/>
      <c r="R33" s="132" t="s">
        <v>724</v>
      </c>
      <c r="S33" s="133" t="s">
        <v>700</v>
      </c>
      <c r="T33" s="133"/>
      <c r="U33" s="558"/>
      <c r="V33" s="553"/>
      <c r="W33" s="558"/>
      <c r="X33" s="543"/>
      <c r="Y33" s="363"/>
      <c r="Z33" s="561"/>
      <c r="AA33" s="561"/>
      <c r="AB33" s="561"/>
      <c r="AC33" s="561"/>
      <c r="AD33" s="366"/>
      <c r="AE33" s="561"/>
      <c r="AF33" s="561"/>
      <c r="AG33" s="561"/>
      <c r="AH33" s="366"/>
      <c r="AI33" s="579"/>
      <c r="AJ33" s="579"/>
      <c r="AK33" s="582"/>
      <c r="AL33" s="558"/>
      <c r="AM33" s="553"/>
      <c r="AN33" s="558"/>
      <c r="AO33" s="458"/>
      <c r="AP33" s="543"/>
      <c r="AQ33" s="543"/>
      <c r="AR33" s="625"/>
      <c r="AS33" s="625"/>
      <c r="AT33" s="543"/>
      <c r="AU33" s="616"/>
      <c r="AV33" s="627"/>
      <c r="AW33" s="342"/>
      <c r="AX33" s="345"/>
      <c r="AY33" s="694"/>
      <c r="AZ33" s="488"/>
      <c r="BA33" s="697"/>
      <c r="BB33" s="348"/>
      <c r="BC33" s="351"/>
      <c r="BD33" s="348"/>
      <c r="BE33" s="348"/>
      <c r="BF33" s="348"/>
      <c r="BG33" s="622"/>
      <c r="BH33" s="356"/>
      <c r="BI33" s="356"/>
      <c r="BJ33" s="356"/>
      <c r="BK33" s="614"/>
      <c r="BL33" s="614"/>
      <c r="BM33" s="614"/>
    </row>
    <row r="34" spans="1:131" s="135" customFormat="1" ht="22.5" customHeight="1">
      <c r="A34" s="523"/>
      <c r="B34" s="523"/>
      <c r="C34" s="543"/>
      <c r="D34" s="523"/>
      <c r="E34" s="458"/>
      <c r="F34" s="554"/>
      <c r="G34" s="523"/>
      <c r="H34" s="523"/>
      <c r="I34" s="523"/>
      <c r="J34" s="523"/>
      <c r="K34" s="543"/>
      <c r="L34" s="458"/>
      <c r="M34" s="458"/>
      <c r="N34" s="458"/>
      <c r="O34" s="523"/>
      <c r="P34" s="363"/>
      <c r="Q34" s="366"/>
      <c r="R34" s="132" t="s">
        <v>725</v>
      </c>
      <c r="S34" s="133"/>
      <c r="T34" s="133" t="s">
        <v>700</v>
      </c>
      <c r="U34" s="558"/>
      <c r="V34" s="553"/>
      <c r="W34" s="558"/>
      <c r="X34" s="543"/>
      <c r="Y34" s="363"/>
      <c r="Z34" s="561"/>
      <c r="AA34" s="561"/>
      <c r="AB34" s="561"/>
      <c r="AC34" s="561"/>
      <c r="AD34" s="366"/>
      <c r="AE34" s="561"/>
      <c r="AF34" s="561"/>
      <c r="AG34" s="561"/>
      <c r="AH34" s="366"/>
      <c r="AI34" s="579"/>
      <c r="AJ34" s="579"/>
      <c r="AK34" s="582"/>
      <c r="AL34" s="558"/>
      <c r="AM34" s="553"/>
      <c r="AN34" s="558"/>
      <c r="AO34" s="458"/>
      <c r="AP34" s="543"/>
      <c r="AQ34" s="543"/>
      <c r="AR34" s="625"/>
      <c r="AS34" s="625"/>
      <c r="AT34" s="543"/>
      <c r="AU34" s="616"/>
      <c r="AV34" s="628"/>
      <c r="AW34" s="342"/>
      <c r="AX34" s="345"/>
      <c r="AY34" s="694"/>
      <c r="AZ34" s="488"/>
      <c r="BA34" s="697"/>
      <c r="BB34" s="348"/>
      <c r="BC34" s="351"/>
      <c r="BD34" s="348"/>
      <c r="BE34" s="348"/>
      <c r="BF34" s="348"/>
      <c r="BG34" s="618"/>
      <c r="BH34" s="620"/>
      <c r="BI34" s="356"/>
      <c r="BJ34" s="356"/>
      <c r="BK34" s="356"/>
      <c r="BL34" s="356"/>
      <c r="BM34" s="353"/>
    </row>
    <row r="35" spans="1:131" s="135" customFormat="1" ht="22.5" customHeight="1">
      <c r="A35" s="523"/>
      <c r="B35" s="523"/>
      <c r="C35" s="543"/>
      <c r="D35" s="523"/>
      <c r="E35" s="458"/>
      <c r="F35" s="554"/>
      <c r="G35" s="523"/>
      <c r="H35" s="523"/>
      <c r="I35" s="523"/>
      <c r="J35" s="523"/>
      <c r="K35" s="543"/>
      <c r="L35" s="458"/>
      <c r="M35" s="458"/>
      <c r="N35" s="458"/>
      <c r="O35" s="523"/>
      <c r="P35" s="363"/>
      <c r="Q35" s="366"/>
      <c r="R35" s="132" t="s">
        <v>733</v>
      </c>
      <c r="S35" s="133"/>
      <c r="T35" s="133" t="s">
        <v>700</v>
      </c>
      <c r="U35" s="558"/>
      <c r="V35" s="553"/>
      <c r="W35" s="558"/>
      <c r="X35" s="543"/>
      <c r="Y35" s="363"/>
      <c r="Z35" s="561"/>
      <c r="AA35" s="561"/>
      <c r="AB35" s="561"/>
      <c r="AC35" s="561"/>
      <c r="AD35" s="366"/>
      <c r="AE35" s="561"/>
      <c r="AF35" s="561"/>
      <c r="AG35" s="561"/>
      <c r="AH35" s="366"/>
      <c r="AI35" s="579"/>
      <c r="AJ35" s="579"/>
      <c r="AK35" s="582"/>
      <c r="AL35" s="558"/>
      <c r="AM35" s="553"/>
      <c r="AN35" s="558"/>
      <c r="AO35" s="458"/>
      <c r="AP35" s="543"/>
      <c r="AQ35" s="543"/>
      <c r="AR35" s="625"/>
      <c r="AS35" s="625"/>
      <c r="AT35" s="543"/>
      <c r="AU35" s="616"/>
      <c r="AV35" s="628"/>
      <c r="AW35" s="342"/>
      <c r="AX35" s="345"/>
      <c r="AY35" s="694"/>
      <c r="AZ35" s="488"/>
      <c r="BA35" s="697"/>
      <c r="BB35" s="348"/>
      <c r="BC35" s="351"/>
      <c r="BD35" s="348"/>
      <c r="BE35" s="348"/>
      <c r="BF35" s="348"/>
      <c r="BG35" s="619"/>
      <c r="BH35" s="621"/>
      <c r="BI35" s="614"/>
      <c r="BJ35" s="614"/>
      <c r="BK35" s="614"/>
      <c r="BL35" s="614"/>
      <c r="BM35" s="614"/>
    </row>
    <row r="36" spans="1:131" s="135" customFormat="1" ht="22.5" customHeight="1">
      <c r="A36" s="523"/>
      <c r="B36" s="523"/>
      <c r="C36" s="544"/>
      <c r="D36" s="523"/>
      <c r="E36" s="458"/>
      <c r="F36" s="554"/>
      <c r="G36" s="523"/>
      <c r="H36" s="523"/>
      <c r="I36" s="523"/>
      <c r="J36" s="523"/>
      <c r="K36" s="543"/>
      <c r="L36" s="458"/>
      <c r="M36" s="458"/>
      <c r="N36" s="458"/>
      <c r="O36" s="523"/>
      <c r="P36" s="363"/>
      <c r="Q36" s="366"/>
      <c r="R36" s="132" t="s">
        <v>734</v>
      </c>
      <c r="S36" s="133" t="s">
        <v>700</v>
      </c>
      <c r="T36" s="133"/>
      <c r="U36" s="558"/>
      <c r="V36" s="553"/>
      <c r="W36" s="558"/>
      <c r="X36" s="543"/>
      <c r="Y36" s="363"/>
      <c r="Z36" s="561"/>
      <c r="AA36" s="561"/>
      <c r="AB36" s="561"/>
      <c r="AC36" s="561"/>
      <c r="AD36" s="366"/>
      <c r="AE36" s="561"/>
      <c r="AF36" s="561"/>
      <c r="AG36" s="561"/>
      <c r="AH36" s="366"/>
      <c r="AI36" s="579"/>
      <c r="AJ36" s="579"/>
      <c r="AK36" s="582"/>
      <c r="AL36" s="558"/>
      <c r="AM36" s="553"/>
      <c r="AN36" s="558"/>
      <c r="AO36" s="458"/>
      <c r="AP36" s="543"/>
      <c r="AQ36" s="543"/>
      <c r="AR36" s="625"/>
      <c r="AS36" s="625"/>
      <c r="AT36" s="543"/>
      <c r="AU36" s="616"/>
      <c r="AV36" s="628"/>
      <c r="AW36" s="342"/>
      <c r="AX36" s="345"/>
      <c r="AY36" s="694"/>
      <c r="AZ36" s="488"/>
      <c r="BA36" s="697"/>
      <c r="BB36" s="348"/>
      <c r="BC36" s="351"/>
      <c r="BD36" s="348"/>
      <c r="BE36" s="348"/>
      <c r="BF36" s="348"/>
      <c r="BG36" s="619"/>
      <c r="BH36" s="621"/>
      <c r="BI36" s="614"/>
      <c r="BJ36" s="614"/>
      <c r="BK36" s="614"/>
      <c r="BL36" s="614"/>
      <c r="BM36" s="614"/>
    </row>
    <row r="37" spans="1:131" s="135" customFormat="1" ht="22.5" customHeight="1">
      <c r="A37" s="523"/>
      <c r="B37" s="523"/>
      <c r="C37" s="542" t="s">
        <v>735</v>
      </c>
      <c r="D37" s="523"/>
      <c r="E37" s="458"/>
      <c r="F37" s="554"/>
      <c r="G37" s="523"/>
      <c r="H37" s="523"/>
      <c r="I37" s="523"/>
      <c r="J37" s="523"/>
      <c r="K37" s="543"/>
      <c r="L37" s="458"/>
      <c r="M37" s="458"/>
      <c r="N37" s="458"/>
      <c r="O37" s="523"/>
      <c r="P37" s="363"/>
      <c r="Q37" s="366"/>
      <c r="R37" s="132" t="s">
        <v>736</v>
      </c>
      <c r="S37" s="133" t="s">
        <v>700</v>
      </c>
      <c r="T37" s="133"/>
      <c r="U37" s="558"/>
      <c r="V37" s="553"/>
      <c r="W37" s="558"/>
      <c r="X37" s="543"/>
      <c r="Y37" s="363"/>
      <c r="Z37" s="561"/>
      <c r="AA37" s="561"/>
      <c r="AB37" s="561"/>
      <c r="AC37" s="561"/>
      <c r="AD37" s="366"/>
      <c r="AE37" s="561"/>
      <c r="AF37" s="561"/>
      <c r="AG37" s="561"/>
      <c r="AH37" s="366"/>
      <c r="AI37" s="579"/>
      <c r="AJ37" s="579"/>
      <c r="AK37" s="582"/>
      <c r="AL37" s="558"/>
      <c r="AM37" s="553"/>
      <c r="AN37" s="558"/>
      <c r="AO37" s="458"/>
      <c r="AP37" s="543"/>
      <c r="AQ37" s="543"/>
      <c r="AR37" s="625"/>
      <c r="AS37" s="625"/>
      <c r="AT37" s="543"/>
      <c r="AU37" s="616"/>
      <c r="AV37" s="628"/>
      <c r="AW37" s="342"/>
      <c r="AX37" s="345"/>
      <c r="AY37" s="694"/>
      <c r="AZ37" s="488"/>
      <c r="BA37" s="697"/>
      <c r="BB37" s="348"/>
      <c r="BC37" s="351"/>
      <c r="BD37" s="348"/>
      <c r="BE37" s="348"/>
      <c r="BF37" s="348"/>
      <c r="BG37" s="619"/>
      <c r="BH37" s="621"/>
      <c r="BI37" s="614"/>
      <c r="BJ37" s="614"/>
      <c r="BK37" s="614"/>
      <c r="BL37" s="614"/>
      <c r="BM37" s="614"/>
    </row>
    <row r="38" spans="1:131" s="135" customFormat="1" ht="22.5" customHeight="1">
      <c r="A38" s="523"/>
      <c r="B38" s="523"/>
      <c r="C38" s="543"/>
      <c r="D38" s="523"/>
      <c r="E38" s="458"/>
      <c r="F38" s="554"/>
      <c r="G38" s="523"/>
      <c r="H38" s="523"/>
      <c r="I38" s="523"/>
      <c r="J38" s="523"/>
      <c r="K38" s="543"/>
      <c r="L38" s="458"/>
      <c r="M38" s="458"/>
      <c r="N38" s="458"/>
      <c r="O38" s="523"/>
      <c r="P38" s="363"/>
      <c r="Q38" s="366"/>
      <c r="R38" s="132" t="s">
        <v>737</v>
      </c>
      <c r="S38" s="133" t="s">
        <v>700</v>
      </c>
      <c r="T38" s="133"/>
      <c r="U38" s="558"/>
      <c r="V38" s="553"/>
      <c r="W38" s="558"/>
      <c r="X38" s="543"/>
      <c r="Y38" s="363"/>
      <c r="Z38" s="561"/>
      <c r="AA38" s="561"/>
      <c r="AB38" s="561"/>
      <c r="AC38" s="561"/>
      <c r="AD38" s="366"/>
      <c r="AE38" s="561"/>
      <c r="AF38" s="561"/>
      <c r="AG38" s="561"/>
      <c r="AH38" s="366"/>
      <c r="AI38" s="579"/>
      <c r="AJ38" s="579"/>
      <c r="AK38" s="582"/>
      <c r="AL38" s="558"/>
      <c r="AM38" s="553"/>
      <c r="AN38" s="558"/>
      <c r="AO38" s="458"/>
      <c r="AP38" s="543"/>
      <c r="AQ38" s="543"/>
      <c r="AR38" s="625"/>
      <c r="AS38" s="625"/>
      <c r="AT38" s="543"/>
      <c r="AU38" s="616"/>
      <c r="AV38" s="628"/>
      <c r="AW38" s="342"/>
      <c r="AX38" s="345"/>
      <c r="AY38" s="694"/>
      <c r="AZ38" s="488"/>
      <c r="BA38" s="697"/>
      <c r="BB38" s="348"/>
      <c r="BC38" s="351"/>
      <c r="BD38" s="348"/>
      <c r="BE38" s="348"/>
      <c r="BF38" s="348"/>
      <c r="BG38" s="619"/>
      <c r="BH38" s="621"/>
      <c r="BI38" s="614"/>
      <c r="BJ38" s="614"/>
      <c r="BK38" s="614"/>
      <c r="BL38" s="614"/>
      <c r="BM38" s="614"/>
    </row>
    <row r="39" spans="1:131" s="135" customFormat="1" ht="22.5" customHeight="1">
      <c r="A39" s="523"/>
      <c r="B39" s="523"/>
      <c r="C39" s="543"/>
      <c r="D39" s="523"/>
      <c r="E39" s="458"/>
      <c r="F39" s="554"/>
      <c r="G39" s="523"/>
      <c r="H39" s="523"/>
      <c r="I39" s="523"/>
      <c r="J39" s="523"/>
      <c r="K39" s="543"/>
      <c r="L39" s="458"/>
      <c r="M39" s="458"/>
      <c r="N39" s="458"/>
      <c r="O39" s="523"/>
      <c r="P39" s="363"/>
      <c r="Q39" s="366"/>
      <c r="R39" s="132" t="s">
        <v>738</v>
      </c>
      <c r="S39" s="133" t="s">
        <v>700</v>
      </c>
      <c r="T39" s="133"/>
      <c r="U39" s="558"/>
      <c r="V39" s="553"/>
      <c r="W39" s="558"/>
      <c r="X39" s="543"/>
      <c r="Y39" s="363"/>
      <c r="Z39" s="561"/>
      <c r="AA39" s="561"/>
      <c r="AB39" s="561"/>
      <c r="AC39" s="561"/>
      <c r="AD39" s="366"/>
      <c r="AE39" s="561"/>
      <c r="AF39" s="561"/>
      <c r="AG39" s="561"/>
      <c r="AH39" s="366"/>
      <c r="AI39" s="579"/>
      <c r="AJ39" s="579"/>
      <c r="AK39" s="582"/>
      <c r="AL39" s="558"/>
      <c r="AM39" s="553"/>
      <c r="AN39" s="558"/>
      <c r="AO39" s="458"/>
      <c r="AP39" s="543"/>
      <c r="AQ39" s="543"/>
      <c r="AR39" s="625"/>
      <c r="AS39" s="625"/>
      <c r="AT39" s="543"/>
      <c r="AU39" s="616"/>
      <c r="AV39" s="628"/>
      <c r="AW39" s="342"/>
      <c r="AX39" s="345"/>
      <c r="AY39" s="694"/>
      <c r="AZ39" s="488"/>
      <c r="BA39" s="697"/>
      <c r="BB39" s="348"/>
      <c r="BC39" s="351"/>
      <c r="BD39" s="348"/>
      <c r="BE39" s="348"/>
      <c r="BF39" s="348"/>
      <c r="BG39" s="619"/>
      <c r="BH39" s="621"/>
      <c r="BI39" s="614"/>
      <c r="BJ39" s="614"/>
      <c r="BK39" s="614"/>
      <c r="BL39" s="614"/>
      <c r="BM39" s="614"/>
    </row>
    <row r="40" spans="1:131" s="135" customFormat="1" ht="22.5" customHeight="1">
      <c r="A40" s="523"/>
      <c r="B40" s="523"/>
      <c r="C40" s="543"/>
      <c r="D40" s="523"/>
      <c r="E40" s="458"/>
      <c r="F40" s="554"/>
      <c r="G40" s="523"/>
      <c r="H40" s="523"/>
      <c r="I40" s="523"/>
      <c r="J40" s="523"/>
      <c r="K40" s="543"/>
      <c r="L40" s="458"/>
      <c r="M40" s="458"/>
      <c r="N40" s="458"/>
      <c r="O40" s="523"/>
      <c r="P40" s="363"/>
      <c r="Q40" s="366"/>
      <c r="R40" s="132" t="s">
        <v>739</v>
      </c>
      <c r="S40" s="133" t="s">
        <v>700</v>
      </c>
      <c r="T40" s="133"/>
      <c r="U40" s="558"/>
      <c r="V40" s="553"/>
      <c r="W40" s="558"/>
      <c r="X40" s="543"/>
      <c r="Y40" s="363"/>
      <c r="Z40" s="561"/>
      <c r="AA40" s="561"/>
      <c r="AB40" s="561"/>
      <c r="AC40" s="561"/>
      <c r="AD40" s="366"/>
      <c r="AE40" s="561"/>
      <c r="AF40" s="561"/>
      <c r="AG40" s="561"/>
      <c r="AH40" s="366"/>
      <c r="AI40" s="579"/>
      <c r="AJ40" s="579"/>
      <c r="AK40" s="582"/>
      <c r="AL40" s="558"/>
      <c r="AM40" s="553"/>
      <c r="AN40" s="558"/>
      <c r="AO40" s="458"/>
      <c r="AP40" s="543"/>
      <c r="AQ40" s="543"/>
      <c r="AR40" s="625"/>
      <c r="AS40" s="625"/>
      <c r="AT40" s="543"/>
      <c r="AU40" s="616"/>
      <c r="AV40" s="628"/>
      <c r="AW40" s="342"/>
      <c r="AX40" s="345"/>
      <c r="AY40" s="694"/>
      <c r="AZ40" s="488"/>
      <c r="BA40" s="697"/>
      <c r="BB40" s="348"/>
      <c r="BC40" s="351"/>
      <c r="BD40" s="348"/>
      <c r="BE40" s="348"/>
      <c r="BF40" s="348"/>
      <c r="BG40" s="619"/>
      <c r="BH40" s="621"/>
      <c r="BI40" s="614"/>
      <c r="BJ40" s="614"/>
      <c r="BK40" s="614"/>
      <c r="BL40" s="614"/>
      <c r="BM40" s="614"/>
    </row>
    <row r="41" spans="1:131" s="135" customFormat="1" ht="22.5" customHeight="1">
      <c r="A41" s="523"/>
      <c r="B41" s="523"/>
      <c r="C41" s="543"/>
      <c r="D41" s="523"/>
      <c r="E41" s="458"/>
      <c r="F41" s="554"/>
      <c r="G41" s="523"/>
      <c r="H41" s="523"/>
      <c r="I41" s="523"/>
      <c r="J41" s="523"/>
      <c r="K41" s="543"/>
      <c r="L41" s="458"/>
      <c r="M41" s="458"/>
      <c r="N41" s="458"/>
      <c r="O41" s="523"/>
      <c r="P41" s="363"/>
      <c r="Q41" s="366"/>
      <c r="R41" s="132" t="s">
        <v>740</v>
      </c>
      <c r="S41" s="133"/>
      <c r="T41" s="133" t="s">
        <v>700</v>
      </c>
      <c r="U41" s="558"/>
      <c r="V41" s="553"/>
      <c r="W41" s="558"/>
      <c r="X41" s="543"/>
      <c r="Y41" s="363"/>
      <c r="Z41" s="561"/>
      <c r="AA41" s="561"/>
      <c r="AB41" s="561"/>
      <c r="AC41" s="561"/>
      <c r="AD41" s="366"/>
      <c r="AE41" s="561"/>
      <c r="AF41" s="561"/>
      <c r="AG41" s="561"/>
      <c r="AH41" s="366"/>
      <c r="AI41" s="579"/>
      <c r="AJ41" s="579"/>
      <c r="AK41" s="582"/>
      <c r="AL41" s="558"/>
      <c r="AM41" s="553"/>
      <c r="AN41" s="558"/>
      <c r="AO41" s="458"/>
      <c r="AP41" s="543"/>
      <c r="AQ41" s="543"/>
      <c r="AR41" s="625"/>
      <c r="AS41" s="625"/>
      <c r="AT41" s="543"/>
      <c r="AU41" s="616"/>
      <c r="AV41" s="628"/>
      <c r="AW41" s="342"/>
      <c r="AX41" s="345"/>
      <c r="AY41" s="694"/>
      <c r="AZ41" s="488"/>
      <c r="BA41" s="697"/>
      <c r="BB41" s="348"/>
      <c r="BC41" s="351"/>
      <c r="BD41" s="348"/>
      <c r="BE41" s="348"/>
      <c r="BF41" s="348"/>
      <c r="BG41" s="619"/>
      <c r="BH41" s="621"/>
      <c r="BI41" s="614"/>
      <c r="BJ41" s="614"/>
      <c r="BK41" s="614"/>
      <c r="BL41" s="614"/>
      <c r="BM41" s="614"/>
    </row>
    <row r="42" spans="1:131" s="135" customFormat="1" ht="22.5" customHeight="1">
      <c r="A42" s="523"/>
      <c r="B42" s="523"/>
      <c r="C42" s="543"/>
      <c r="D42" s="523"/>
      <c r="E42" s="458"/>
      <c r="F42" s="554"/>
      <c r="G42" s="523"/>
      <c r="H42" s="523"/>
      <c r="I42" s="523"/>
      <c r="J42" s="523"/>
      <c r="K42" s="543"/>
      <c r="L42" s="458"/>
      <c r="M42" s="458"/>
      <c r="N42" s="458"/>
      <c r="O42" s="523"/>
      <c r="P42" s="363"/>
      <c r="Q42" s="366"/>
      <c r="R42" s="132" t="s">
        <v>741</v>
      </c>
      <c r="S42" s="133"/>
      <c r="T42" s="133" t="s">
        <v>700</v>
      </c>
      <c r="U42" s="558"/>
      <c r="V42" s="553"/>
      <c r="W42" s="558"/>
      <c r="X42" s="543"/>
      <c r="Y42" s="363"/>
      <c r="Z42" s="561"/>
      <c r="AA42" s="561"/>
      <c r="AB42" s="561"/>
      <c r="AC42" s="561"/>
      <c r="AD42" s="366"/>
      <c r="AE42" s="561"/>
      <c r="AF42" s="561"/>
      <c r="AG42" s="561"/>
      <c r="AH42" s="366"/>
      <c r="AI42" s="579"/>
      <c r="AJ42" s="579"/>
      <c r="AK42" s="582"/>
      <c r="AL42" s="558"/>
      <c r="AM42" s="553"/>
      <c r="AN42" s="558"/>
      <c r="AO42" s="458"/>
      <c r="AP42" s="543"/>
      <c r="AQ42" s="543"/>
      <c r="AR42" s="625"/>
      <c r="AS42" s="625"/>
      <c r="AT42" s="543"/>
      <c r="AU42" s="616"/>
      <c r="AV42" s="628"/>
      <c r="AW42" s="342"/>
      <c r="AX42" s="345"/>
      <c r="AY42" s="694"/>
      <c r="AZ42" s="488"/>
      <c r="BA42" s="697"/>
      <c r="BB42" s="348"/>
      <c r="BC42" s="351"/>
      <c r="BD42" s="348"/>
      <c r="BE42" s="348"/>
      <c r="BF42" s="348"/>
      <c r="BG42" s="619"/>
      <c r="BH42" s="621"/>
      <c r="BI42" s="614"/>
      <c r="BJ42" s="614"/>
      <c r="BK42" s="614"/>
      <c r="BL42" s="614"/>
      <c r="BM42" s="614"/>
    </row>
    <row r="43" spans="1:131" s="135" customFormat="1" ht="22.5" hidden="1" customHeight="1">
      <c r="A43" s="523"/>
      <c r="B43" s="523"/>
      <c r="C43" s="543"/>
      <c r="D43" s="523"/>
      <c r="E43" s="458"/>
      <c r="F43" s="554"/>
      <c r="G43" s="523"/>
      <c r="H43" s="523"/>
      <c r="I43" s="523"/>
      <c r="J43" s="523"/>
      <c r="K43" s="543"/>
      <c r="L43" s="458"/>
      <c r="M43" s="458"/>
      <c r="N43" s="458"/>
      <c r="O43" s="523"/>
      <c r="P43" s="363"/>
      <c r="Q43" s="366"/>
      <c r="R43" s="132" t="s">
        <v>742</v>
      </c>
      <c r="S43" s="133"/>
      <c r="T43" s="133" t="s">
        <v>700</v>
      </c>
      <c r="U43" s="558"/>
      <c r="V43" s="553"/>
      <c r="W43" s="558"/>
      <c r="X43" s="543"/>
      <c r="Y43" s="363"/>
      <c r="Z43" s="561"/>
      <c r="AA43" s="561"/>
      <c r="AB43" s="561"/>
      <c r="AC43" s="561"/>
      <c r="AD43" s="366"/>
      <c r="AE43" s="561"/>
      <c r="AF43" s="561"/>
      <c r="AG43" s="561"/>
      <c r="AH43" s="366"/>
      <c r="AI43" s="579"/>
      <c r="AJ43" s="579"/>
      <c r="AK43" s="582"/>
      <c r="AL43" s="558"/>
      <c r="AM43" s="553"/>
      <c r="AN43" s="558"/>
      <c r="AO43" s="458"/>
      <c r="AP43" s="543"/>
      <c r="AQ43" s="543"/>
      <c r="AR43" s="625"/>
      <c r="AS43" s="625"/>
      <c r="AT43" s="543"/>
      <c r="AU43" s="616"/>
      <c r="AV43" s="628"/>
      <c r="AW43" s="342"/>
      <c r="AX43" s="345"/>
      <c r="AY43" s="694"/>
      <c r="AZ43" s="488"/>
      <c r="BA43" s="697"/>
      <c r="BB43" s="348"/>
      <c r="BC43" s="351"/>
      <c r="BD43" s="348"/>
      <c r="BE43" s="348"/>
      <c r="BF43" s="348"/>
      <c r="BG43" s="619"/>
      <c r="BH43" s="621"/>
      <c r="BI43" s="614"/>
      <c r="BJ43" s="614"/>
      <c r="BK43" s="614"/>
      <c r="BL43" s="614"/>
      <c r="BM43" s="614"/>
    </row>
    <row r="44" spans="1:131" s="135" customFormat="1" ht="22.5" hidden="1" customHeight="1">
      <c r="A44" s="523"/>
      <c r="B44" s="523"/>
      <c r="C44" s="543"/>
      <c r="D44" s="523"/>
      <c r="E44" s="458"/>
      <c r="F44" s="554"/>
      <c r="G44" s="523"/>
      <c r="H44" s="523"/>
      <c r="I44" s="523"/>
      <c r="J44" s="523"/>
      <c r="K44" s="543"/>
      <c r="L44" s="458"/>
      <c r="M44" s="458"/>
      <c r="N44" s="458"/>
      <c r="O44" s="523"/>
      <c r="P44" s="363"/>
      <c r="Q44" s="366"/>
      <c r="R44" s="132" t="s">
        <v>743</v>
      </c>
      <c r="S44" s="133"/>
      <c r="T44" s="133" t="s">
        <v>700</v>
      </c>
      <c r="U44" s="558"/>
      <c r="V44" s="553"/>
      <c r="W44" s="558"/>
      <c r="X44" s="543"/>
      <c r="Y44" s="363"/>
      <c r="Z44" s="561"/>
      <c r="AA44" s="561"/>
      <c r="AB44" s="561"/>
      <c r="AC44" s="561"/>
      <c r="AD44" s="366"/>
      <c r="AE44" s="561"/>
      <c r="AF44" s="561"/>
      <c r="AG44" s="561"/>
      <c r="AH44" s="366"/>
      <c r="AI44" s="579"/>
      <c r="AJ44" s="579"/>
      <c r="AK44" s="582"/>
      <c r="AL44" s="558"/>
      <c r="AM44" s="553"/>
      <c r="AN44" s="558"/>
      <c r="AO44" s="458"/>
      <c r="AP44" s="543"/>
      <c r="AQ44" s="543"/>
      <c r="AR44" s="625"/>
      <c r="AS44" s="625"/>
      <c r="AT44" s="543"/>
      <c r="AU44" s="616"/>
      <c r="AV44" s="628"/>
      <c r="AW44" s="342"/>
      <c r="AX44" s="345"/>
      <c r="AY44" s="694"/>
      <c r="AZ44" s="488"/>
      <c r="BA44" s="697"/>
      <c r="BB44" s="348"/>
      <c r="BC44" s="351"/>
      <c r="BD44" s="348"/>
      <c r="BE44" s="348"/>
      <c r="BF44" s="348"/>
      <c r="BG44" s="619"/>
      <c r="BH44" s="621"/>
      <c r="BI44" s="614"/>
      <c r="BJ44" s="614"/>
      <c r="BK44" s="614"/>
      <c r="BL44" s="614"/>
      <c r="BM44" s="614"/>
    </row>
    <row r="45" spans="1:131" s="135" customFormat="1" ht="22.5" customHeight="1">
      <c r="A45" s="523"/>
      <c r="B45" s="523"/>
      <c r="C45" s="543"/>
      <c r="D45" s="523"/>
      <c r="E45" s="458"/>
      <c r="F45" s="554"/>
      <c r="G45" s="523"/>
      <c r="H45" s="523"/>
      <c r="I45" s="523"/>
      <c r="J45" s="523"/>
      <c r="K45" s="543"/>
      <c r="L45" s="458"/>
      <c r="M45" s="458"/>
      <c r="N45" s="458"/>
      <c r="O45" s="523"/>
      <c r="P45" s="363"/>
      <c r="Q45" s="366"/>
      <c r="R45" s="132" t="s">
        <v>744</v>
      </c>
      <c r="S45" s="133"/>
      <c r="T45" s="133" t="s">
        <v>700</v>
      </c>
      <c r="U45" s="558"/>
      <c r="V45" s="553"/>
      <c r="W45" s="558"/>
      <c r="X45" s="543"/>
      <c r="Y45" s="363"/>
      <c r="Z45" s="561"/>
      <c r="AA45" s="561"/>
      <c r="AB45" s="561"/>
      <c r="AC45" s="561"/>
      <c r="AD45" s="366"/>
      <c r="AE45" s="561"/>
      <c r="AF45" s="561"/>
      <c r="AG45" s="561"/>
      <c r="AH45" s="366"/>
      <c r="AI45" s="579"/>
      <c r="AJ45" s="579"/>
      <c r="AK45" s="582"/>
      <c r="AL45" s="558"/>
      <c r="AM45" s="553"/>
      <c r="AN45" s="558"/>
      <c r="AO45" s="458"/>
      <c r="AP45" s="543"/>
      <c r="AQ45" s="543"/>
      <c r="AR45" s="625"/>
      <c r="AS45" s="625"/>
      <c r="AT45" s="543"/>
      <c r="AU45" s="616"/>
      <c r="AV45" s="628"/>
      <c r="AW45" s="342"/>
      <c r="AX45" s="345"/>
      <c r="AY45" s="694"/>
      <c r="AZ45" s="488"/>
      <c r="BA45" s="697"/>
      <c r="BB45" s="348"/>
      <c r="BC45" s="351"/>
      <c r="BD45" s="348"/>
      <c r="BE45" s="348"/>
      <c r="BF45" s="348"/>
      <c r="BG45" s="619"/>
      <c r="BH45" s="621"/>
      <c r="BI45" s="614"/>
      <c r="BJ45" s="614"/>
      <c r="BK45" s="614"/>
      <c r="BL45" s="614"/>
      <c r="BM45" s="614"/>
    </row>
    <row r="46" spans="1:131" s="135" customFormat="1" ht="22.5" hidden="1" customHeight="1">
      <c r="A46" s="523"/>
      <c r="B46" s="523"/>
      <c r="C46" s="544"/>
      <c r="D46" s="523"/>
      <c r="E46" s="458"/>
      <c r="F46" s="554"/>
      <c r="G46" s="523"/>
      <c r="H46" s="523"/>
      <c r="I46" s="523"/>
      <c r="J46" s="523"/>
      <c r="K46" s="544"/>
      <c r="L46" s="458"/>
      <c r="M46" s="458"/>
      <c r="N46" s="458"/>
      <c r="O46" s="523"/>
      <c r="P46" s="364"/>
      <c r="Q46" s="367"/>
      <c r="R46" s="136" t="s">
        <v>745</v>
      </c>
      <c r="S46" s="133">
        <f>COUNTA(S27:S45)</f>
        <v>9</v>
      </c>
      <c r="T46" s="133">
        <f>COUNTA(T27:T45)</f>
        <v>10</v>
      </c>
      <c r="U46" s="558"/>
      <c r="V46" s="553"/>
      <c r="W46" s="558"/>
      <c r="X46" s="544"/>
      <c r="Y46" s="364"/>
      <c r="Z46" s="562"/>
      <c r="AA46" s="562"/>
      <c r="AB46" s="562"/>
      <c r="AC46" s="562"/>
      <c r="AD46" s="367"/>
      <c r="AE46" s="562"/>
      <c r="AF46" s="562"/>
      <c r="AG46" s="562"/>
      <c r="AH46" s="367"/>
      <c r="AI46" s="580"/>
      <c r="AJ46" s="580"/>
      <c r="AK46" s="583"/>
      <c r="AL46" s="558"/>
      <c r="AM46" s="553"/>
      <c r="AN46" s="558"/>
      <c r="AO46" s="458"/>
      <c r="AP46" s="544"/>
      <c r="AQ46" s="544"/>
      <c r="AR46" s="626"/>
      <c r="AS46" s="626"/>
      <c r="AT46" s="544"/>
      <c r="AU46" s="617"/>
      <c r="AV46" s="628"/>
      <c r="AW46" s="343"/>
      <c r="AX46" s="346"/>
      <c r="AY46" s="695"/>
      <c r="AZ46" s="488"/>
      <c r="BA46" s="698"/>
      <c r="BB46" s="349"/>
      <c r="BC46" s="352"/>
      <c r="BD46" s="349"/>
      <c r="BE46" s="349"/>
      <c r="BF46" s="349"/>
      <c r="BG46" s="619"/>
      <c r="BH46" s="621"/>
      <c r="BI46" s="614"/>
      <c r="BJ46" s="614"/>
      <c r="BK46" s="614"/>
      <c r="BL46" s="614"/>
      <c r="BM46" s="614"/>
    </row>
    <row r="47" spans="1:131" s="139" customFormat="1" ht="22.5" customHeight="1">
      <c r="A47" s="458">
        <v>16</v>
      </c>
      <c r="B47" s="458" t="s">
        <v>36</v>
      </c>
      <c r="C47" s="455" t="s">
        <v>756</v>
      </c>
      <c r="D47" s="458" t="s">
        <v>757</v>
      </c>
      <c r="E47" s="458" t="s">
        <v>758</v>
      </c>
      <c r="F47" s="511" t="s">
        <v>759</v>
      </c>
      <c r="G47" s="458" t="s">
        <v>700</v>
      </c>
      <c r="H47" s="458" t="s">
        <v>700</v>
      </c>
      <c r="I47" s="458" t="s">
        <v>700</v>
      </c>
      <c r="J47" s="458" t="s">
        <v>700</v>
      </c>
      <c r="K47" s="458" t="s">
        <v>760</v>
      </c>
      <c r="L47" s="458" t="s">
        <v>761</v>
      </c>
      <c r="M47" s="458" t="s">
        <v>762</v>
      </c>
      <c r="N47" s="458" t="s">
        <v>704</v>
      </c>
      <c r="O47" s="458" t="s">
        <v>705</v>
      </c>
      <c r="P47" s="459"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Rara vez</v>
      </c>
      <c r="Q47" s="462">
        <f>IF(P47="Casi seguro",100%,IF(P47="Probable",80%,IF(P47="Posible",60%,IF(P47="Improbable",40%,IF(P47="Rara vez",20%,0)))))</f>
        <v>0.2</v>
      </c>
      <c r="R47" s="137" t="s">
        <v>706</v>
      </c>
      <c r="S47" s="138" t="s">
        <v>700</v>
      </c>
      <c r="T47" s="138"/>
      <c r="U47" s="613" t="str">
        <f>IF(S66&lt;=5,"Moderado",IF(S66&lt;=11,"Mayor","Catastrofico"))</f>
        <v>Mayor</v>
      </c>
      <c r="V47" s="509">
        <f>IF(U47=0,0,IF(U47="Moderado",60%,IF(U47="Mayor",80%,100%)))</f>
        <v>0.8</v>
      </c>
      <c r="W47" s="510" t="s">
        <v>707</v>
      </c>
      <c r="X47" s="511" t="s">
        <v>763</v>
      </c>
      <c r="Y47" s="459" t="str">
        <f>IF(Z47="Preventivo","X",IF(Z47="Detectivo","X","X "))</f>
        <v>X</v>
      </c>
      <c r="Z47" s="496" t="s">
        <v>709</v>
      </c>
      <c r="AA47" s="496">
        <f>IF(Z47="","",IF(Z47="Preventivo",25%,15%))</f>
        <v>0.25</v>
      </c>
      <c r="AB47" s="496" t="s">
        <v>38</v>
      </c>
      <c r="AC47" s="496">
        <f>IF(AB47="Automatico",25%,15%)</f>
        <v>0.15</v>
      </c>
      <c r="AD47" s="462">
        <f>AA47+AC47</f>
        <v>0.4</v>
      </c>
      <c r="AE47" s="496" t="s">
        <v>31</v>
      </c>
      <c r="AF47" s="496" t="s">
        <v>32</v>
      </c>
      <c r="AG47" s="496" t="s">
        <v>33</v>
      </c>
      <c r="AH47" s="462">
        <f>Q47-(Q47*AD47)</f>
        <v>0.12</v>
      </c>
      <c r="AI47" s="503" t="str">
        <f>IF(AJ47=0,"Defina la frecuencia",IF(AJ47=20%,"Rara vez",IF(AJ47=40%,"Improbable",IF(AJ47=60%,"Posible",IF(AJ47=80%,"Probable","Casi seguro")))))</f>
        <v>Rara vez</v>
      </c>
      <c r="AJ47" s="503">
        <f>IF(AH47&lt;20%,20%,IF(AH47&lt;40%,40%,IF(AH47&lt;60%,60%,IF(AH47&lt;80%,80%,100%))))</f>
        <v>0.2</v>
      </c>
      <c r="AK47" s="506">
        <f>VALUE(AJ47)</f>
        <v>0.2</v>
      </c>
      <c r="AL47" s="494" t="str">
        <f>U47</f>
        <v>Mayor</v>
      </c>
      <c r="AM47" s="487">
        <f>V47</f>
        <v>0.8</v>
      </c>
      <c r="AN47" s="491" t="s">
        <v>707</v>
      </c>
      <c r="AO47" s="458" t="s">
        <v>710</v>
      </c>
      <c r="AP47" s="511" t="s">
        <v>764</v>
      </c>
      <c r="AQ47" s="455" t="s">
        <v>765</v>
      </c>
      <c r="AR47" s="607">
        <v>45291</v>
      </c>
      <c r="AS47" s="514" t="s">
        <v>766</v>
      </c>
      <c r="AT47" s="455" t="s">
        <v>35</v>
      </c>
      <c r="AU47" s="605" t="s">
        <v>766</v>
      </c>
      <c r="AV47" s="611" t="s">
        <v>767</v>
      </c>
      <c r="AW47" s="603" t="s">
        <v>768</v>
      </c>
      <c r="AX47" s="606">
        <v>1</v>
      </c>
      <c r="AY47" s="602" t="s">
        <v>769</v>
      </c>
      <c r="AZ47" s="668" t="s">
        <v>770</v>
      </c>
      <c r="BA47" s="670">
        <v>1</v>
      </c>
      <c r="BB47" s="604"/>
      <c r="BC47" s="343"/>
      <c r="BD47" s="346"/>
      <c r="BE47" s="596"/>
      <c r="BF47" s="597"/>
      <c r="BG47" s="598"/>
      <c r="BH47" s="599"/>
      <c r="BI47" s="478"/>
      <c r="BJ47" s="478"/>
      <c r="BK47" s="478"/>
      <c r="BL47" s="478"/>
      <c r="BM47" s="589"/>
      <c r="DK47" s="140"/>
      <c r="DL47" s="140"/>
      <c r="DM47" s="140"/>
      <c r="DN47" s="140"/>
      <c r="DO47" s="140"/>
      <c r="DP47" s="140"/>
      <c r="DQ47" s="140"/>
      <c r="DR47" s="140"/>
      <c r="DS47" s="140"/>
      <c r="DT47" s="140"/>
      <c r="DU47" s="140"/>
      <c r="DV47" s="140"/>
      <c r="DW47" s="140"/>
      <c r="DX47" s="140"/>
      <c r="DY47" s="140"/>
      <c r="DZ47" s="140"/>
      <c r="EA47" s="140"/>
    </row>
    <row r="48" spans="1:131" s="139" customFormat="1" ht="22.5" customHeight="1">
      <c r="A48" s="458"/>
      <c r="B48" s="458"/>
      <c r="C48" s="456"/>
      <c r="D48" s="458"/>
      <c r="E48" s="458"/>
      <c r="F48" s="511"/>
      <c r="G48" s="458"/>
      <c r="H48" s="458"/>
      <c r="I48" s="458"/>
      <c r="J48" s="458"/>
      <c r="K48" s="458"/>
      <c r="L48" s="458"/>
      <c r="M48" s="458"/>
      <c r="N48" s="458"/>
      <c r="O48" s="458"/>
      <c r="P48" s="460"/>
      <c r="Q48" s="463"/>
      <c r="R48" s="137" t="s">
        <v>719</v>
      </c>
      <c r="S48" s="138" t="s">
        <v>700</v>
      </c>
      <c r="T48" s="138"/>
      <c r="U48" s="613"/>
      <c r="V48" s="509"/>
      <c r="W48" s="510"/>
      <c r="X48" s="511"/>
      <c r="Y48" s="460"/>
      <c r="Z48" s="497"/>
      <c r="AA48" s="497"/>
      <c r="AB48" s="497"/>
      <c r="AC48" s="497"/>
      <c r="AD48" s="463"/>
      <c r="AE48" s="497"/>
      <c r="AF48" s="497"/>
      <c r="AG48" s="497"/>
      <c r="AH48" s="463"/>
      <c r="AI48" s="504"/>
      <c r="AJ48" s="504"/>
      <c r="AK48" s="507"/>
      <c r="AL48" s="494"/>
      <c r="AM48" s="487"/>
      <c r="AN48" s="491"/>
      <c r="AO48" s="458"/>
      <c r="AP48" s="511"/>
      <c r="AQ48" s="456"/>
      <c r="AR48" s="608"/>
      <c r="AS48" s="591"/>
      <c r="AT48" s="456"/>
      <c r="AU48" s="605"/>
      <c r="AV48" s="611"/>
      <c r="AW48" s="603"/>
      <c r="AX48" s="606"/>
      <c r="AY48" s="602"/>
      <c r="AZ48" s="668"/>
      <c r="BA48" s="671"/>
      <c r="BB48" s="604"/>
      <c r="BC48" s="488"/>
      <c r="BD48" s="488"/>
      <c r="BE48" s="596"/>
      <c r="BF48" s="597"/>
      <c r="BG48" s="598"/>
      <c r="BH48" s="600"/>
      <c r="BI48" s="479"/>
      <c r="BJ48" s="479"/>
      <c r="BK48" s="479"/>
      <c r="BL48" s="479"/>
      <c r="BM48" s="590"/>
      <c r="DK48" s="140"/>
      <c r="DL48" s="140"/>
      <c r="DM48" s="140"/>
      <c r="DN48" s="140"/>
      <c r="DO48" s="140"/>
      <c r="DP48" s="140"/>
      <c r="DQ48" s="140"/>
      <c r="DR48" s="140"/>
      <c r="DS48" s="140"/>
      <c r="DT48" s="140"/>
      <c r="DU48" s="140"/>
      <c r="DV48" s="140"/>
      <c r="DW48" s="140"/>
      <c r="DX48" s="140"/>
      <c r="DY48" s="140"/>
      <c r="DZ48" s="140"/>
      <c r="EA48" s="140"/>
    </row>
    <row r="49" spans="1:131" s="139" customFormat="1" ht="22.5" customHeight="1">
      <c r="A49" s="458"/>
      <c r="B49" s="458"/>
      <c r="C49" s="456"/>
      <c r="D49" s="458"/>
      <c r="E49" s="458"/>
      <c r="F49" s="511"/>
      <c r="G49" s="458"/>
      <c r="H49" s="458"/>
      <c r="I49" s="458"/>
      <c r="J49" s="458"/>
      <c r="K49" s="458"/>
      <c r="L49" s="458"/>
      <c r="M49" s="458"/>
      <c r="N49" s="458"/>
      <c r="O49" s="458"/>
      <c r="P49" s="460"/>
      <c r="Q49" s="463"/>
      <c r="R49" s="137" t="s">
        <v>720</v>
      </c>
      <c r="S49" s="138"/>
      <c r="T49" s="138" t="s">
        <v>700</v>
      </c>
      <c r="U49" s="613"/>
      <c r="V49" s="509"/>
      <c r="W49" s="510"/>
      <c r="X49" s="511"/>
      <c r="Y49" s="460"/>
      <c r="Z49" s="497"/>
      <c r="AA49" s="497"/>
      <c r="AB49" s="497"/>
      <c r="AC49" s="497"/>
      <c r="AD49" s="463"/>
      <c r="AE49" s="497"/>
      <c r="AF49" s="497"/>
      <c r="AG49" s="497"/>
      <c r="AH49" s="463"/>
      <c r="AI49" s="504"/>
      <c r="AJ49" s="504"/>
      <c r="AK49" s="507"/>
      <c r="AL49" s="494"/>
      <c r="AM49" s="487"/>
      <c r="AN49" s="491"/>
      <c r="AO49" s="458"/>
      <c r="AP49" s="511"/>
      <c r="AQ49" s="456"/>
      <c r="AR49" s="608"/>
      <c r="AS49" s="591"/>
      <c r="AT49" s="456"/>
      <c r="AU49" s="605"/>
      <c r="AV49" s="611"/>
      <c r="AW49" s="603"/>
      <c r="AX49" s="606"/>
      <c r="AY49" s="602"/>
      <c r="AZ49" s="668"/>
      <c r="BA49" s="671"/>
      <c r="BB49" s="604"/>
      <c r="BC49" s="488"/>
      <c r="BD49" s="488"/>
      <c r="BE49" s="596"/>
      <c r="BF49" s="597"/>
      <c r="BG49" s="598"/>
      <c r="BH49" s="600"/>
      <c r="BI49" s="479"/>
      <c r="BJ49" s="479"/>
      <c r="BK49" s="479"/>
      <c r="BL49" s="479"/>
      <c r="BM49" s="590"/>
      <c r="DK49" s="140"/>
      <c r="DL49" s="140"/>
      <c r="DM49" s="140"/>
      <c r="DN49" s="140"/>
      <c r="DO49" s="140"/>
      <c r="DP49" s="140"/>
      <c r="DQ49" s="140"/>
      <c r="DR49" s="140"/>
      <c r="DS49" s="140"/>
      <c r="DT49" s="140"/>
      <c r="DU49" s="140"/>
      <c r="DV49" s="140"/>
      <c r="DW49" s="140"/>
      <c r="DX49" s="140"/>
      <c r="DY49" s="140"/>
      <c r="DZ49" s="140"/>
      <c r="EA49" s="140"/>
    </row>
    <row r="50" spans="1:131" s="139" customFormat="1" ht="22.5" customHeight="1">
      <c r="A50" s="458"/>
      <c r="B50" s="458"/>
      <c r="C50" s="456"/>
      <c r="D50" s="458"/>
      <c r="E50" s="458"/>
      <c r="F50" s="511"/>
      <c r="G50" s="458"/>
      <c r="H50" s="458"/>
      <c r="I50" s="458"/>
      <c r="J50" s="458"/>
      <c r="K50" s="458"/>
      <c r="L50" s="458"/>
      <c r="M50" s="458"/>
      <c r="N50" s="458"/>
      <c r="O50" s="458"/>
      <c r="P50" s="460"/>
      <c r="Q50" s="463"/>
      <c r="R50" s="137" t="s">
        <v>721</v>
      </c>
      <c r="S50" s="138"/>
      <c r="T50" s="138" t="s">
        <v>700</v>
      </c>
      <c r="U50" s="613"/>
      <c r="V50" s="509"/>
      <c r="W50" s="510"/>
      <c r="X50" s="511"/>
      <c r="Y50" s="460"/>
      <c r="Z50" s="497"/>
      <c r="AA50" s="497"/>
      <c r="AB50" s="497"/>
      <c r="AC50" s="497"/>
      <c r="AD50" s="463"/>
      <c r="AE50" s="497"/>
      <c r="AF50" s="497"/>
      <c r="AG50" s="497"/>
      <c r="AH50" s="463"/>
      <c r="AI50" s="504"/>
      <c r="AJ50" s="504"/>
      <c r="AK50" s="507"/>
      <c r="AL50" s="494"/>
      <c r="AM50" s="487"/>
      <c r="AN50" s="491"/>
      <c r="AO50" s="458"/>
      <c r="AP50" s="511"/>
      <c r="AQ50" s="456"/>
      <c r="AR50" s="608"/>
      <c r="AS50" s="591"/>
      <c r="AT50" s="456"/>
      <c r="AU50" s="605"/>
      <c r="AV50" s="611"/>
      <c r="AW50" s="603"/>
      <c r="AX50" s="606"/>
      <c r="AY50" s="602"/>
      <c r="AZ50" s="668"/>
      <c r="BA50" s="671"/>
      <c r="BB50" s="604"/>
      <c r="BC50" s="488"/>
      <c r="BD50" s="488"/>
      <c r="BE50" s="596"/>
      <c r="BF50" s="597"/>
      <c r="BG50" s="598"/>
      <c r="BH50" s="600"/>
      <c r="BI50" s="479"/>
      <c r="BJ50" s="479"/>
      <c r="BK50" s="479"/>
      <c r="BL50" s="479"/>
      <c r="BM50" s="590"/>
      <c r="DK50" s="140"/>
      <c r="DL50" s="140"/>
      <c r="DM50" s="140"/>
      <c r="DN50" s="140"/>
      <c r="DO50" s="140"/>
      <c r="DP50" s="140"/>
      <c r="DQ50" s="140"/>
      <c r="DR50" s="140"/>
      <c r="DS50" s="140"/>
      <c r="DT50" s="140"/>
      <c r="DU50" s="140"/>
      <c r="DV50" s="140"/>
      <c r="DW50" s="140"/>
      <c r="DX50" s="140"/>
      <c r="DY50" s="140"/>
      <c r="DZ50" s="140"/>
      <c r="EA50" s="140"/>
    </row>
    <row r="51" spans="1:131" s="139" customFormat="1" ht="22.5" customHeight="1">
      <c r="A51" s="458"/>
      <c r="B51" s="458"/>
      <c r="C51" s="456"/>
      <c r="D51" s="458"/>
      <c r="E51" s="458"/>
      <c r="F51" s="511"/>
      <c r="G51" s="458"/>
      <c r="H51" s="458"/>
      <c r="I51" s="458"/>
      <c r="J51" s="458"/>
      <c r="K51" s="458"/>
      <c r="L51" s="458"/>
      <c r="M51" s="458"/>
      <c r="N51" s="458"/>
      <c r="O51" s="458"/>
      <c r="P51" s="460"/>
      <c r="Q51" s="463"/>
      <c r="R51" s="137" t="s">
        <v>722</v>
      </c>
      <c r="S51" s="138" t="s">
        <v>700</v>
      </c>
      <c r="T51" s="138"/>
      <c r="U51" s="613"/>
      <c r="V51" s="509"/>
      <c r="W51" s="510"/>
      <c r="X51" s="511"/>
      <c r="Y51" s="460"/>
      <c r="Z51" s="497"/>
      <c r="AA51" s="497"/>
      <c r="AB51" s="497"/>
      <c r="AC51" s="497"/>
      <c r="AD51" s="463"/>
      <c r="AE51" s="497"/>
      <c r="AF51" s="497"/>
      <c r="AG51" s="497"/>
      <c r="AH51" s="463"/>
      <c r="AI51" s="504"/>
      <c r="AJ51" s="504"/>
      <c r="AK51" s="507"/>
      <c r="AL51" s="494"/>
      <c r="AM51" s="487"/>
      <c r="AN51" s="491"/>
      <c r="AO51" s="458"/>
      <c r="AP51" s="511"/>
      <c r="AQ51" s="456"/>
      <c r="AR51" s="608"/>
      <c r="AS51" s="591"/>
      <c r="AT51" s="456"/>
      <c r="AU51" s="605"/>
      <c r="AV51" s="611"/>
      <c r="AW51" s="603"/>
      <c r="AX51" s="606"/>
      <c r="AY51" s="602"/>
      <c r="AZ51" s="668"/>
      <c r="BA51" s="671"/>
      <c r="BB51" s="604"/>
      <c r="BC51" s="488"/>
      <c r="BD51" s="488"/>
      <c r="BE51" s="596"/>
      <c r="BF51" s="597"/>
      <c r="BG51" s="598"/>
      <c r="BH51" s="600"/>
      <c r="BI51" s="479"/>
      <c r="BJ51" s="479"/>
      <c r="BK51" s="479"/>
      <c r="BL51" s="479"/>
      <c r="BM51" s="590"/>
      <c r="DK51" s="140"/>
      <c r="DL51" s="140"/>
      <c r="DM51" s="140"/>
      <c r="DN51" s="140"/>
      <c r="DO51" s="140"/>
      <c r="DP51" s="140"/>
      <c r="DQ51" s="140"/>
      <c r="DR51" s="140"/>
      <c r="DS51" s="140"/>
      <c r="DT51" s="140"/>
      <c r="DU51" s="140"/>
      <c r="DV51" s="140"/>
      <c r="DW51" s="140"/>
      <c r="DX51" s="140"/>
      <c r="DY51" s="140"/>
      <c r="DZ51" s="140"/>
      <c r="EA51" s="140"/>
    </row>
    <row r="52" spans="1:131" s="139" customFormat="1" ht="22.5" customHeight="1">
      <c r="A52" s="458"/>
      <c r="B52" s="458"/>
      <c r="C52" s="456"/>
      <c r="D52" s="458"/>
      <c r="E52" s="458"/>
      <c r="F52" s="511"/>
      <c r="G52" s="458"/>
      <c r="H52" s="458"/>
      <c r="I52" s="458"/>
      <c r="J52" s="458"/>
      <c r="K52" s="458"/>
      <c r="L52" s="458"/>
      <c r="M52" s="458"/>
      <c r="N52" s="458"/>
      <c r="O52" s="458"/>
      <c r="P52" s="460"/>
      <c r="Q52" s="463"/>
      <c r="R52" s="137" t="s">
        <v>723</v>
      </c>
      <c r="S52" s="138" t="s">
        <v>700</v>
      </c>
      <c r="T52" s="138"/>
      <c r="U52" s="613"/>
      <c r="V52" s="509"/>
      <c r="W52" s="510"/>
      <c r="X52" s="511"/>
      <c r="Y52" s="460"/>
      <c r="Z52" s="497"/>
      <c r="AA52" s="497"/>
      <c r="AB52" s="497"/>
      <c r="AC52" s="497"/>
      <c r="AD52" s="463"/>
      <c r="AE52" s="497"/>
      <c r="AF52" s="497"/>
      <c r="AG52" s="497"/>
      <c r="AH52" s="463"/>
      <c r="AI52" s="504"/>
      <c r="AJ52" s="504"/>
      <c r="AK52" s="507"/>
      <c r="AL52" s="494"/>
      <c r="AM52" s="487"/>
      <c r="AN52" s="491"/>
      <c r="AO52" s="458"/>
      <c r="AP52" s="511"/>
      <c r="AQ52" s="456"/>
      <c r="AR52" s="608"/>
      <c r="AS52" s="591"/>
      <c r="AT52" s="456"/>
      <c r="AU52" s="605"/>
      <c r="AV52" s="611"/>
      <c r="AW52" s="603"/>
      <c r="AX52" s="606"/>
      <c r="AY52" s="602"/>
      <c r="AZ52" s="668"/>
      <c r="BA52" s="671"/>
      <c r="BB52" s="604"/>
      <c r="BC52" s="488"/>
      <c r="BD52" s="488"/>
      <c r="BE52" s="596"/>
      <c r="BF52" s="597"/>
      <c r="BG52" s="598"/>
      <c r="BH52" s="600"/>
      <c r="BI52" s="479"/>
      <c r="BJ52" s="479"/>
      <c r="BK52" s="479"/>
      <c r="BL52" s="479"/>
      <c r="BM52" s="590"/>
      <c r="DK52" s="140"/>
      <c r="DL52" s="140"/>
      <c r="DM52" s="140"/>
      <c r="DN52" s="140"/>
      <c r="DO52" s="140"/>
      <c r="DP52" s="140"/>
      <c r="DQ52" s="140"/>
      <c r="DR52" s="140"/>
      <c r="DS52" s="140"/>
      <c r="DT52" s="140"/>
      <c r="DU52" s="140"/>
      <c r="DV52" s="140"/>
      <c r="DW52" s="140"/>
      <c r="DX52" s="140"/>
      <c r="DY52" s="140"/>
      <c r="DZ52" s="140"/>
      <c r="EA52" s="140"/>
    </row>
    <row r="53" spans="1:131" s="139" customFormat="1" ht="22.5" customHeight="1">
      <c r="A53" s="458"/>
      <c r="B53" s="458"/>
      <c r="C53" s="456"/>
      <c r="D53" s="458"/>
      <c r="E53" s="458"/>
      <c r="F53" s="511"/>
      <c r="G53" s="458"/>
      <c r="H53" s="458"/>
      <c r="I53" s="458"/>
      <c r="J53" s="458"/>
      <c r="K53" s="458"/>
      <c r="L53" s="458"/>
      <c r="M53" s="458"/>
      <c r="N53" s="458"/>
      <c r="O53" s="458"/>
      <c r="P53" s="460"/>
      <c r="Q53" s="463"/>
      <c r="R53" s="137" t="s">
        <v>724</v>
      </c>
      <c r="S53" s="138" t="s">
        <v>700</v>
      </c>
      <c r="T53" s="138"/>
      <c r="U53" s="613"/>
      <c r="V53" s="509"/>
      <c r="W53" s="510"/>
      <c r="X53" s="511"/>
      <c r="Y53" s="460"/>
      <c r="Z53" s="497"/>
      <c r="AA53" s="497"/>
      <c r="AB53" s="497"/>
      <c r="AC53" s="497"/>
      <c r="AD53" s="463"/>
      <c r="AE53" s="497"/>
      <c r="AF53" s="497"/>
      <c r="AG53" s="497"/>
      <c r="AH53" s="463"/>
      <c r="AI53" s="504"/>
      <c r="AJ53" s="504"/>
      <c r="AK53" s="507"/>
      <c r="AL53" s="494"/>
      <c r="AM53" s="487"/>
      <c r="AN53" s="491"/>
      <c r="AO53" s="458"/>
      <c r="AP53" s="511"/>
      <c r="AQ53" s="456"/>
      <c r="AR53" s="608"/>
      <c r="AS53" s="591"/>
      <c r="AT53" s="456"/>
      <c r="AU53" s="605"/>
      <c r="AV53" s="611"/>
      <c r="AW53" s="603"/>
      <c r="AX53" s="606"/>
      <c r="AY53" s="602"/>
      <c r="AZ53" s="668"/>
      <c r="BA53" s="671"/>
      <c r="BB53" s="604"/>
      <c r="BC53" s="488"/>
      <c r="BD53" s="488"/>
      <c r="BE53" s="596"/>
      <c r="BF53" s="597"/>
      <c r="BG53" s="598"/>
      <c r="BH53" s="600"/>
      <c r="BI53" s="479"/>
      <c r="BJ53" s="479"/>
      <c r="BK53" s="479"/>
      <c r="BL53" s="479"/>
      <c r="BM53" s="590"/>
      <c r="DK53" s="140"/>
      <c r="DL53" s="140"/>
      <c r="DM53" s="140"/>
      <c r="DN53" s="140"/>
      <c r="DO53" s="140"/>
      <c r="DP53" s="140"/>
      <c r="DQ53" s="140"/>
      <c r="DR53" s="140"/>
      <c r="DS53" s="140"/>
      <c r="DT53" s="140"/>
      <c r="DU53" s="140"/>
      <c r="DV53" s="140"/>
      <c r="DW53" s="140"/>
      <c r="DX53" s="140"/>
      <c r="DY53" s="140"/>
      <c r="DZ53" s="140"/>
      <c r="EA53" s="140"/>
    </row>
    <row r="54" spans="1:131" s="139" customFormat="1" ht="22.5" customHeight="1">
      <c r="A54" s="458"/>
      <c r="B54" s="458"/>
      <c r="C54" s="456"/>
      <c r="D54" s="458"/>
      <c r="E54" s="458"/>
      <c r="F54" s="511"/>
      <c r="G54" s="458"/>
      <c r="H54" s="458"/>
      <c r="I54" s="458"/>
      <c r="J54" s="458"/>
      <c r="K54" s="458"/>
      <c r="L54" s="458"/>
      <c r="M54" s="458"/>
      <c r="N54" s="458"/>
      <c r="O54" s="458"/>
      <c r="P54" s="460"/>
      <c r="Q54" s="463"/>
      <c r="R54" s="137" t="s">
        <v>725</v>
      </c>
      <c r="S54" s="138"/>
      <c r="T54" s="138" t="s">
        <v>700</v>
      </c>
      <c r="U54" s="613"/>
      <c r="V54" s="509"/>
      <c r="W54" s="510"/>
      <c r="X54" s="511"/>
      <c r="Y54" s="460"/>
      <c r="Z54" s="497"/>
      <c r="AA54" s="497"/>
      <c r="AB54" s="497"/>
      <c r="AC54" s="497"/>
      <c r="AD54" s="463"/>
      <c r="AE54" s="497"/>
      <c r="AF54" s="497"/>
      <c r="AG54" s="497"/>
      <c r="AH54" s="463"/>
      <c r="AI54" s="504"/>
      <c r="AJ54" s="504"/>
      <c r="AK54" s="507"/>
      <c r="AL54" s="494"/>
      <c r="AM54" s="487"/>
      <c r="AN54" s="491"/>
      <c r="AO54" s="458"/>
      <c r="AP54" s="511"/>
      <c r="AQ54" s="456"/>
      <c r="AR54" s="608"/>
      <c r="AS54" s="591"/>
      <c r="AT54" s="456"/>
      <c r="AU54" s="605"/>
      <c r="AV54" s="611"/>
      <c r="AW54" s="603"/>
      <c r="AX54" s="606"/>
      <c r="AY54" s="602"/>
      <c r="AZ54" s="668"/>
      <c r="BA54" s="671"/>
      <c r="BB54" s="604"/>
      <c r="BC54" s="488"/>
      <c r="BD54" s="488"/>
      <c r="BE54" s="596"/>
      <c r="BF54" s="597"/>
      <c r="BG54" s="598"/>
      <c r="BH54" s="600"/>
      <c r="BI54" s="479"/>
      <c r="BJ54" s="479"/>
      <c r="BK54" s="479"/>
      <c r="BL54" s="479"/>
      <c r="BM54" s="590"/>
      <c r="DK54" s="140"/>
      <c r="DL54" s="140"/>
      <c r="DM54" s="140"/>
      <c r="DN54" s="140"/>
      <c r="DO54" s="140"/>
      <c r="DP54" s="140"/>
      <c r="DQ54" s="140"/>
      <c r="DR54" s="140"/>
      <c r="DS54" s="140"/>
      <c r="DT54" s="140"/>
      <c r="DU54" s="140"/>
      <c r="DV54" s="140"/>
      <c r="DW54" s="140"/>
      <c r="DX54" s="140"/>
      <c r="DY54" s="140"/>
      <c r="DZ54" s="140"/>
      <c r="EA54" s="140"/>
    </row>
    <row r="55" spans="1:131" s="139" customFormat="1" ht="22.5" customHeight="1">
      <c r="A55" s="458"/>
      <c r="B55" s="458"/>
      <c r="C55" s="457"/>
      <c r="D55" s="458"/>
      <c r="E55" s="458"/>
      <c r="F55" s="511"/>
      <c r="G55" s="458"/>
      <c r="H55" s="458"/>
      <c r="I55" s="458"/>
      <c r="J55" s="458"/>
      <c r="K55" s="458"/>
      <c r="L55" s="458"/>
      <c r="M55" s="458"/>
      <c r="N55" s="458"/>
      <c r="O55" s="458"/>
      <c r="P55" s="460"/>
      <c r="Q55" s="463"/>
      <c r="R55" s="137" t="s">
        <v>733</v>
      </c>
      <c r="S55" s="138" t="s">
        <v>700</v>
      </c>
      <c r="T55" s="138"/>
      <c r="U55" s="613"/>
      <c r="V55" s="509"/>
      <c r="W55" s="510"/>
      <c r="X55" s="511"/>
      <c r="Y55" s="460"/>
      <c r="Z55" s="497"/>
      <c r="AA55" s="497"/>
      <c r="AB55" s="497"/>
      <c r="AC55" s="497"/>
      <c r="AD55" s="463"/>
      <c r="AE55" s="497"/>
      <c r="AF55" s="497"/>
      <c r="AG55" s="497"/>
      <c r="AH55" s="463"/>
      <c r="AI55" s="504"/>
      <c r="AJ55" s="504"/>
      <c r="AK55" s="507"/>
      <c r="AL55" s="494"/>
      <c r="AM55" s="487"/>
      <c r="AN55" s="491"/>
      <c r="AO55" s="458"/>
      <c r="AP55" s="511"/>
      <c r="AQ55" s="456"/>
      <c r="AR55" s="608"/>
      <c r="AS55" s="591"/>
      <c r="AT55" s="456"/>
      <c r="AU55" s="605"/>
      <c r="AV55" s="611"/>
      <c r="AW55" s="603"/>
      <c r="AX55" s="606"/>
      <c r="AY55" s="602"/>
      <c r="AZ55" s="668"/>
      <c r="BA55" s="671"/>
      <c r="BB55" s="604"/>
      <c r="BC55" s="488"/>
      <c r="BD55" s="488"/>
      <c r="BE55" s="596"/>
      <c r="BF55" s="597"/>
      <c r="BG55" s="598"/>
      <c r="BH55" s="600"/>
      <c r="BI55" s="479"/>
      <c r="BJ55" s="479"/>
      <c r="BK55" s="479"/>
      <c r="BL55" s="479"/>
      <c r="BM55" s="590"/>
      <c r="DK55" s="140"/>
      <c r="DL55" s="140"/>
      <c r="DM55" s="140"/>
      <c r="DN55" s="140"/>
      <c r="DO55" s="140"/>
      <c r="DP55" s="140"/>
      <c r="DQ55" s="140"/>
      <c r="DR55" s="140"/>
      <c r="DS55" s="140"/>
      <c r="DT55" s="140"/>
      <c r="DU55" s="140"/>
      <c r="DV55" s="140"/>
      <c r="DW55" s="140"/>
      <c r="DX55" s="140"/>
      <c r="DY55" s="140"/>
      <c r="DZ55" s="140"/>
      <c r="EA55" s="140"/>
    </row>
    <row r="56" spans="1:131" s="139" customFormat="1" ht="22.5" customHeight="1">
      <c r="A56" s="458"/>
      <c r="B56" s="458"/>
      <c r="C56" s="455" t="s">
        <v>771</v>
      </c>
      <c r="D56" s="458"/>
      <c r="E56" s="458"/>
      <c r="F56" s="511"/>
      <c r="G56" s="458"/>
      <c r="H56" s="458"/>
      <c r="I56" s="458"/>
      <c r="J56" s="458"/>
      <c r="K56" s="458"/>
      <c r="L56" s="458"/>
      <c r="M56" s="458"/>
      <c r="N56" s="458"/>
      <c r="O56" s="458"/>
      <c r="P56" s="460"/>
      <c r="Q56" s="463"/>
      <c r="R56" s="137" t="s">
        <v>734</v>
      </c>
      <c r="S56" s="138" t="s">
        <v>700</v>
      </c>
      <c r="T56" s="138"/>
      <c r="U56" s="613"/>
      <c r="V56" s="509"/>
      <c r="W56" s="510"/>
      <c r="X56" s="511"/>
      <c r="Y56" s="460"/>
      <c r="Z56" s="497"/>
      <c r="AA56" s="497"/>
      <c r="AB56" s="497"/>
      <c r="AC56" s="497"/>
      <c r="AD56" s="463"/>
      <c r="AE56" s="497"/>
      <c r="AF56" s="497"/>
      <c r="AG56" s="497"/>
      <c r="AH56" s="463"/>
      <c r="AI56" s="504"/>
      <c r="AJ56" s="504"/>
      <c r="AK56" s="507"/>
      <c r="AL56" s="494"/>
      <c r="AM56" s="487"/>
      <c r="AN56" s="491"/>
      <c r="AO56" s="458"/>
      <c r="AP56" s="511"/>
      <c r="AQ56" s="456"/>
      <c r="AR56" s="608"/>
      <c r="AS56" s="591"/>
      <c r="AT56" s="456"/>
      <c r="AU56" s="605"/>
      <c r="AV56" s="611"/>
      <c r="AW56" s="603"/>
      <c r="AX56" s="606"/>
      <c r="AY56" s="602"/>
      <c r="AZ56" s="668"/>
      <c r="BA56" s="671"/>
      <c r="BB56" s="604"/>
      <c r="BC56" s="488"/>
      <c r="BD56" s="488"/>
      <c r="BE56" s="596"/>
      <c r="BF56" s="597"/>
      <c r="BG56" s="598"/>
      <c r="BH56" s="600"/>
      <c r="BI56" s="479"/>
      <c r="BJ56" s="479"/>
      <c r="BK56" s="479"/>
      <c r="BL56" s="479"/>
      <c r="BM56" s="590"/>
      <c r="DK56" s="140"/>
      <c r="DL56" s="140"/>
      <c r="DM56" s="140"/>
      <c r="DN56" s="140"/>
      <c r="DO56" s="140"/>
      <c r="DP56" s="140"/>
      <c r="DQ56" s="140"/>
      <c r="DR56" s="140"/>
      <c r="DS56" s="140"/>
      <c r="DT56" s="140"/>
      <c r="DU56" s="140"/>
      <c r="DV56" s="140"/>
      <c r="DW56" s="140"/>
      <c r="DX56" s="140"/>
      <c r="DY56" s="140"/>
      <c r="DZ56" s="140"/>
      <c r="EA56" s="140"/>
    </row>
    <row r="57" spans="1:131" s="139" customFormat="1" ht="22.5" customHeight="1">
      <c r="A57" s="458"/>
      <c r="B57" s="458"/>
      <c r="C57" s="456"/>
      <c r="D57" s="458"/>
      <c r="E57" s="458"/>
      <c r="F57" s="511"/>
      <c r="G57" s="458"/>
      <c r="H57" s="458"/>
      <c r="I57" s="458"/>
      <c r="J57" s="458"/>
      <c r="K57" s="458"/>
      <c r="L57" s="458"/>
      <c r="M57" s="458"/>
      <c r="N57" s="458"/>
      <c r="O57" s="458"/>
      <c r="P57" s="460"/>
      <c r="Q57" s="463"/>
      <c r="R57" s="137" t="s">
        <v>736</v>
      </c>
      <c r="S57" s="138" t="s">
        <v>700</v>
      </c>
      <c r="T57" s="138"/>
      <c r="U57" s="613"/>
      <c r="V57" s="509"/>
      <c r="W57" s="510"/>
      <c r="X57" s="511"/>
      <c r="Y57" s="460"/>
      <c r="Z57" s="497"/>
      <c r="AA57" s="497"/>
      <c r="AB57" s="497"/>
      <c r="AC57" s="497"/>
      <c r="AD57" s="463"/>
      <c r="AE57" s="497"/>
      <c r="AF57" s="497"/>
      <c r="AG57" s="497"/>
      <c r="AH57" s="463"/>
      <c r="AI57" s="504"/>
      <c r="AJ57" s="504"/>
      <c r="AK57" s="507"/>
      <c r="AL57" s="494"/>
      <c r="AM57" s="487"/>
      <c r="AN57" s="491"/>
      <c r="AO57" s="458"/>
      <c r="AP57" s="511"/>
      <c r="AQ57" s="456"/>
      <c r="AR57" s="608"/>
      <c r="AS57" s="591"/>
      <c r="AT57" s="456"/>
      <c r="AU57" s="605"/>
      <c r="AV57" s="612"/>
      <c r="AW57" s="603"/>
      <c r="AX57" s="606"/>
      <c r="AY57" s="602"/>
      <c r="AZ57" s="669"/>
      <c r="BA57" s="671"/>
      <c r="BB57" s="604"/>
      <c r="BC57" s="488"/>
      <c r="BD57" s="488"/>
      <c r="BE57" s="596"/>
      <c r="BF57" s="597"/>
      <c r="BG57" s="598"/>
      <c r="BH57" s="600"/>
      <c r="BI57" s="479"/>
      <c r="BJ57" s="479"/>
      <c r="BK57" s="479"/>
      <c r="BL57" s="479"/>
      <c r="BM57" s="590"/>
      <c r="DK57" s="140"/>
      <c r="DL57" s="140"/>
      <c r="DM57" s="140"/>
      <c r="DN57" s="140"/>
      <c r="DO57" s="140"/>
      <c r="DP57" s="140"/>
      <c r="DQ57" s="140"/>
      <c r="DR57" s="140"/>
      <c r="DS57" s="140"/>
      <c r="DT57" s="140"/>
      <c r="DU57" s="140"/>
      <c r="DV57" s="140"/>
      <c r="DW57" s="140"/>
      <c r="DX57" s="140"/>
      <c r="DY57" s="140"/>
      <c r="DZ57" s="140"/>
      <c r="EA57" s="140"/>
    </row>
    <row r="58" spans="1:131" s="139" customFormat="1" ht="22.5" customHeight="1">
      <c r="A58" s="458"/>
      <c r="B58" s="458"/>
      <c r="C58" s="456"/>
      <c r="D58" s="458"/>
      <c r="E58" s="458"/>
      <c r="F58" s="511"/>
      <c r="G58" s="458"/>
      <c r="H58" s="458"/>
      <c r="I58" s="458"/>
      <c r="J58" s="458"/>
      <c r="K58" s="458"/>
      <c r="L58" s="458"/>
      <c r="M58" s="458"/>
      <c r="N58" s="458"/>
      <c r="O58" s="458"/>
      <c r="P58" s="460"/>
      <c r="Q58" s="463"/>
      <c r="R58" s="137" t="s">
        <v>737</v>
      </c>
      <c r="S58" s="138" t="s">
        <v>700</v>
      </c>
      <c r="T58" s="138"/>
      <c r="U58" s="613"/>
      <c r="V58" s="509"/>
      <c r="W58" s="510"/>
      <c r="X58" s="514" t="s">
        <v>772</v>
      </c>
      <c r="Y58" s="460"/>
      <c r="Z58" s="497"/>
      <c r="AA58" s="497"/>
      <c r="AB58" s="497"/>
      <c r="AC58" s="497"/>
      <c r="AD58" s="463"/>
      <c r="AE58" s="497"/>
      <c r="AF58" s="497"/>
      <c r="AG58" s="497"/>
      <c r="AH58" s="463"/>
      <c r="AI58" s="504"/>
      <c r="AJ58" s="504"/>
      <c r="AK58" s="507"/>
      <c r="AL58" s="494"/>
      <c r="AM58" s="487"/>
      <c r="AN58" s="491"/>
      <c r="AO58" s="458"/>
      <c r="AP58" s="514" t="s">
        <v>773</v>
      </c>
      <c r="AQ58" s="456"/>
      <c r="AR58" s="608"/>
      <c r="AS58" s="591"/>
      <c r="AT58" s="456"/>
      <c r="AU58" s="593" t="s">
        <v>774</v>
      </c>
      <c r="AV58" s="610" t="s">
        <v>775</v>
      </c>
      <c r="AW58" s="603"/>
      <c r="AX58" s="606"/>
      <c r="AY58" s="603"/>
      <c r="AZ58" s="672" t="s">
        <v>776</v>
      </c>
      <c r="BA58" s="675"/>
      <c r="BB58" s="603"/>
      <c r="BC58" s="488"/>
      <c r="BD58" s="488"/>
      <c r="BE58" s="596"/>
      <c r="BF58" s="597"/>
      <c r="BG58" s="598"/>
      <c r="BH58" s="600"/>
      <c r="BI58" s="479"/>
      <c r="BJ58" s="479"/>
      <c r="BK58" s="479"/>
      <c r="BL58" s="479"/>
      <c r="BM58" s="590"/>
      <c r="DK58" s="140"/>
      <c r="DL58" s="140"/>
      <c r="DM58" s="140"/>
      <c r="DN58" s="140"/>
      <c r="DO58" s="140"/>
      <c r="DP58" s="140"/>
      <c r="DQ58" s="140"/>
      <c r="DR58" s="140"/>
      <c r="DS58" s="140"/>
      <c r="DT58" s="140"/>
      <c r="DU58" s="140"/>
      <c r="DV58" s="140"/>
      <c r="DW58" s="140"/>
      <c r="DX58" s="140"/>
      <c r="DY58" s="140"/>
      <c r="DZ58" s="140"/>
      <c r="EA58" s="140"/>
    </row>
    <row r="59" spans="1:131" s="139" customFormat="1" ht="22.5" customHeight="1">
      <c r="A59" s="458"/>
      <c r="B59" s="458"/>
      <c r="C59" s="456"/>
      <c r="D59" s="458"/>
      <c r="E59" s="458"/>
      <c r="F59" s="511"/>
      <c r="G59" s="458"/>
      <c r="H59" s="458"/>
      <c r="I59" s="458"/>
      <c r="J59" s="458"/>
      <c r="K59" s="458"/>
      <c r="L59" s="458"/>
      <c r="M59" s="458"/>
      <c r="N59" s="458"/>
      <c r="O59" s="458"/>
      <c r="P59" s="460"/>
      <c r="Q59" s="463"/>
      <c r="R59" s="137" t="s">
        <v>738</v>
      </c>
      <c r="S59" s="138"/>
      <c r="T59" s="138" t="s">
        <v>700</v>
      </c>
      <c r="U59" s="613"/>
      <c r="V59" s="509"/>
      <c r="W59" s="510"/>
      <c r="X59" s="591"/>
      <c r="Y59" s="460"/>
      <c r="Z59" s="497"/>
      <c r="AA59" s="497"/>
      <c r="AB59" s="497"/>
      <c r="AC59" s="497"/>
      <c r="AD59" s="463"/>
      <c r="AE59" s="497"/>
      <c r="AF59" s="497"/>
      <c r="AG59" s="497"/>
      <c r="AH59" s="463"/>
      <c r="AI59" s="504"/>
      <c r="AJ59" s="504"/>
      <c r="AK59" s="507"/>
      <c r="AL59" s="494"/>
      <c r="AM59" s="487"/>
      <c r="AN59" s="491"/>
      <c r="AO59" s="458"/>
      <c r="AP59" s="591"/>
      <c r="AQ59" s="456"/>
      <c r="AR59" s="608"/>
      <c r="AS59" s="591"/>
      <c r="AT59" s="456"/>
      <c r="AU59" s="594"/>
      <c r="AV59" s="611"/>
      <c r="AW59" s="603"/>
      <c r="AX59" s="606"/>
      <c r="AY59" s="603"/>
      <c r="AZ59" s="673"/>
      <c r="BA59" s="673"/>
      <c r="BB59" s="603"/>
      <c r="BC59" s="488"/>
      <c r="BD59" s="488"/>
      <c r="BE59" s="596"/>
      <c r="BF59" s="597"/>
      <c r="BG59" s="598"/>
      <c r="BH59" s="600"/>
      <c r="BI59" s="479"/>
      <c r="BJ59" s="479"/>
      <c r="BK59" s="479"/>
      <c r="BL59" s="479"/>
      <c r="BM59" s="590"/>
      <c r="DK59" s="140"/>
      <c r="DL59" s="140"/>
      <c r="DM59" s="140"/>
      <c r="DN59" s="140"/>
      <c r="DO59" s="140"/>
      <c r="DP59" s="140"/>
      <c r="DQ59" s="140"/>
      <c r="DR59" s="140"/>
      <c r="DS59" s="140"/>
      <c r="DT59" s="140"/>
      <c r="DU59" s="140"/>
      <c r="DV59" s="140"/>
      <c r="DW59" s="140"/>
      <c r="DX59" s="140"/>
      <c r="DY59" s="140"/>
      <c r="DZ59" s="140"/>
      <c r="EA59" s="140"/>
    </row>
    <row r="60" spans="1:131" s="139" customFormat="1" ht="22.5" customHeight="1">
      <c r="A60" s="458"/>
      <c r="B60" s="458"/>
      <c r="C60" s="456"/>
      <c r="D60" s="458"/>
      <c r="E60" s="458"/>
      <c r="F60" s="511"/>
      <c r="G60" s="458"/>
      <c r="H60" s="458"/>
      <c r="I60" s="458"/>
      <c r="J60" s="458"/>
      <c r="K60" s="458"/>
      <c r="L60" s="458"/>
      <c r="M60" s="458"/>
      <c r="N60" s="458"/>
      <c r="O60" s="458"/>
      <c r="P60" s="460"/>
      <c r="Q60" s="463"/>
      <c r="R60" s="137" t="s">
        <v>739</v>
      </c>
      <c r="S60" s="138"/>
      <c r="T60" s="138" t="s">
        <v>700</v>
      </c>
      <c r="U60" s="613"/>
      <c r="V60" s="509"/>
      <c r="W60" s="510"/>
      <c r="X60" s="591"/>
      <c r="Y60" s="460"/>
      <c r="Z60" s="497"/>
      <c r="AA60" s="497"/>
      <c r="AB60" s="497"/>
      <c r="AC60" s="497"/>
      <c r="AD60" s="463"/>
      <c r="AE60" s="497"/>
      <c r="AF60" s="497"/>
      <c r="AG60" s="497"/>
      <c r="AH60" s="463"/>
      <c r="AI60" s="504"/>
      <c r="AJ60" s="504"/>
      <c r="AK60" s="507"/>
      <c r="AL60" s="494"/>
      <c r="AM60" s="487"/>
      <c r="AN60" s="491"/>
      <c r="AO60" s="458"/>
      <c r="AP60" s="591"/>
      <c r="AQ60" s="456"/>
      <c r="AR60" s="608"/>
      <c r="AS60" s="591"/>
      <c r="AT60" s="456"/>
      <c r="AU60" s="594"/>
      <c r="AV60" s="611"/>
      <c r="AW60" s="603"/>
      <c r="AX60" s="606"/>
      <c r="AY60" s="603"/>
      <c r="AZ60" s="673"/>
      <c r="BA60" s="673"/>
      <c r="BB60" s="603"/>
      <c r="BC60" s="488"/>
      <c r="BD60" s="488"/>
      <c r="BE60" s="596"/>
      <c r="BF60" s="597"/>
      <c r="BG60" s="598"/>
      <c r="BH60" s="600"/>
      <c r="BI60" s="479"/>
      <c r="BJ60" s="479"/>
      <c r="BK60" s="479"/>
      <c r="BL60" s="479"/>
      <c r="BM60" s="590"/>
      <c r="DK60" s="140"/>
      <c r="DL60" s="140"/>
      <c r="DM60" s="140"/>
      <c r="DN60" s="140"/>
      <c r="DO60" s="140"/>
      <c r="DP60" s="140"/>
      <c r="DQ60" s="140"/>
      <c r="DR60" s="140"/>
      <c r="DS60" s="140"/>
      <c r="DT60" s="140"/>
      <c r="DU60" s="140"/>
      <c r="DV60" s="140"/>
      <c r="DW60" s="140"/>
      <c r="DX60" s="140"/>
      <c r="DY60" s="140"/>
      <c r="DZ60" s="140"/>
      <c r="EA60" s="140"/>
    </row>
    <row r="61" spans="1:131" s="139" customFormat="1" ht="22.5" customHeight="1">
      <c r="A61" s="458"/>
      <c r="B61" s="458"/>
      <c r="C61" s="456"/>
      <c r="D61" s="458"/>
      <c r="E61" s="458"/>
      <c r="F61" s="511"/>
      <c r="G61" s="458"/>
      <c r="H61" s="458"/>
      <c r="I61" s="458"/>
      <c r="J61" s="458"/>
      <c r="K61" s="458"/>
      <c r="L61" s="458"/>
      <c r="M61" s="458"/>
      <c r="N61" s="458"/>
      <c r="O61" s="458"/>
      <c r="P61" s="460"/>
      <c r="Q61" s="463"/>
      <c r="R61" s="137" t="s">
        <v>740</v>
      </c>
      <c r="S61" s="138"/>
      <c r="T61" s="138" t="s">
        <v>700</v>
      </c>
      <c r="U61" s="613"/>
      <c r="V61" s="509"/>
      <c r="W61" s="510"/>
      <c r="X61" s="591"/>
      <c r="Y61" s="460"/>
      <c r="Z61" s="497"/>
      <c r="AA61" s="497"/>
      <c r="AB61" s="497"/>
      <c r="AC61" s="497"/>
      <c r="AD61" s="463"/>
      <c r="AE61" s="497"/>
      <c r="AF61" s="497"/>
      <c r="AG61" s="497"/>
      <c r="AH61" s="463"/>
      <c r="AI61" s="504"/>
      <c r="AJ61" s="504"/>
      <c r="AK61" s="507"/>
      <c r="AL61" s="494"/>
      <c r="AM61" s="487"/>
      <c r="AN61" s="491"/>
      <c r="AO61" s="458"/>
      <c r="AP61" s="591"/>
      <c r="AQ61" s="456"/>
      <c r="AR61" s="608"/>
      <c r="AS61" s="591"/>
      <c r="AT61" s="456"/>
      <c r="AU61" s="594"/>
      <c r="AV61" s="611"/>
      <c r="AW61" s="603"/>
      <c r="AX61" s="606"/>
      <c r="AY61" s="603"/>
      <c r="AZ61" s="673"/>
      <c r="BA61" s="673"/>
      <c r="BB61" s="603"/>
      <c r="BC61" s="488"/>
      <c r="BD61" s="488"/>
      <c r="BE61" s="596"/>
      <c r="BF61" s="597"/>
      <c r="BG61" s="598"/>
      <c r="BH61" s="600"/>
      <c r="BI61" s="479"/>
      <c r="BJ61" s="479"/>
      <c r="BK61" s="479"/>
      <c r="BL61" s="479"/>
      <c r="BM61" s="590"/>
      <c r="DK61" s="140"/>
      <c r="DL61" s="140"/>
      <c r="DM61" s="140"/>
      <c r="DN61" s="140"/>
      <c r="DO61" s="140"/>
      <c r="DP61" s="140"/>
      <c r="DQ61" s="140"/>
      <c r="DR61" s="140"/>
      <c r="DS61" s="140"/>
      <c r="DT61" s="140"/>
      <c r="DU61" s="140"/>
      <c r="DV61" s="140"/>
      <c r="DW61" s="140"/>
      <c r="DX61" s="140"/>
      <c r="DY61" s="140"/>
      <c r="DZ61" s="140"/>
      <c r="EA61" s="140"/>
    </row>
    <row r="62" spans="1:131" s="139" customFormat="1" ht="22.5" customHeight="1">
      <c r="A62" s="458"/>
      <c r="B62" s="458"/>
      <c r="C62" s="456"/>
      <c r="D62" s="458"/>
      <c r="E62" s="458"/>
      <c r="F62" s="511"/>
      <c r="G62" s="458"/>
      <c r="H62" s="458"/>
      <c r="I62" s="458"/>
      <c r="J62" s="458"/>
      <c r="K62" s="458"/>
      <c r="L62" s="458"/>
      <c r="M62" s="458"/>
      <c r="N62" s="458"/>
      <c r="O62" s="458"/>
      <c r="P62" s="460"/>
      <c r="Q62" s="463"/>
      <c r="R62" s="137" t="s">
        <v>741</v>
      </c>
      <c r="S62" s="138"/>
      <c r="T62" s="138" t="s">
        <v>700</v>
      </c>
      <c r="U62" s="613"/>
      <c r="V62" s="509"/>
      <c r="W62" s="510"/>
      <c r="X62" s="591"/>
      <c r="Y62" s="460"/>
      <c r="Z62" s="497"/>
      <c r="AA62" s="497"/>
      <c r="AB62" s="497"/>
      <c r="AC62" s="497"/>
      <c r="AD62" s="463"/>
      <c r="AE62" s="497"/>
      <c r="AF62" s="497"/>
      <c r="AG62" s="497"/>
      <c r="AH62" s="463"/>
      <c r="AI62" s="504"/>
      <c r="AJ62" s="504"/>
      <c r="AK62" s="507"/>
      <c r="AL62" s="494"/>
      <c r="AM62" s="487"/>
      <c r="AN62" s="491"/>
      <c r="AO62" s="458"/>
      <c r="AP62" s="591"/>
      <c r="AQ62" s="456"/>
      <c r="AR62" s="608"/>
      <c r="AS62" s="591"/>
      <c r="AT62" s="456"/>
      <c r="AU62" s="594"/>
      <c r="AV62" s="611"/>
      <c r="AW62" s="603"/>
      <c r="AX62" s="606"/>
      <c r="AY62" s="603"/>
      <c r="AZ62" s="673"/>
      <c r="BA62" s="673"/>
      <c r="BB62" s="603"/>
      <c r="BC62" s="488"/>
      <c r="BD62" s="488"/>
      <c r="BE62" s="596"/>
      <c r="BF62" s="597"/>
      <c r="BG62" s="598"/>
      <c r="BH62" s="600"/>
      <c r="BI62" s="479"/>
      <c r="BJ62" s="479"/>
      <c r="BK62" s="479"/>
      <c r="BL62" s="479"/>
      <c r="BM62" s="590"/>
      <c r="DK62" s="140"/>
      <c r="DL62" s="140"/>
      <c r="DM62" s="140"/>
      <c r="DN62" s="140"/>
      <c r="DO62" s="140"/>
      <c r="DP62" s="140"/>
      <c r="DQ62" s="140"/>
      <c r="DR62" s="140"/>
      <c r="DS62" s="140"/>
      <c r="DT62" s="140"/>
      <c r="DU62" s="140"/>
      <c r="DV62" s="140"/>
      <c r="DW62" s="140"/>
      <c r="DX62" s="140"/>
      <c r="DY62" s="140"/>
      <c r="DZ62" s="140"/>
      <c r="EA62" s="140"/>
    </row>
    <row r="63" spans="1:131" s="139" customFormat="1" ht="22.5" customHeight="1">
      <c r="A63" s="458"/>
      <c r="B63" s="458"/>
      <c r="C63" s="456"/>
      <c r="D63" s="458"/>
      <c r="E63" s="458"/>
      <c r="F63" s="511"/>
      <c r="G63" s="458"/>
      <c r="H63" s="458"/>
      <c r="I63" s="458"/>
      <c r="J63" s="458"/>
      <c r="K63" s="458"/>
      <c r="L63" s="458"/>
      <c r="M63" s="458"/>
      <c r="N63" s="458"/>
      <c r="O63" s="458"/>
      <c r="P63" s="460"/>
      <c r="Q63" s="463"/>
      <c r="R63" s="137" t="s">
        <v>742</v>
      </c>
      <c r="S63" s="138"/>
      <c r="T63" s="138" t="s">
        <v>700</v>
      </c>
      <c r="U63" s="613"/>
      <c r="V63" s="509"/>
      <c r="W63" s="510"/>
      <c r="X63" s="591"/>
      <c r="Y63" s="460"/>
      <c r="Z63" s="497"/>
      <c r="AA63" s="497"/>
      <c r="AB63" s="497"/>
      <c r="AC63" s="497"/>
      <c r="AD63" s="463"/>
      <c r="AE63" s="497"/>
      <c r="AF63" s="497"/>
      <c r="AG63" s="497"/>
      <c r="AH63" s="463"/>
      <c r="AI63" s="504"/>
      <c r="AJ63" s="504"/>
      <c r="AK63" s="507"/>
      <c r="AL63" s="494"/>
      <c r="AM63" s="487"/>
      <c r="AN63" s="491"/>
      <c r="AO63" s="458"/>
      <c r="AP63" s="591"/>
      <c r="AQ63" s="456"/>
      <c r="AR63" s="608"/>
      <c r="AS63" s="591"/>
      <c r="AT63" s="456"/>
      <c r="AU63" s="594"/>
      <c r="AV63" s="611"/>
      <c r="AW63" s="603"/>
      <c r="AX63" s="606"/>
      <c r="AY63" s="603"/>
      <c r="AZ63" s="673"/>
      <c r="BA63" s="673"/>
      <c r="BB63" s="603"/>
      <c r="BC63" s="488"/>
      <c r="BD63" s="488"/>
      <c r="BE63" s="596"/>
      <c r="BF63" s="597"/>
      <c r="BG63" s="598"/>
      <c r="BH63" s="600"/>
      <c r="BI63" s="479"/>
      <c r="BJ63" s="479"/>
      <c r="BK63" s="479"/>
      <c r="BL63" s="479"/>
      <c r="BM63" s="590"/>
      <c r="DK63" s="140"/>
      <c r="DL63" s="140"/>
      <c r="DM63" s="140"/>
      <c r="DN63" s="140"/>
      <c r="DO63" s="140"/>
      <c r="DP63" s="140"/>
      <c r="DQ63" s="140"/>
      <c r="DR63" s="140"/>
      <c r="DS63" s="140"/>
      <c r="DT63" s="140"/>
      <c r="DU63" s="140"/>
      <c r="DV63" s="140"/>
      <c r="DW63" s="140"/>
      <c r="DX63" s="140"/>
      <c r="DY63" s="140"/>
      <c r="DZ63" s="140"/>
      <c r="EA63" s="140"/>
    </row>
    <row r="64" spans="1:131" s="139" customFormat="1" ht="22.5" customHeight="1">
      <c r="A64" s="458"/>
      <c r="B64" s="458"/>
      <c r="C64" s="456"/>
      <c r="D64" s="458"/>
      <c r="E64" s="458"/>
      <c r="F64" s="511"/>
      <c r="G64" s="458"/>
      <c r="H64" s="458"/>
      <c r="I64" s="458"/>
      <c r="J64" s="458"/>
      <c r="K64" s="458"/>
      <c r="L64" s="458"/>
      <c r="M64" s="458"/>
      <c r="N64" s="458"/>
      <c r="O64" s="458"/>
      <c r="P64" s="460"/>
      <c r="Q64" s="463"/>
      <c r="R64" s="137" t="s">
        <v>743</v>
      </c>
      <c r="S64" s="138"/>
      <c r="T64" s="138" t="s">
        <v>700</v>
      </c>
      <c r="U64" s="613"/>
      <c r="V64" s="509"/>
      <c r="W64" s="510"/>
      <c r="X64" s="591"/>
      <c r="Y64" s="460"/>
      <c r="Z64" s="497"/>
      <c r="AA64" s="497"/>
      <c r="AB64" s="497"/>
      <c r="AC64" s="497"/>
      <c r="AD64" s="463"/>
      <c r="AE64" s="497"/>
      <c r="AF64" s="497"/>
      <c r="AG64" s="497"/>
      <c r="AH64" s="463"/>
      <c r="AI64" s="504"/>
      <c r="AJ64" s="504"/>
      <c r="AK64" s="507"/>
      <c r="AL64" s="494"/>
      <c r="AM64" s="487"/>
      <c r="AN64" s="491"/>
      <c r="AO64" s="458"/>
      <c r="AP64" s="591"/>
      <c r="AQ64" s="456"/>
      <c r="AR64" s="608"/>
      <c r="AS64" s="591"/>
      <c r="AT64" s="456"/>
      <c r="AU64" s="594"/>
      <c r="AV64" s="611"/>
      <c r="AW64" s="603"/>
      <c r="AX64" s="606"/>
      <c r="AY64" s="603"/>
      <c r="AZ64" s="673"/>
      <c r="BA64" s="673"/>
      <c r="BB64" s="603"/>
      <c r="BC64" s="488"/>
      <c r="BD64" s="488"/>
      <c r="BE64" s="596"/>
      <c r="BF64" s="597"/>
      <c r="BG64" s="598"/>
      <c r="BH64" s="600"/>
      <c r="BI64" s="479"/>
      <c r="BJ64" s="479"/>
      <c r="BK64" s="479"/>
      <c r="BL64" s="479"/>
      <c r="BM64" s="590"/>
      <c r="DK64" s="140"/>
      <c r="DL64" s="140"/>
      <c r="DM64" s="140"/>
      <c r="DN64" s="140"/>
      <c r="DO64" s="140"/>
      <c r="DP64" s="140"/>
      <c r="DQ64" s="140"/>
      <c r="DR64" s="140"/>
      <c r="DS64" s="140"/>
      <c r="DT64" s="140"/>
      <c r="DU64" s="140"/>
      <c r="DV64" s="140"/>
      <c r="DW64" s="140"/>
      <c r="DX64" s="140"/>
      <c r="DY64" s="140"/>
      <c r="DZ64" s="140"/>
      <c r="EA64" s="140"/>
    </row>
    <row r="65" spans="1:132" s="139" customFormat="1" ht="22.5" customHeight="1">
      <c r="A65" s="458"/>
      <c r="B65" s="458"/>
      <c r="C65" s="456"/>
      <c r="D65" s="458"/>
      <c r="E65" s="458"/>
      <c r="F65" s="511"/>
      <c r="G65" s="458"/>
      <c r="H65" s="458"/>
      <c r="I65" s="458"/>
      <c r="J65" s="458"/>
      <c r="K65" s="458"/>
      <c r="L65" s="458"/>
      <c r="M65" s="458"/>
      <c r="N65" s="458"/>
      <c r="O65" s="458"/>
      <c r="P65" s="460"/>
      <c r="Q65" s="463"/>
      <c r="R65" s="137" t="s">
        <v>744</v>
      </c>
      <c r="S65" s="138"/>
      <c r="T65" s="138" t="s">
        <v>700</v>
      </c>
      <c r="U65" s="613"/>
      <c r="V65" s="509"/>
      <c r="W65" s="510"/>
      <c r="X65" s="591"/>
      <c r="Y65" s="460"/>
      <c r="Z65" s="497"/>
      <c r="AA65" s="497"/>
      <c r="AB65" s="497"/>
      <c r="AC65" s="497"/>
      <c r="AD65" s="463"/>
      <c r="AE65" s="497"/>
      <c r="AF65" s="497"/>
      <c r="AG65" s="497"/>
      <c r="AH65" s="463"/>
      <c r="AI65" s="504"/>
      <c r="AJ65" s="504"/>
      <c r="AK65" s="507"/>
      <c r="AL65" s="494"/>
      <c r="AM65" s="487"/>
      <c r="AN65" s="491"/>
      <c r="AO65" s="458"/>
      <c r="AP65" s="591"/>
      <c r="AQ65" s="456"/>
      <c r="AR65" s="608"/>
      <c r="AS65" s="591"/>
      <c r="AT65" s="456"/>
      <c r="AU65" s="594"/>
      <c r="AV65" s="611"/>
      <c r="AW65" s="603"/>
      <c r="AX65" s="606"/>
      <c r="AY65" s="603"/>
      <c r="AZ65" s="673"/>
      <c r="BA65" s="673"/>
      <c r="BB65" s="603"/>
      <c r="BC65" s="488"/>
      <c r="BD65" s="488"/>
      <c r="BE65" s="596"/>
      <c r="BF65" s="597"/>
      <c r="BG65" s="598"/>
      <c r="BH65" s="600"/>
      <c r="BI65" s="479"/>
      <c r="BJ65" s="479"/>
      <c r="BK65" s="479"/>
      <c r="BL65" s="479"/>
      <c r="BM65" s="590"/>
      <c r="DK65" s="140"/>
      <c r="DL65" s="140"/>
      <c r="DM65" s="140"/>
      <c r="DN65" s="140"/>
      <c r="DO65" s="140"/>
      <c r="DP65" s="140"/>
      <c r="DQ65" s="140"/>
      <c r="DR65" s="140"/>
      <c r="DS65" s="140"/>
      <c r="DT65" s="140"/>
      <c r="DU65" s="140"/>
      <c r="DV65" s="140"/>
      <c r="DW65" s="140"/>
      <c r="DX65" s="140"/>
      <c r="DY65" s="140"/>
      <c r="DZ65" s="140"/>
      <c r="EA65" s="140"/>
    </row>
    <row r="66" spans="1:132" s="139" customFormat="1" ht="22.5" customHeight="1">
      <c r="A66" s="458"/>
      <c r="B66" s="458"/>
      <c r="C66" s="457"/>
      <c r="D66" s="458"/>
      <c r="E66" s="458"/>
      <c r="F66" s="511"/>
      <c r="G66" s="458"/>
      <c r="H66" s="458"/>
      <c r="I66" s="458"/>
      <c r="J66" s="458"/>
      <c r="K66" s="458"/>
      <c r="L66" s="458"/>
      <c r="M66" s="458"/>
      <c r="N66" s="458"/>
      <c r="O66" s="458"/>
      <c r="P66" s="461"/>
      <c r="Q66" s="464"/>
      <c r="R66" s="141" t="s">
        <v>745</v>
      </c>
      <c r="S66" s="138">
        <f>COUNTA(S47:S65)</f>
        <v>9</v>
      </c>
      <c r="T66" s="138">
        <f>COUNTA(T47:T65)</f>
        <v>10</v>
      </c>
      <c r="U66" s="613"/>
      <c r="V66" s="509"/>
      <c r="W66" s="510"/>
      <c r="X66" s="592"/>
      <c r="Y66" s="461"/>
      <c r="Z66" s="498"/>
      <c r="AA66" s="498"/>
      <c r="AB66" s="498"/>
      <c r="AC66" s="498"/>
      <c r="AD66" s="464"/>
      <c r="AE66" s="498"/>
      <c r="AF66" s="498"/>
      <c r="AG66" s="498"/>
      <c r="AH66" s="464"/>
      <c r="AI66" s="505"/>
      <c r="AJ66" s="505"/>
      <c r="AK66" s="508"/>
      <c r="AL66" s="494"/>
      <c r="AM66" s="487"/>
      <c r="AN66" s="491"/>
      <c r="AO66" s="458"/>
      <c r="AP66" s="592"/>
      <c r="AQ66" s="457"/>
      <c r="AR66" s="609"/>
      <c r="AS66" s="592"/>
      <c r="AT66" s="457"/>
      <c r="AU66" s="595"/>
      <c r="AV66" s="611"/>
      <c r="AW66" s="603"/>
      <c r="AX66" s="606"/>
      <c r="AY66" s="603"/>
      <c r="AZ66" s="674"/>
      <c r="BA66" s="674"/>
      <c r="BB66" s="603"/>
      <c r="BC66" s="488"/>
      <c r="BD66" s="488"/>
      <c r="BE66" s="596"/>
      <c r="BF66" s="597"/>
      <c r="BG66" s="598"/>
      <c r="BH66" s="601"/>
      <c r="BI66" s="480"/>
      <c r="BJ66" s="480"/>
      <c r="BK66" s="480"/>
      <c r="BL66" s="480"/>
      <c r="BM66" s="499"/>
      <c r="DK66" s="140"/>
      <c r="DL66" s="140"/>
      <c r="DM66" s="140"/>
      <c r="DN66" s="140"/>
      <c r="DO66" s="140"/>
      <c r="DP66" s="140"/>
      <c r="DQ66" s="140"/>
      <c r="DR66" s="140"/>
      <c r="DS66" s="140"/>
      <c r="DT66" s="140"/>
      <c r="DU66" s="140"/>
      <c r="DV66" s="140"/>
      <c r="DW66" s="140"/>
      <c r="DX66" s="140"/>
      <c r="DY66" s="140"/>
      <c r="DZ66" s="140"/>
      <c r="EA66" s="140"/>
    </row>
    <row r="67" spans="1:132" s="135" customFormat="1" ht="22.5" customHeight="1">
      <c r="A67" s="523">
        <v>17</v>
      </c>
      <c r="B67" s="523" t="s">
        <v>36</v>
      </c>
      <c r="C67" s="542" t="s">
        <v>777</v>
      </c>
      <c r="D67" s="588" t="s">
        <v>778</v>
      </c>
      <c r="E67" s="523" t="s">
        <v>779</v>
      </c>
      <c r="F67" s="554" t="s">
        <v>780</v>
      </c>
      <c r="G67" s="523" t="s">
        <v>781</v>
      </c>
      <c r="H67" s="523" t="s">
        <v>781</v>
      </c>
      <c r="I67" s="523" t="s">
        <v>781</v>
      </c>
      <c r="J67" s="523" t="s">
        <v>781</v>
      </c>
      <c r="K67" s="458" t="s">
        <v>782</v>
      </c>
      <c r="L67" s="458" t="s">
        <v>783</v>
      </c>
      <c r="M67" s="458" t="s">
        <v>784</v>
      </c>
      <c r="N67" s="458" t="s">
        <v>704</v>
      </c>
      <c r="O67" s="458" t="s">
        <v>749</v>
      </c>
      <c r="P67" s="362"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Rara vez</v>
      </c>
      <c r="Q67" s="365">
        <f>IF(P67="Casi seguro",100%,IF(P67="Probable",80%,IF(P67="Posible",60%,IF(P67="Improbable",40%,IF(P67="Rara vez",20%,0)))))</f>
        <v>0.2</v>
      </c>
      <c r="R67" s="132" t="s">
        <v>706</v>
      </c>
      <c r="S67" s="133">
        <v>111</v>
      </c>
      <c r="T67" s="133"/>
      <c r="U67" s="585" t="str">
        <f>IF(S86&lt;=5,"Moderado",IF(S86&lt;=11,"Mayor","Catastrofico"))</f>
        <v>Mayor</v>
      </c>
      <c r="V67" s="359">
        <f>IF(U67=0,0,IF(U67="Moderado",60%,IF(U67="Mayor",80%,100%)))</f>
        <v>0.8</v>
      </c>
      <c r="W67" s="584" t="s">
        <v>707</v>
      </c>
      <c r="X67" s="554" t="s">
        <v>785</v>
      </c>
      <c r="Y67" s="558" t="str">
        <f>IF(Z67="Preventivo","X",IF(Z67="Detectivo","X","X "))</f>
        <v>X</v>
      </c>
      <c r="Z67" s="551" t="s">
        <v>709</v>
      </c>
      <c r="AA67" s="560">
        <f>IF(Z67="","",IF(Z67="Preventivo",25%,15%))</f>
        <v>0.25</v>
      </c>
      <c r="AB67" s="551" t="s">
        <v>38</v>
      </c>
      <c r="AC67" s="560">
        <f>IF(AB67="Automatico",25%,15%)</f>
        <v>0.15</v>
      </c>
      <c r="AD67" s="553">
        <f>AA67+AC67</f>
        <v>0.4</v>
      </c>
      <c r="AE67" s="551" t="s">
        <v>31</v>
      </c>
      <c r="AF67" s="551" t="s">
        <v>32</v>
      </c>
      <c r="AG67" s="551" t="s">
        <v>33</v>
      </c>
      <c r="AH67" s="553">
        <f>Q67-(Q67*AD67)</f>
        <v>0.12</v>
      </c>
      <c r="AI67" s="578" t="str">
        <f>IF(AJ67=0,"Defina la frecuencia",IF(AJ67=20%,"Rara vez",IF(AJ67=40%,"Improbable",IF(AJ67=60%,"Posible",IF(AJ67=80%,"Probable","Casi seguro")))))</f>
        <v>Rara vez</v>
      </c>
      <c r="AJ67" s="578">
        <f>IF(AH74&lt;20%,20%,IF(AH74&lt;40%,40%,IF(AH74&lt;60%,60%,IF(AH74&lt;80%,80%,100%))))</f>
        <v>0.2</v>
      </c>
      <c r="AK67" s="581">
        <f>VALUE(AJ67)</f>
        <v>0.2</v>
      </c>
      <c r="AL67" s="558" t="str">
        <f>U67</f>
        <v>Mayor</v>
      </c>
      <c r="AM67" s="553">
        <f>V67</f>
        <v>0.8</v>
      </c>
      <c r="AN67" s="557" t="s">
        <v>707</v>
      </c>
      <c r="AO67" s="458" t="s">
        <v>710</v>
      </c>
      <c r="AP67" s="554" t="s">
        <v>786</v>
      </c>
      <c r="AQ67" s="523" t="s">
        <v>787</v>
      </c>
      <c r="AR67" s="556">
        <v>45291</v>
      </c>
      <c r="AS67" s="556" t="s">
        <v>766</v>
      </c>
      <c r="AT67" s="523" t="s">
        <v>35</v>
      </c>
      <c r="AU67" s="566" t="s">
        <v>788</v>
      </c>
      <c r="AV67" s="567" t="s">
        <v>789</v>
      </c>
      <c r="AW67" s="569" t="s">
        <v>768</v>
      </c>
      <c r="AX67" s="572">
        <v>1</v>
      </c>
      <c r="AY67" s="575" t="s">
        <v>790</v>
      </c>
      <c r="AZ67" s="520" t="s">
        <v>791</v>
      </c>
      <c r="BA67" s="548">
        <v>1</v>
      </c>
      <c r="BB67" s="517"/>
      <c r="BC67" s="376"/>
      <c r="BD67" s="565"/>
      <c r="BE67" s="375"/>
      <c r="BF67" s="376"/>
      <c r="BG67" s="563"/>
      <c r="BH67" s="518"/>
      <c r="BI67" s="356"/>
      <c r="BJ67" s="356"/>
      <c r="BK67" s="356"/>
      <c r="BL67" s="356"/>
      <c r="BM67" s="353"/>
      <c r="EB67" s="140"/>
    </row>
    <row r="68" spans="1:132" s="135" customFormat="1" ht="22.5" customHeight="1">
      <c r="A68" s="523"/>
      <c r="B68" s="523"/>
      <c r="C68" s="543"/>
      <c r="D68" s="588"/>
      <c r="E68" s="523"/>
      <c r="F68" s="554"/>
      <c r="G68" s="523"/>
      <c r="H68" s="523"/>
      <c r="I68" s="523"/>
      <c r="J68" s="523"/>
      <c r="K68" s="458"/>
      <c r="L68" s="458"/>
      <c r="M68" s="458"/>
      <c r="N68" s="458"/>
      <c r="O68" s="458"/>
      <c r="P68" s="363"/>
      <c r="Q68" s="366"/>
      <c r="R68" s="132" t="s">
        <v>719</v>
      </c>
      <c r="S68" s="133" t="s">
        <v>781</v>
      </c>
      <c r="T68" s="133"/>
      <c r="U68" s="586"/>
      <c r="V68" s="359"/>
      <c r="W68" s="584"/>
      <c r="X68" s="554"/>
      <c r="Y68" s="558"/>
      <c r="Z68" s="552"/>
      <c r="AA68" s="561"/>
      <c r="AB68" s="552"/>
      <c r="AC68" s="561"/>
      <c r="AD68" s="559"/>
      <c r="AE68" s="552"/>
      <c r="AF68" s="552"/>
      <c r="AG68" s="552"/>
      <c r="AH68" s="553"/>
      <c r="AI68" s="579"/>
      <c r="AJ68" s="579"/>
      <c r="AK68" s="582"/>
      <c r="AL68" s="558"/>
      <c r="AM68" s="553"/>
      <c r="AN68" s="557"/>
      <c r="AO68" s="458"/>
      <c r="AP68" s="554"/>
      <c r="AQ68" s="555"/>
      <c r="AR68" s="555"/>
      <c r="AS68" s="555"/>
      <c r="AT68" s="555"/>
      <c r="AU68" s="566"/>
      <c r="AV68" s="568"/>
      <c r="AW68" s="570"/>
      <c r="AX68" s="573"/>
      <c r="AY68" s="573"/>
      <c r="AZ68" s="547"/>
      <c r="BA68" s="549"/>
      <c r="BB68" s="518"/>
      <c r="BC68" s="356"/>
      <c r="BD68" s="356"/>
      <c r="BE68" s="375"/>
      <c r="BF68" s="354"/>
      <c r="BG68" s="354"/>
      <c r="BH68" s="518"/>
      <c r="BI68" s="356"/>
      <c r="BJ68" s="356"/>
      <c r="BK68" s="354"/>
      <c r="BL68" s="354"/>
      <c r="BM68" s="354"/>
    </row>
    <row r="69" spans="1:132" s="135" customFormat="1" ht="22.5" customHeight="1">
      <c r="A69" s="523"/>
      <c r="B69" s="523"/>
      <c r="C69" s="543"/>
      <c r="D69" s="588"/>
      <c r="E69" s="523"/>
      <c r="F69" s="554"/>
      <c r="G69" s="523"/>
      <c r="H69" s="523"/>
      <c r="I69" s="523"/>
      <c r="J69" s="523"/>
      <c r="K69" s="458"/>
      <c r="L69" s="458"/>
      <c r="M69" s="458"/>
      <c r="N69" s="458"/>
      <c r="O69" s="458"/>
      <c r="P69" s="363"/>
      <c r="Q69" s="366"/>
      <c r="R69" s="132" t="s">
        <v>720</v>
      </c>
      <c r="S69" s="133" t="s">
        <v>781</v>
      </c>
      <c r="T69" s="133"/>
      <c r="U69" s="586"/>
      <c r="V69" s="359"/>
      <c r="W69" s="584"/>
      <c r="X69" s="554"/>
      <c r="Y69" s="558"/>
      <c r="Z69" s="552"/>
      <c r="AA69" s="561"/>
      <c r="AB69" s="552"/>
      <c r="AC69" s="561"/>
      <c r="AD69" s="559"/>
      <c r="AE69" s="552"/>
      <c r="AF69" s="552"/>
      <c r="AG69" s="552"/>
      <c r="AH69" s="553"/>
      <c r="AI69" s="579"/>
      <c r="AJ69" s="579"/>
      <c r="AK69" s="582"/>
      <c r="AL69" s="558"/>
      <c r="AM69" s="553"/>
      <c r="AN69" s="557"/>
      <c r="AO69" s="458"/>
      <c r="AP69" s="554"/>
      <c r="AQ69" s="555"/>
      <c r="AR69" s="555"/>
      <c r="AS69" s="555"/>
      <c r="AT69" s="555"/>
      <c r="AU69" s="566"/>
      <c r="AV69" s="568"/>
      <c r="AW69" s="570"/>
      <c r="AX69" s="573"/>
      <c r="AY69" s="573"/>
      <c r="AZ69" s="547"/>
      <c r="BA69" s="549"/>
      <c r="BB69" s="518"/>
      <c r="BC69" s="356"/>
      <c r="BD69" s="356"/>
      <c r="BE69" s="375"/>
      <c r="BF69" s="354"/>
      <c r="BG69" s="354"/>
      <c r="BH69" s="518"/>
      <c r="BI69" s="356"/>
      <c r="BJ69" s="356"/>
      <c r="BK69" s="354"/>
      <c r="BL69" s="354"/>
      <c r="BM69" s="354"/>
    </row>
    <row r="70" spans="1:132" s="135" customFormat="1" ht="22.5" customHeight="1">
      <c r="A70" s="523"/>
      <c r="B70" s="523"/>
      <c r="C70" s="543"/>
      <c r="D70" s="588"/>
      <c r="E70" s="523"/>
      <c r="F70" s="554"/>
      <c r="G70" s="523"/>
      <c r="H70" s="523"/>
      <c r="I70" s="523"/>
      <c r="J70" s="523"/>
      <c r="K70" s="458"/>
      <c r="L70" s="458"/>
      <c r="M70" s="458"/>
      <c r="N70" s="458"/>
      <c r="O70" s="458"/>
      <c r="P70" s="363"/>
      <c r="Q70" s="366"/>
      <c r="R70" s="132" t="s">
        <v>721</v>
      </c>
      <c r="S70" s="133"/>
      <c r="T70" s="133" t="s">
        <v>781</v>
      </c>
      <c r="U70" s="586"/>
      <c r="V70" s="359"/>
      <c r="W70" s="584"/>
      <c r="X70" s="554"/>
      <c r="Y70" s="558"/>
      <c r="Z70" s="552"/>
      <c r="AA70" s="561"/>
      <c r="AB70" s="552"/>
      <c r="AC70" s="561"/>
      <c r="AD70" s="559"/>
      <c r="AE70" s="552"/>
      <c r="AF70" s="552"/>
      <c r="AG70" s="552"/>
      <c r="AH70" s="553"/>
      <c r="AI70" s="579"/>
      <c r="AJ70" s="579"/>
      <c r="AK70" s="582"/>
      <c r="AL70" s="558"/>
      <c r="AM70" s="553"/>
      <c r="AN70" s="557"/>
      <c r="AO70" s="458"/>
      <c r="AP70" s="554"/>
      <c r="AQ70" s="555"/>
      <c r="AR70" s="555"/>
      <c r="AS70" s="555"/>
      <c r="AT70" s="555"/>
      <c r="AU70" s="566"/>
      <c r="AV70" s="568"/>
      <c r="AW70" s="570"/>
      <c r="AX70" s="573"/>
      <c r="AY70" s="573"/>
      <c r="AZ70" s="547"/>
      <c r="BA70" s="549"/>
      <c r="BB70" s="518"/>
      <c r="BC70" s="356"/>
      <c r="BD70" s="356"/>
      <c r="BE70" s="375"/>
      <c r="BF70" s="354"/>
      <c r="BG70" s="354"/>
      <c r="BH70" s="518"/>
      <c r="BI70" s="356"/>
      <c r="BJ70" s="356"/>
      <c r="BK70" s="354"/>
      <c r="BL70" s="354"/>
      <c r="BM70" s="354"/>
    </row>
    <row r="71" spans="1:132" s="135" customFormat="1" ht="21.95" customHeight="1">
      <c r="A71" s="523"/>
      <c r="B71" s="523"/>
      <c r="C71" s="543"/>
      <c r="D71" s="588"/>
      <c r="E71" s="523"/>
      <c r="F71" s="554"/>
      <c r="G71" s="523"/>
      <c r="H71" s="523"/>
      <c r="I71" s="523"/>
      <c r="J71" s="523"/>
      <c r="K71" s="458"/>
      <c r="L71" s="458"/>
      <c r="M71" s="458"/>
      <c r="N71" s="458"/>
      <c r="O71" s="458"/>
      <c r="P71" s="363"/>
      <c r="Q71" s="366"/>
      <c r="R71" s="132" t="s">
        <v>722</v>
      </c>
      <c r="S71" s="133" t="s">
        <v>781</v>
      </c>
      <c r="T71" s="133"/>
      <c r="U71" s="586"/>
      <c r="V71" s="359"/>
      <c r="W71" s="584"/>
      <c r="X71" s="554"/>
      <c r="Y71" s="558"/>
      <c r="Z71" s="552"/>
      <c r="AA71" s="561"/>
      <c r="AB71" s="552"/>
      <c r="AC71" s="561"/>
      <c r="AD71" s="559"/>
      <c r="AE71" s="552"/>
      <c r="AF71" s="552"/>
      <c r="AG71" s="552"/>
      <c r="AH71" s="553"/>
      <c r="AI71" s="579"/>
      <c r="AJ71" s="579"/>
      <c r="AK71" s="582"/>
      <c r="AL71" s="558"/>
      <c r="AM71" s="553"/>
      <c r="AN71" s="557"/>
      <c r="AO71" s="458"/>
      <c r="AP71" s="554"/>
      <c r="AQ71" s="555"/>
      <c r="AR71" s="555"/>
      <c r="AS71" s="555"/>
      <c r="AT71" s="555"/>
      <c r="AU71" s="566"/>
      <c r="AV71" s="568"/>
      <c r="AW71" s="570"/>
      <c r="AX71" s="573"/>
      <c r="AY71" s="573"/>
      <c r="AZ71" s="547"/>
      <c r="BA71" s="549"/>
      <c r="BB71" s="518"/>
      <c r="BC71" s="356"/>
      <c r="BD71" s="356"/>
      <c r="BE71" s="375"/>
      <c r="BF71" s="354"/>
      <c r="BG71" s="354"/>
      <c r="BH71" s="518"/>
      <c r="BI71" s="356"/>
      <c r="BJ71" s="356"/>
      <c r="BK71" s="354"/>
      <c r="BL71" s="354"/>
      <c r="BM71" s="354"/>
    </row>
    <row r="72" spans="1:132" s="135" customFormat="1" ht="22.5" customHeight="1">
      <c r="A72" s="523"/>
      <c r="B72" s="523"/>
      <c r="C72" s="543"/>
      <c r="D72" s="588"/>
      <c r="E72" s="523"/>
      <c r="F72" s="554"/>
      <c r="G72" s="523"/>
      <c r="H72" s="523"/>
      <c r="I72" s="523"/>
      <c r="J72" s="523"/>
      <c r="K72" s="458"/>
      <c r="L72" s="458"/>
      <c r="M72" s="458"/>
      <c r="N72" s="458"/>
      <c r="O72" s="458"/>
      <c r="P72" s="363"/>
      <c r="Q72" s="366"/>
      <c r="R72" s="132" t="s">
        <v>723</v>
      </c>
      <c r="S72" s="133"/>
      <c r="T72" s="133" t="s">
        <v>781</v>
      </c>
      <c r="U72" s="586"/>
      <c r="V72" s="359"/>
      <c r="W72" s="584"/>
      <c r="X72" s="554"/>
      <c r="Y72" s="558"/>
      <c r="Z72" s="552"/>
      <c r="AA72" s="561"/>
      <c r="AB72" s="552"/>
      <c r="AC72" s="561"/>
      <c r="AD72" s="559"/>
      <c r="AE72" s="552"/>
      <c r="AF72" s="552"/>
      <c r="AG72" s="552"/>
      <c r="AH72" s="553"/>
      <c r="AI72" s="579"/>
      <c r="AJ72" s="579"/>
      <c r="AK72" s="582"/>
      <c r="AL72" s="558"/>
      <c r="AM72" s="553"/>
      <c r="AN72" s="557"/>
      <c r="AO72" s="458"/>
      <c r="AP72" s="554"/>
      <c r="AQ72" s="555"/>
      <c r="AR72" s="555"/>
      <c r="AS72" s="555"/>
      <c r="AT72" s="555"/>
      <c r="AU72" s="566"/>
      <c r="AV72" s="568"/>
      <c r="AW72" s="570"/>
      <c r="AX72" s="573"/>
      <c r="AY72" s="573"/>
      <c r="AZ72" s="547"/>
      <c r="BA72" s="549"/>
      <c r="BB72" s="518"/>
      <c r="BC72" s="356"/>
      <c r="BD72" s="356"/>
      <c r="BE72" s="375"/>
      <c r="BF72" s="354"/>
      <c r="BG72" s="354"/>
      <c r="BH72" s="518"/>
      <c r="BI72" s="356"/>
      <c r="BJ72" s="356"/>
      <c r="BK72" s="354"/>
      <c r="BL72" s="354"/>
      <c r="BM72" s="354"/>
    </row>
    <row r="73" spans="1:132" s="135" customFormat="1" ht="22.5" customHeight="1">
      <c r="A73" s="523"/>
      <c r="B73" s="523"/>
      <c r="C73" s="543"/>
      <c r="D73" s="588"/>
      <c r="E73" s="523"/>
      <c r="F73" s="554"/>
      <c r="G73" s="523"/>
      <c r="H73" s="523"/>
      <c r="I73" s="523"/>
      <c r="J73" s="523"/>
      <c r="K73" s="458"/>
      <c r="L73" s="458"/>
      <c r="M73" s="458"/>
      <c r="N73" s="458"/>
      <c r="O73" s="458"/>
      <c r="P73" s="363"/>
      <c r="Q73" s="366"/>
      <c r="R73" s="132" t="s">
        <v>724</v>
      </c>
      <c r="S73" s="133" t="s">
        <v>781</v>
      </c>
      <c r="T73" s="133"/>
      <c r="U73" s="586"/>
      <c r="V73" s="359"/>
      <c r="W73" s="584"/>
      <c r="X73" s="554"/>
      <c r="Y73" s="558"/>
      <c r="Z73" s="552"/>
      <c r="AA73" s="562"/>
      <c r="AB73" s="552"/>
      <c r="AC73" s="562"/>
      <c r="AD73" s="559"/>
      <c r="AE73" s="552"/>
      <c r="AF73" s="552"/>
      <c r="AG73" s="552"/>
      <c r="AH73" s="553"/>
      <c r="AI73" s="579"/>
      <c r="AJ73" s="579"/>
      <c r="AK73" s="582"/>
      <c r="AL73" s="558"/>
      <c r="AM73" s="553"/>
      <c r="AN73" s="557"/>
      <c r="AO73" s="458"/>
      <c r="AP73" s="554"/>
      <c r="AQ73" s="555"/>
      <c r="AR73" s="555"/>
      <c r="AS73" s="555"/>
      <c r="AT73" s="555"/>
      <c r="AU73" s="566"/>
      <c r="AV73" s="568"/>
      <c r="AW73" s="570"/>
      <c r="AX73" s="574"/>
      <c r="AY73" s="574"/>
      <c r="AZ73" s="564"/>
      <c r="BA73" s="549"/>
      <c r="BB73" s="518"/>
      <c r="BC73" s="356"/>
      <c r="BD73" s="356"/>
      <c r="BE73" s="376"/>
      <c r="BF73" s="354"/>
      <c r="BG73" s="354"/>
      <c r="BH73" s="518"/>
      <c r="BI73" s="356"/>
      <c r="BJ73" s="356"/>
      <c r="BK73" s="354"/>
      <c r="BL73" s="354"/>
      <c r="BM73" s="354"/>
    </row>
    <row r="74" spans="1:132" s="135" customFormat="1" ht="22.5" customHeight="1">
      <c r="A74" s="523"/>
      <c r="B74" s="523"/>
      <c r="C74" s="543"/>
      <c r="D74" s="588"/>
      <c r="E74" s="523"/>
      <c r="F74" s="554"/>
      <c r="G74" s="523"/>
      <c r="H74" s="523"/>
      <c r="I74" s="523"/>
      <c r="J74" s="523"/>
      <c r="K74" s="458"/>
      <c r="L74" s="458"/>
      <c r="M74" s="458"/>
      <c r="N74" s="458"/>
      <c r="O74" s="458"/>
      <c r="P74" s="363"/>
      <c r="Q74" s="366"/>
      <c r="R74" s="132" t="s">
        <v>725</v>
      </c>
      <c r="S74" s="133"/>
      <c r="T74" s="133" t="s">
        <v>781</v>
      </c>
      <c r="U74" s="586"/>
      <c r="V74" s="359"/>
      <c r="W74" s="584"/>
      <c r="X74" s="554" t="s">
        <v>792</v>
      </c>
      <c r="Y74" s="558" t="s">
        <v>700</v>
      </c>
      <c r="Z74" s="551" t="s">
        <v>793</v>
      </c>
      <c r="AA74" s="560">
        <f>IF(Z74="","",IF(Z74="Preventivo",25%,15%))</f>
        <v>0.15</v>
      </c>
      <c r="AB74" s="551" t="s">
        <v>38</v>
      </c>
      <c r="AC74" s="542">
        <f>IF(AB74="Automatico",25%,15%)</f>
        <v>0.15</v>
      </c>
      <c r="AD74" s="553">
        <f>AA74+AC74</f>
        <v>0.3</v>
      </c>
      <c r="AE74" s="551" t="s">
        <v>31</v>
      </c>
      <c r="AF74" s="551" t="s">
        <v>32</v>
      </c>
      <c r="AG74" s="551" t="s">
        <v>33</v>
      </c>
      <c r="AH74" s="553">
        <f>AH67-(AH67*AD74)</f>
        <v>8.3999999999999991E-2</v>
      </c>
      <c r="AI74" s="579"/>
      <c r="AJ74" s="579"/>
      <c r="AK74" s="582"/>
      <c r="AL74" s="558"/>
      <c r="AM74" s="553"/>
      <c r="AN74" s="557"/>
      <c r="AO74" s="458"/>
      <c r="AP74" s="554" t="s">
        <v>794</v>
      </c>
      <c r="AQ74" s="523" t="s">
        <v>787</v>
      </c>
      <c r="AR74" s="556">
        <v>45291</v>
      </c>
      <c r="AS74" s="556" t="s">
        <v>713</v>
      </c>
      <c r="AT74" s="523" t="s">
        <v>35</v>
      </c>
      <c r="AU74" s="566" t="s">
        <v>795</v>
      </c>
      <c r="AV74" s="567" t="s">
        <v>796</v>
      </c>
      <c r="AW74" s="571"/>
      <c r="AX74" s="577">
        <v>1</v>
      </c>
      <c r="AY74" s="546" t="s">
        <v>769</v>
      </c>
      <c r="AZ74" s="520" t="s">
        <v>797</v>
      </c>
      <c r="BA74" s="548">
        <v>1</v>
      </c>
      <c r="BB74" s="518"/>
      <c r="BC74" s="356"/>
      <c r="BD74" s="550"/>
      <c r="BE74" s="374"/>
      <c r="BF74" s="356"/>
      <c r="BG74" s="353"/>
      <c r="BH74" s="518"/>
      <c r="BI74" s="356"/>
      <c r="BJ74" s="356"/>
      <c r="BK74" s="356"/>
      <c r="BL74" s="356"/>
      <c r="BM74" s="353"/>
    </row>
    <row r="75" spans="1:132" s="135" customFormat="1" ht="22.5" customHeight="1">
      <c r="A75" s="523"/>
      <c r="B75" s="523"/>
      <c r="C75" s="543"/>
      <c r="D75" s="588"/>
      <c r="E75" s="523"/>
      <c r="F75" s="554"/>
      <c r="G75" s="523"/>
      <c r="H75" s="523"/>
      <c r="I75" s="523"/>
      <c r="J75" s="523"/>
      <c r="K75" s="458"/>
      <c r="L75" s="458"/>
      <c r="M75" s="458"/>
      <c r="N75" s="458"/>
      <c r="O75" s="458"/>
      <c r="P75" s="363"/>
      <c r="Q75" s="366"/>
      <c r="R75" s="132" t="s">
        <v>733</v>
      </c>
      <c r="S75" s="133"/>
      <c r="T75" s="133" t="s">
        <v>781</v>
      </c>
      <c r="U75" s="586"/>
      <c r="V75" s="359"/>
      <c r="W75" s="584"/>
      <c r="X75" s="554"/>
      <c r="Y75" s="559"/>
      <c r="Z75" s="552"/>
      <c r="AA75" s="561"/>
      <c r="AB75" s="552"/>
      <c r="AC75" s="543"/>
      <c r="AD75" s="559"/>
      <c r="AE75" s="551"/>
      <c r="AF75" s="552"/>
      <c r="AG75" s="552"/>
      <c r="AH75" s="553"/>
      <c r="AI75" s="579"/>
      <c r="AJ75" s="579"/>
      <c r="AK75" s="582"/>
      <c r="AL75" s="558"/>
      <c r="AM75" s="553"/>
      <c r="AN75" s="557"/>
      <c r="AO75" s="458"/>
      <c r="AP75" s="554"/>
      <c r="AQ75" s="555"/>
      <c r="AR75" s="555"/>
      <c r="AS75" s="555"/>
      <c r="AT75" s="555"/>
      <c r="AU75" s="566"/>
      <c r="AV75" s="576"/>
      <c r="AW75" s="571"/>
      <c r="AX75" s="573"/>
      <c r="AY75" s="546"/>
      <c r="AZ75" s="547"/>
      <c r="BA75" s="549"/>
      <c r="BB75" s="545"/>
      <c r="BC75" s="354"/>
      <c r="BD75" s="354"/>
      <c r="BE75" s="375"/>
      <c r="BF75" s="354"/>
      <c r="BG75" s="354"/>
      <c r="BH75" s="545"/>
      <c r="BI75" s="354"/>
      <c r="BJ75" s="354"/>
      <c r="BK75" s="354"/>
      <c r="BL75" s="354"/>
      <c r="BM75" s="354"/>
    </row>
    <row r="76" spans="1:132" s="135" customFormat="1" ht="22.5" customHeight="1">
      <c r="A76" s="523"/>
      <c r="B76" s="523"/>
      <c r="C76" s="544"/>
      <c r="D76" s="588"/>
      <c r="E76" s="523"/>
      <c r="F76" s="554"/>
      <c r="G76" s="523"/>
      <c r="H76" s="523"/>
      <c r="I76" s="523"/>
      <c r="J76" s="523"/>
      <c r="K76" s="458"/>
      <c r="L76" s="458"/>
      <c r="M76" s="458"/>
      <c r="N76" s="458"/>
      <c r="O76" s="458"/>
      <c r="P76" s="363"/>
      <c r="Q76" s="366"/>
      <c r="R76" s="132" t="s">
        <v>734</v>
      </c>
      <c r="S76" s="133" t="s">
        <v>781</v>
      </c>
      <c r="T76" s="133"/>
      <c r="U76" s="586"/>
      <c r="V76" s="359"/>
      <c r="W76" s="584"/>
      <c r="X76" s="554"/>
      <c r="Y76" s="559"/>
      <c r="Z76" s="552"/>
      <c r="AA76" s="561"/>
      <c r="AB76" s="552"/>
      <c r="AC76" s="543"/>
      <c r="AD76" s="559"/>
      <c r="AE76" s="551"/>
      <c r="AF76" s="552"/>
      <c r="AG76" s="552"/>
      <c r="AH76" s="553"/>
      <c r="AI76" s="579"/>
      <c r="AJ76" s="579"/>
      <c r="AK76" s="582"/>
      <c r="AL76" s="558"/>
      <c r="AM76" s="553"/>
      <c r="AN76" s="557"/>
      <c r="AO76" s="458"/>
      <c r="AP76" s="554"/>
      <c r="AQ76" s="555"/>
      <c r="AR76" s="555"/>
      <c r="AS76" s="555"/>
      <c r="AT76" s="555"/>
      <c r="AU76" s="566"/>
      <c r="AV76" s="576"/>
      <c r="AW76" s="571"/>
      <c r="AX76" s="573"/>
      <c r="AY76" s="546"/>
      <c r="AZ76" s="547"/>
      <c r="BA76" s="549"/>
      <c r="BB76" s="545"/>
      <c r="BC76" s="354"/>
      <c r="BD76" s="354"/>
      <c r="BE76" s="375"/>
      <c r="BF76" s="354"/>
      <c r="BG76" s="354"/>
      <c r="BH76" s="545"/>
      <c r="BI76" s="354"/>
      <c r="BJ76" s="354"/>
      <c r="BK76" s="354"/>
      <c r="BL76" s="354"/>
      <c r="BM76" s="354"/>
    </row>
    <row r="77" spans="1:132" s="135" customFormat="1" ht="22.5" customHeight="1">
      <c r="A77" s="523"/>
      <c r="B77" s="523"/>
      <c r="C77" s="542" t="s">
        <v>798</v>
      </c>
      <c r="D77" s="588"/>
      <c r="E77" s="523"/>
      <c r="F77" s="554"/>
      <c r="G77" s="523"/>
      <c r="H77" s="523"/>
      <c r="I77" s="523"/>
      <c r="J77" s="523"/>
      <c r="K77" s="458"/>
      <c r="L77" s="458"/>
      <c r="M77" s="458"/>
      <c r="N77" s="458"/>
      <c r="O77" s="458"/>
      <c r="P77" s="363"/>
      <c r="Q77" s="366"/>
      <c r="R77" s="132" t="s">
        <v>736</v>
      </c>
      <c r="S77" s="133" t="s">
        <v>781</v>
      </c>
      <c r="T77" s="133"/>
      <c r="U77" s="586"/>
      <c r="V77" s="359"/>
      <c r="W77" s="584"/>
      <c r="X77" s="554"/>
      <c r="Y77" s="559"/>
      <c r="Z77" s="552"/>
      <c r="AA77" s="561"/>
      <c r="AB77" s="552"/>
      <c r="AC77" s="543"/>
      <c r="AD77" s="559"/>
      <c r="AE77" s="551"/>
      <c r="AF77" s="552"/>
      <c r="AG77" s="552"/>
      <c r="AH77" s="553"/>
      <c r="AI77" s="579"/>
      <c r="AJ77" s="579"/>
      <c r="AK77" s="582"/>
      <c r="AL77" s="558"/>
      <c r="AM77" s="553"/>
      <c r="AN77" s="557"/>
      <c r="AO77" s="458"/>
      <c r="AP77" s="554"/>
      <c r="AQ77" s="555"/>
      <c r="AR77" s="555"/>
      <c r="AS77" s="555"/>
      <c r="AT77" s="555"/>
      <c r="AU77" s="566"/>
      <c r="AV77" s="576"/>
      <c r="AW77" s="571"/>
      <c r="AX77" s="573"/>
      <c r="AY77" s="546"/>
      <c r="AZ77" s="547"/>
      <c r="BA77" s="549"/>
      <c r="BB77" s="545"/>
      <c r="BC77" s="354"/>
      <c r="BD77" s="354"/>
      <c r="BE77" s="375"/>
      <c r="BF77" s="354"/>
      <c r="BG77" s="354"/>
      <c r="BH77" s="545"/>
      <c r="BI77" s="354"/>
      <c r="BJ77" s="354"/>
      <c r="BK77" s="354"/>
      <c r="BL77" s="354"/>
      <c r="BM77" s="354"/>
    </row>
    <row r="78" spans="1:132" s="135" customFormat="1" ht="22.5" customHeight="1">
      <c r="A78" s="523"/>
      <c r="B78" s="523"/>
      <c r="C78" s="543"/>
      <c r="D78" s="588"/>
      <c r="E78" s="523"/>
      <c r="F78" s="554"/>
      <c r="G78" s="523"/>
      <c r="H78" s="523"/>
      <c r="I78" s="523"/>
      <c r="J78" s="523"/>
      <c r="K78" s="458"/>
      <c r="L78" s="458"/>
      <c r="M78" s="458"/>
      <c r="N78" s="458"/>
      <c r="O78" s="458"/>
      <c r="P78" s="363"/>
      <c r="Q78" s="366"/>
      <c r="R78" s="132" t="s">
        <v>737</v>
      </c>
      <c r="S78" s="133" t="s">
        <v>781</v>
      </c>
      <c r="T78" s="133"/>
      <c r="U78" s="586"/>
      <c r="V78" s="359"/>
      <c r="W78" s="584"/>
      <c r="X78" s="554"/>
      <c r="Y78" s="559"/>
      <c r="Z78" s="552"/>
      <c r="AA78" s="561"/>
      <c r="AB78" s="552"/>
      <c r="AC78" s="543"/>
      <c r="AD78" s="559"/>
      <c r="AE78" s="551"/>
      <c r="AF78" s="552"/>
      <c r="AG78" s="552"/>
      <c r="AH78" s="553"/>
      <c r="AI78" s="579"/>
      <c r="AJ78" s="579"/>
      <c r="AK78" s="582"/>
      <c r="AL78" s="558"/>
      <c r="AM78" s="553"/>
      <c r="AN78" s="557"/>
      <c r="AO78" s="458"/>
      <c r="AP78" s="554"/>
      <c r="AQ78" s="555"/>
      <c r="AR78" s="555"/>
      <c r="AS78" s="555"/>
      <c r="AT78" s="555"/>
      <c r="AU78" s="566"/>
      <c r="AV78" s="576"/>
      <c r="AW78" s="571"/>
      <c r="AX78" s="573"/>
      <c r="AY78" s="546"/>
      <c r="AZ78" s="547"/>
      <c r="BA78" s="549"/>
      <c r="BB78" s="545"/>
      <c r="BC78" s="354"/>
      <c r="BD78" s="354"/>
      <c r="BE78" s="375"/>
      <c r="BF78" s="354"/>
      <c r="BG78" s="354"/>
      <c r="BH78" s="545"/>
      <c r="BI78" s="354"/>
      <c r="BJ78" s="354"/>
      <c r="BK78" s="354"/>
      <c r="BL78" s="354"/>
      <c r="BM78" s="354"/>
    </row>
    <row r="79" spans="1:132" s="135" customFormat="1" ht="22.5" customHeight="1">
      <c r="A79" s="523"/>
      <c r="B79" s="523"/>
      <c r="C79" s="543"/>
      <c r="D79" s="588"/>
      <c r="E79" s="523"/>
      <c r="F79" s="554"/>
      <c r="G79" s="523"/>
      <c r="H79" s="523"/>
      <c r="I79" s="523"/>
      <c r="J79" s="523"/>
      <c r="K79" s="458"/>
      <c r="L79" s="458"/>
      <c r="M79" s="458"/>
      <c r="N79" s="458"/>
      <c r="O79" s="458"/>
      <c r="P79" s="363"/>
      <c r="Q79" s="366"/>
      <c r="R79" s="132" t="s">
        <v>738</v>
      </c>
      <c r="S79" s="133" t="s">
        <v>781</v>
      </c>
      <c r="T79" s="133"/>
      <c r="U79" s="586"/>
      <c r="V79" s="359"/>
      <c r="W79" s="584"/>
      <c r="X79" s="554"/>
      <c r="Y79" s="559"/>
      <c r="Z79" s="552"/>
      <c r="AA79" s="561"/>
      <c r="AB79" s="552"/>
      <c r="AC79" s="543"/>
      <c r="AD79" s="559"/>
      <c r="AE79" s="551"/>
      <c r="AF79" s="552"/>
      <c r="AG79" s="552"/>
      <c r="AH79" s="553"/>
      <c r="AI79" s="579"/>
      <c r="AJ79" s="579"/>
      <c r="AK79" s="582"/>
      <c r="AL79" s="558"/>
      <c r="AM79" s="553"/>
      <c r="AN79" s="557"/>
      <c r="AO79" s="458"/>
      <c r="AP79" s="554"/>
      <c r="AQ79" s="555"/>
      <c r="AR79" s="555"/>
      <c r="AS79" s="555"/>
      <c r="AT79" s="555"/>
      <c r="AU79" s="566"/>
      <c r="AV79" s="576"/>
      <c r="AW79" s="571"/>
      <c r="AX79" s="573"/>
      <c r="AY79" s="546"/>
      <c r="AZ79" s="547"/>
      <c r="BA79" s="549"/>
      <c r="BB79" s="545"/>
      <c r="BC79" s="354"/>
      <c r="BD79" s="354"/>
      <c r="BE79" s="375"/>
      <c r="BF79" s="354"/>
      <c r="BG79" s="354"/>
      <c r="BH79" s="545"/>
      <c r="BI79" s="354"/>
      <c r="BJ79" s="354"/>
      <c r="BK79" s="354"/>
      <c r="BL79" s="354"/>
      <c r="BM79" s="354"/>
    </row>
    <row r="80" spans="1:132" s="135" customFormat="1" ht="22.5" customHeight="1">
      <c r="A80" s="523"/>
      <c r="B80" s="523"/>
      <c r="C80" s="543"/>
      <c r="D80" s="588"/>
      <c r="E80" s="523"/>
      <c r="F80" s="554"/>
      <c r="G80" s="523"/>
      <c r="H80" s="523"/>
      <c r="I80" s="523"/>
      <c r="J80" s="523"/>
      <c r="K80" s="458"/>
      <c r="L80" s="458"/>
      <c r="M80" s="458"/>
      <c r="N80" s="458"/>
      <c r="O80" s="458"/>
      <c r="P80" s="363"/>
      <c r="Q80" s="366"/>
      <c r="R80" s="132" t="s">
        <v>739</v>
      </c>
      <c r="S80" s="133"/>
      <c r="T80" s="133" t="s">
        <v>781</v>
      </c>
      <c r="U80" s="586"/>
      <c r="V80" s="359"/>
      <c r="W80" s="584"/>
      <c r="X80" s="554"/>
      <c r="Y80" s="559"/>
      <c r="Z80" s="552"/>
      <c r="AA80" s="561"/>
      <c r="AB80" s="552"/>
      <c r="AC80" s="543"/>
      <c r="AD80" s="559"/>
      <c r="AE80" s="551"/>
      <c r="AF80" s="552"/>
      <c r="AG80" s="552"/>
      <c r="AH80" s="553"/>
      <c r="AI80" s="579"/>
      <c r="AJ80" s="579"/>
      <c r="AK80" s="582"/>
      <c r="AL80" s="558"/>
      <c r="AM80" s="553"/>
      <c r="AN80" s="557"/>
      <c r="AO80" s="458"/>
      <c r="AP80" s="554"/>
      <c r="AQ80" s="555"/>
      <c r="AR80" s="555"/>
      <c r="AS80" s="555"/>
      <c r="AT80" s="555"/>
      <c r="AU80" s="566"/>
      <c r="AV80" s="576"/>
      <c r="AW80" s="571"/>
      <c r="AX80" s="573"/>
      <c r="AY80" s="546"/>
      <c r="AZ80" s="547"/>
      <c r="BA80" s="549"/>
      <c r="BB80" s="545"/>
      <c r="BC80" s="354"/>
      <c r="BD80" s="354"/>
      <c r="BE80" s="375"/>
      <c r="BF80" s="354"/>
      <c r="BG80" s="354"/>
      <c r="BH80" s="545"/>
      <c r="BI80" s="354"/>
      <c r="BJ80" s="354"/>
      <c r="BK80" s="354"/>
      <c r="BL80" s="354"/>
      <c r="BM80" s="354"/>
    </row>
    <row r="81" spans="1:65" s="135" customFormat="1" ht="22.5" customHeight="1">
      <c r="A81" s="523"/>
      <c r="B81" s="523"/>
      <c r="C81" s="543"/>
      <c r="D81" s="588"/>
      <c r="E81" s="523"/>
      <c r="F81" s="554"/>
      <c r="G81" s="523"/>
      <c r="H81" s="523"/>
      <c r="I81" s="523"/>
      <c r="J81" s="523"/>
      <c r="K81" s="458"/>
      <c r="L81" s="458"/>
      <c r="M81" s="458"/>
      <c r="N81" s="458"/>
      <c r="O81" s="458"/>
      <c r="P81" s="363"/>
      <c r="Q81" s="366"/>
      <c r="R81" s="132" t="s">
        <v>740</v>
      </c>
      <c r="S81" s="133" t="s">
        <v>781</v>
      </c>
      <c r="T81" s="133"/>
      <c r="U81" s="586"/>
      <c r="V81" s="359"/>
      <c r="W81" s="584"/>
      <c r="X81" s="554"/>
      <c r="Y81" s="559"/>
      <c r="Z81" s="552"/>
      <c r="AA81" s="561"/>
      <c r="AB81" s="552"/>
      <c r="AC81" s="543"/>
      <c r="AD81" s="559"/>
      <c r="AE81" s="551"/>
      <c r="AF81" s="552"/>
      <c r="AG81" s="552"/>
      <c r="AH81" s="553"/>
      <c r="AI81" s="579"/>
      <c r="AJ81" s="579"/>
      <c r="AK81" s="582"/>
      <c r="AL81" s="558"/>
      <c r="AM81" s="553"/>
      <c r="AN81" s="557"/>
      <c r="AO81" s="458"/>
      <c r="AP81" s="554"/>
      <c r="AQ81" s="555"/>
      <c r="AR81" s="555"/>
      <c r="AS81" s="555"/>
      <c r="AT81" s="555"/>
      <c r="AU81" s="566"/>
      <c r="AV81" s="576"/>
      <c r="AW81" s="571"/>
      <c r="AX81" s="573"/>
      <c r="AY81" s="546"/>
      <c r="AZ81" s="547"/>
      <c r="BA81" s="549"/>
      <c r="BB81" s="545"/>
      <c r="BC81" s="354"/>
      <c r="BD81" s="354"/>
      <c r="BE81" s="375"/>
      <c r="BF81" s="354"/>
      <c r="BG81" s="354"/>
      <c r="BH81" s="545"/>
      <c r="BI81" s="354"/>
      <c r="BJ81" s="354"/>
      <c r="BK81" s="354"/>
      <c r="BL81" s="354"/>
      <c r="BM81" s="354"/>
    </row>
    <row r="82" spans="1:65" s="135" customFormat="1" ht="22.5" customHeight="1">
      <c r="A82" s="523"/>
      <c r="B82" s="523"/>
      <c r="C82" s="543"/>
      <c r="D82" s="588"/>
      <c r="E82" s="523"/>
      <c r="F82" s="554"/>
      <c r="G82" s="523"/>
      <c r="H82" s="523"/>
      <c r="I82" s="523"/>
      <c r="J82" s="523"/>
      <c r="K82" s="458"/>
      <c r="L82" s="458"/>
      <c r="M82" s="458"/>
      <c r="N82" s="458"/>
      <c r="O82" s="458"/>
      <c r="P82" s="363"/>
      <c r="Q82" s="366"/>
      <c r="R82" s="132" t="s">
        <v>741</v>
      </c>
      <c r="S82" s="133"/>
      <c r="T82" s="133" t="s">
        <v>781</v>
      </c>
      <c r="U82" s="586"/>
      <c r="V82" s="359"/>
      <c r="W82" s="584"/>
      <c r="X82" s="554"/>
      <c r="Y82" s="559"/>
      <c r="Z82" s="552"/>
      <c r="AA82" s="561"/>
      <c r="AB82" s="552"/>
      <c r="AC82" s="543"/>
      <c r="AD82" s="559"/>
      <c r="AE82" s="551"/>
      <c r="AF82" s="552"/>
      <c r="AG82" s="552"/>
      <c r="AH82" s="553"/>
      <c r="AI82" s="579"/>
      <c r="AJ82" s="579"/>
      <c r="AK82" s="582"/>
      <c r="AL82" s="558"/>
      <c r="AM82" s="553"/>
      <c r="AN82" s="557"/>
      <c r="AO82" s="458"/>
      <c r="AP82" s="554"/>
      <c r="AQ82" s="555"/>
      <c r="AR82" s="555"/>
      <c r="AS82" s="555"/>
      <c r="AT82" s="555"/>
      <c r="AU82" s="566"/>
      <c r="AV82" s="576"/>
      <c r="AW82" s="571"/>
      <c r="AX82" s="573"/>
      <c r="AY82" s="546"/>
      <c r="AZ82" s="547"/>
      <c r="BA82" s="549"/>
      <c r="BB82" s="545"/>
      <c r="BC82" s="354"/>
      <c r="BD82" s="354"/>
      <c r="BE82" s="375"/>
      <c r="BF82" s="354"/>
      <c r="BG82" s="354"/>
      <c r="BH82" s="545"/>
      <c r="BI82" s="354"/>
      <c r="BJ82" s="354"/>
      <c r="BK82" s="354"/>
      <c r="BL82" s="354"/>
      <c r="BM82" s="354"/>
    </row>
    <row r="83" spans="1:65" s="135" customFormat="1" ht="22.5" customHeight="1">
      <c r="A83" s="523"/>
      <c r="B83" s="523"/>
      <c r="C83" s="543"/>
      <c r="D83" s="588"/>
      <c r="E83" s="523"/>
      <c r="F83" s="554"/>
      <c r="G83" s="523"/>
      <c r="H83" s="523"/>
      <c r="I83" s="523"/>
      <c r="J83" s="523"/>
      <c r="K83" s="458"/>
      <c r="L83" s="458"/>
      <c r="M83" s="458"/>
      <c r="N83" s="458"/>
      <c r="O83" s="458"/>
      <c r="P83" s="363"/>
      <c r="Q83" s="366"/>
      <c r="R83" s="132" t="s">
        <v>742</v>
      </c>
      <c r="S83" s="133"/>
      <c r="T83" s="133" t="s">
        <v>781</v>
      </c>
      <c r="U83" s="586"/>
      <c r="V83" s="359"/>
      <c r="W83" s="584"/>
      <c r="X83" s="554"/>
      <c r="Y83" s="559"/>
      <c r="Z83" s="552"/>
      <c r="AA83" s="561"/>
      <c r="AB83" s="552"/>
      <c r="AC83" s="543"/>
      <c r="AD83" s="559"/>
      <c r="AE83" s="551"/>
      <c r="AF83" s="552"/>
      <c r="AG83" s="552"/>
      <c r="AH83" s="553"/>
      <c r="AI83" s="579"/>
      <c r="AJ83" s="579"/>
      <c r="AK83" s="582"/>
      <c r="AL83" s="558"/>
      <c r="AM83" s="553"/>
      <c r="AN83" s="557"/>
      <c r="AO83" s="458"/>
      <c r="AP83" s="554"/>
      <c r="AQ83" s="555"/>
      <c r="AR83" s="555"/>
      <c r="AS83" s="555"/>
      <c r="AT83" s="555"/>
      <c r="AU83" s="566"/>
      <c r="AV83" s="576"/>
      <c r="AW83" s="571"/>
      <c r="AX83" s="573"/>
      <c r="AY83" s="546"/>
      <c r="AZ83" s="547"/>
      <c r="BA83" s="549"/>
      <c r="BB83" s="545"/>
      <c r="BC83" s="354"/>
      <c r="BD83" s="354"/>
      <c r="BE83" s="375"/>
      <c r="BF83" s="354"/>
      <c r="BG83" s="354"/>
      <c r="BH83" s="545"/>
      <c r="BI83" s="354"/>
      <c r="BJ83" s="354"/>
      <c r="BK83" s="354"/>
      <c r="BL83" s="354"/>
      <c r="BM83" s="354"/>
    </row>
    <row r="84" spans="1:65" s="135" customFormat="1" ht="22.5" customHeight="1">
      <c r="A84" s="523"/>
      <c r="B84" s="523"/>
      <c r="C84" s="543"/>
      <c r="D84" s="588"/>
      <c r="E84" s="523"/>
      <c r="F84" s="554"/>
      <c r="G84" s="523"/>
      <c r="H84" s="523"/>
      <c r="I84" s="523"/>
      <c r="J84" s="523"/>
      <c r="K84" s="458"/>
      <c r="L84" s="458"/>
      <c r="M84" s="458"/>
      <c r="N84" s="458"/>
      <c r="O84" s="458"/>
      <c r="P84" s="363"/>
      <c r="Q84" s="366"/>
      <c r="R84" s="132" t="s">
        <v>743</v>
      </c>
      <c r="S84" s="133"/>
      <c r="T84" s="133" t="s">
        <v>781</v>
      </c>
      <c r="U84" s="586"/>
      <c r="V84" s="359"/>
      <c r="W84" s="584"/>
      <c r="X84" s="554"/>
      <c r="Y84" s="559"/>
      <c r="Z84" s="552"/>
      <c r="AA84" s="561"/>
      <c r="AB84" s="552"/>
      <c r="AC84" s="543"/>
      <c r="AD84" s="559"/>
      <c r="AE84" s="551"/>
      <c r="AF84" s="552"/>
      <c r="AG84" s="552"/>
      <c r="AH84" s="553"/>
      <c r="AI84" s="579"/>
      <c r="AJ84" s="579"/>
      <c r="AK84" s="582"/>
      <c r="AL84" s="558"/>
      <c r="AM84" s="553"/>
      <c r="AN84" s="557"/>
      <c r="AO84" s="458"/>
      <c r="AP84" s="554"/>
      <c r="AQ84" s="555"/>
      <c r="AR84" s="555"/>
      <c r="AS84" s="555"/>
      <c r="AT84" s="555"/>
      <c r="AU84" s="566"/>
      <c r="AV84" s="576"/>
      <c r="AW84" s="571"/>
      <c r="AX84" s="573"/>
      <c r="AY84" s="546"/>
      <c r="AZ84" s="547"/>
      <c r="BA84" s="549"/>
      <c r="BB84" s="545"/>
      <c r="BC84" s="354"/>
      <c r="BD84" s="354"/>
      <c r="BE84" s="375"/>
      <c r="BF84" s="354"/>
      <c r="BG84" s="354"/>
      <c r="BH84" s="545"/>
      <c r="BI84" s="354"/>
      <c r="BJ84" s="354"/>
      <c r="BK84" s="354"/>
      <c r="BL84" s="354"/>
      <c r="BM84" s="354"/>
    </row>
    <row r="85" spans="1:65" s="135" customFormat="1" ht="22.5" customHeight="1">
      <c r="A85" s="523"/>
      <c r="B85" s="523"/>
      <c r="C85" s="543"/>
      <c r="D85" s="588"/>
      <c r="E85" s="523"/>
      <c r="F85" s="554"/>
      <c r="G85" s="523"/>
      <c r="H85" s="523"/>
      <c r="I85" s="523"/>
      <c r="J85" s="523"/>
      <c r="K85" s="458"/>
      <c r="L85" s="458"/>
      <c r="M85" s="458"/>
      <c r="N85" s="458"/>
      <c r="O85" s="458"/>
      <c r="P85" s="363"/>
      <c r="Q85" s="366"/>
      <c r="R85" s="132" t="s">
        <v>744</v>
      </c>
      <c r="S85" s="133"/>
      <c r="T85" s="133" t="s">
        <v>781</v>
      </c>
      <c r="U85" s="586"/>
      <c r="V85" s="359"/>
      <c r="W85" s="584"/>
      <c r="X85" s="554"/>
      <c r="Y85" s="559"/>
      <c r="Z85" s="552"/>
      <c r="AA85" s="561"/>
      <c r="AB85" s="552"/>
      <c r="AC85" s="543"/>
      <c r="AD85" s="559"/>
      <c r="AE85" s="551"/>
      <c r="AF85" s="552"/>
      <c r="AG85" s="552"/>
      <c r="AH85" s="553"/>
      <c r="AI85" s="579"/>
      <c r="AJ85" s="579"/>
      <c r="AK85" s="582"/>
      <c r="AL85" s="558"/>
      <c r="AM85" s="553"/>
      <c r="AN85" s="557"/>
      <c r="AO85" s="458"/>
      <c r="AP85" s="554"/>
      <c r="AQ85" s="555"/>
      <c r="AR85" s="555"/>
      <c r="AS85" s="555"/>
      <c r="AT85" s="555"/>
      <c r="AU85" s="566"/>
      <c r="AV85" s="576"/>
      <c r="AW85" s="571"/>
      <c r="AX85" s="573"/>
      <c r="AY85" s="546"/>
      <c r="AZ85" s="547"/>
      <c r="BA85" s="549"/>
      <c r="BB85" s="545"/>
      <c r="BC85" s="354"/>
      <c r="BD85" s="354"/>
      <c r="BE85" s="375"/>
      <c r="BF85" s="354"/>
      <c r="BG85" s="354"/>
      <c r="BH85" s="545"/>
      <c r="BI85" s="354"/>
      <c r="BJ85" s="354"/>
      <c r="BK85" s="354"/>
      <c r="BL85" s="354"/>
      <c r="BM85" s="354"/>
    </row>
    <row r="86" spans="1:65" s="135" customFormat="1" ht="22.5" hidden="1" customHeight="1">
      <c r="A86" s="523"/>
      <c r="B86" s="523"/>
      <c r="C86" s="544"/>
      <c r="D86" s="588"/>
      <c r="E86" s="523"/>
      <c r="F86" s="554"/>
      <c r="G86" s="523"/>
      <c r="H86" s="523"/>
      <c r="I86" s="523"/>
      <c r="J86" s="523"/>
      <c r="K86" s="458"/>
      <c r="L86" s="458"/>
      <c r="M86" s="458"/>
      <c r="N86" s="458"/>
      <c r="O86" s="458"/>
      <c r="P86" s="364"/>
      <c r="Q86" s="367"/>
      <c r="R86" s="136" t="s">
        <v>745</v>
      </c>
      <c r="S86" s="133">
        <f>COUNTA(S67:S85)</f>
        <v>10</v>
      </c>
      <c r="T86" s="133">
        <f>COUNTA(T67:T85)</f>
        <v>9</v>
      </c>
      <c r="U86" s="587"/>
      <c r="V86" s="359"/>
      <c r="W86" s="584"/>
      <c r="X86" s="554"/>
      <c r="Y86" s="559"/>
      <c r="Z86" s="552"/>
      <c r="AA86" s="562"/>
      <c r="AB86" s="552"/>
      <c r="AC86" s="544"/>
      <c r="AD86" s="559"/>
      <c r="AE86" s="551"/>
      <c r="AF86" s="552"/>
      <c r="AG86" s="552"/>
      <c r="AH86" s="553"/>
      <c r="AI86" s="580"/>
      <c r="AJ86" s="580"/>
      <c r="AK86" s="583"/>
      <c r="AL86" s="558"/>
      <c r="AM86" s="553"/>
      <c r="AN86" s="557"/>
      <c r="AO86" s="458"/>
      <c r="AP86" s="554"/>
      <c r="AQ86" s="555"/>
      <c r="AR86" s="555"/>
      <c r="AS86" s="555"/>
      <c r="AT86" s="555"/>
      <c r="AU86" s="566"/>
      <c r="AV86" s="576"/>
      <c r="AW86" s="571"/>
      <c r="AX86" s="573"/>
      <c r="AY86" s="546"/>
      <c r="AZ86" s="547"/>
      <c r="BA86" s="549"/>
      <c r="BB86" s="545"/>
      <c r="BC86" s="354"/>
      <c r="BD86" s="354"/>
      <c r="BE86" s="376"/>
      <c r="BF86" s="354"/>
      <c r="BG86" s="354"/>
      <c r="BH86" s="545"/>
      <c r="BI86" s="354"/>
      <c r="BJ86" s="354"/>
      <c r="BK86" s="354"/>
      <c r="BL86" s="354"/>
      <c r="BM86" s="354"/>
    </row>
    <row r="87" spans="1:65" s="140" customFormat="1" ht="22.5" customHeight="1">
      <c r="A87" s="458">
        <v>18</v>
      </c>
      <c r="B87" s="458" t="s">
        <v>36</v>
      </c>
      <c r="C87" s="455" t="s">
        <v>777</v>
      </c>
      <c r="D87" s="458" t="s">
        <v>799</v>
      </c>
      <c r="E87" s="458" t="s">
        <v>800</v>
      </c>
      <c r="F87" s="511" t="s">
        <v>801</v>
      </c>
      <c r="G87" s="458" t="s">
        <v>781</v>
      </c>
      <c r="H87" s="458" t="s">
        <v>781</v>
      </c>
      <c r="I87" s="458" t="s">
        <v>781</v>
      </c>
      <c r="J87" s="458" t="s">
        <v>781</v>
      </c>
      <c r="K87" s="458" t="s">
        <v>802</v>
      </c>
      <c r="L87" s="458" t="s">
        <v>803</v>
      </c>
      <c r="M87" s="458" t="s">
        <v>804</v>
      </c>
      <c r="N87" s="458" t="s">
        <v>704</v>
      </c>
      <c r="O87" s="458" t="s">
        <v>749</v>
      </c>
      <c r="P87" s="536"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Rara vez</v>
      </c>
      <c r="Q87" s="539">
        <f>IF(P87="Casi seguro",100%,IF(P87="Probable",80%,IF(P87="Posible",60%,IF(P87="Improbable",40%,IF(P87="Rara vez",20%,0)))))</f>
        <v>0.2</v>
      </c>
      <c r="R87" s="143" t="s">
        <v>706</v>
      </c>
      <c r="S87" s="144">
        <v>111</v>
      </c>
      <c r="T87" s="144"/>
      <c r="U87" s="536" t="str">
        <f>IF(S106&lt;=5,"Moderado",IF(S106&lt;=11,"Mayor","Catastrofico"))</f>
        <v>Mayor</v>
      </c>
      <c r="V87" s="535">
        <f>IF(U87=0,0,IF(U87="Moderado",60%,IF(U87="Mayor",80%,100%)))</f>
        <v>0.8</v>
      </c>
      <c r="W87" s="516" t="s">
        <v>707</v>
      </c>
      <c r="X87" s="511" t="s">
        <v>805</v>
      </c>
      <c r="Y87" s="494" t="str">
        <f>IF(Z87="Preventivo","X",IF(Z87="Detectivo","X","X "))</f>
        <v>X</v>
      </c>
      <c r="Z87" s="485" t="s">
        <v>709</v>
      </c>
      <c r="AA87" s="496">
        <f>IF(Z87="","",IF(Z87="Preventivo",25%,15%))</f>
        <v>0.25</v>
      </c>
      <c r="AB87" s="485" t="s">
        <v>38</v>
      </c>
      <c r="AC87" s="496">
        <f>IF(AB87="Automatico",25%,15%)</f>
        <v>0.15</v>
      </c>
      <c r="AD87" s="487">
        <f>AA87+AC87</f>
        <v>0.4</v>
      </c>
      <c r="AE87" s="485" t="s">
        <v>31</v>
      </c>
      <c r="AF87" s="485" t="s">
        <v>32</v>
      </c>
      <c r="AG87" s="485" t="s">
        <v>33</v>
      </c>
      <c r="AH87" s="487">
        <f>Q87-(Q87*AD87)</f>
        <v>0.12</v>
      </c>
      <c r="AI87" s="528" t="str">
        <f>IF(AJ87=0,"Defina la frecuencia",IF(AJ87=20%,"Rara vez",IF(AJ87=40%,"Improbable",IF(AJ87=60%,"Posible",IF(AJ87=80%,"Probable","Casi seguro")))))</f>
        <v>Rara vez</v>
      </c>
      <c r="AJ87" s="528">
        <f>IF(AH94&lt;20%,20%,IF(AH94&lt;40%,40%,IF(AH94&lt;60%,60%,IF(AH94&lt;80%,80%,100%))))</f>
        <v>0.2</v>
      </c>
      <c r="AK87" s="531">
        <f>VALUE(AJ87)</f>
        <v>0.2</v>
      </c>
      <c r="AL87" s="534" t="str">
        <f>U87</f>
        <v>Mayor</v>
      </c>
      <c r="AM87" s="535">
        <f>V87</f>
        <v>0.8</v>
      </c>
      <c r="AN87" s="516" t="s">
        <v>707</v>
      </c>
      <c r="AO87" s="458" t="s">
        <v>710</v>
      </c>
      <c r="AP87" s="511" t="s">
        <v>806</v>
      </c>
      <c r="AQ87" s="458" t="s">
        <v>807</v>
      </c>
      <c r="AR87" s="474">
        <v>45291</v>
      </c>
      <c r="AS87" s="474" t="s">
        <v>766</v>
      </c>
      <c r="AT87" s="458" t="s">
        <v>35</v>
      </c>
      <c r="AU87" s="458" t="s">
        <v>808</v>
      </c>
      <c r="AV87" s="517" t="s">
        <v>809</v>
      </c>
      <c r="AW87" s="519" t="s">
        <v>768</v>
      </c>
      <c r="AX87" s="522">
        <v>1</v>
      </c>
      <c r="AY87" s="699" t="s">
        <v>810</v>
      </c>
      <c r="AZ87" s="457" t="s">
        <v>811</v>
      </c>
      <c r="BA87" s="483">
        <v>1</v>
      </c>
      <c r="BB87" s="500"/>
      <c r="BC87" s="480"/>
      <c r="BD87" s="501"/>
      <c r="BE87" s="479"/>
      <c r="BF87" s="480"/>
      <c r="BG87" s="499"/>
      <c r="BH87" s="481"/>
      <c r="BI87" s="468"/>
      <c r="BJ87" s="468"/>
      <c r="BK87" s="468"/>
      <c r="BL87" s="468"/>
      <c r="BM87" s="470"/>
    </row>
    <row r="88" spans="1:65" s="140" customFormat="1" ht="22.5" customHeight="1">
      <c r="A88" s="458"/>
      <c r="B88" s="458"/>
      <c r="C88" s="456"/>
      <c r="D88" s="458"/>
      <c r="E88" s="458"/>
      <c r="F88" s="511"/>
      <c r="G88" s="458"/>
      <c r="H88" s="458"/>
      <c r="I88" s="458"/>
      <c r="J88" s="458"/>
      <c r="K88" s="458"/>
      <c r="L88" s="458"/>
      <c r="M88" s="458"/>
      <c r="N88" s="458"/>
      <c r="O88" s="458"/>
      <c r="P88" s="537"/>
      <c r="Q88" s="540"/>
      <c r="R88" s="143" t="s">
        <v>719</v>
      </c>
      <c r="S88" s="144" t="s">
        <v>781</v>
      </c>
      <c r="T88" s="144"/>
      <c r="U88" s="537"/>
      <c r="V88" s="535"/>
      <c r="W88" s="516"/>
      <c r="X88" s="511"/>
      <c r="Y88" s="494"/>
      <c r="Z88" s="486"/>
      <c r="AA88" s="497"/>
      <c r="AB88" s="486"/>
      <c r="AC88" s="497"/>
      <c r="AD88" s="495"/>
      <c r="AE88" s="486"/>
      <c r="AF88" s="486"/>
      <c r="AG88" s="486"/>
      <c r="AH88" s="487"/>
      <c r="AI88" s="529"/>
      <c r="AJ88" s="529"/>
      <c r="AK88" s="532"/>
      <c r="AL88" s="534"/>
      <c r="AM88" s="535"/>
      <c r="AN88" s="516"/>
      <c r="AO88" s="458"/>
      <c r="AP88" s="511"/>
      <c r="AQ88" s="475"/>
      <c r="AR88" s="475"/>
      <c r="AS88" s="475"/>
      <c r="AT88" s="475"/>
      <c r="AU88" s="458"/>
      <c r="AV88" s="518"/>
      <c r="AW88" s="520"/>
      <c r="AX88" s="523"/>
      <c r="AY88" s="469"/>
      <c r="AZ88" s="475"/>
      <c r="BA88" s="475"/>
      <c r="BB88" s="481"/>
      <c r="BC88" s="468"/>
      <c r="BD88" s="468"/>
      <c r="BE88" s="479"/>
      <c r="BF88" s="469"/>
      <c r="BG88" s="469"/>
      <c r="BH88" s="481"/>
      <c r="BI88" s="468"/>
      <c r="BJ88" s="468"/>
      <c r="BK88" s="469"/>
      <c r="BL88" s="469"/>
      <c r="BM88" s="469"/>
    </row>
    <row r="89" spans="1:65" s="140" customFormat="1" ht="22.5" customHeight="1">
      <c r="A89" s="458"/>
      <c r="B89" s="458"/>
      <c r="C89" s="456"/>
      <c r="D89" s="458"/>
      <c r="E89" s="458"/>
      <c r="F89" s="511"/>
      <c r="G89" s="458"/>
      <c r="H89" s="458"/>
      <c r="I89" s="458"/>
      <c r="J89" s="458"/>
      <c r="K89" s="458"/>
      <c r="L89" s="458"/>
      <c r="M89" s="458"/>
      <c r="N89" s="458"/>
      <c r="O89" s="458"/>
      <c r="P89" s="537"/>
      <c r="Q89" s="540"/>
      <c r="R89" s="143" t="s">
        <v>720</v>
      </c>
      <c r="S89" s="144" t="s">
        <v>781</v>
      </c>
      <c r="T89" s="144"/>
      <c r="U89" s="537"/>
      <c r="V89" s="535"/>
      <c r="W89" s="516"/>
      <c r="X89" s="511"/>
      <c r="Y89" s="494"/>
      <c r="Z89" s="486"/>
      <c r="AA89" s="497"/>
      <c r="AB89" s="486"/>
      <c r="AC89" s="497"/>
      <c r="AD89" s="495"/>
      <c r="AE89" s="486"/>
      <c r="AF89" s="486"/>
      <c r="AG89" s="486"/>
      <c r="AH89" s="487"/>
      <c r="AI89" s="529"/>
      <c r="AJ89" s="529"/>
      <c r="AK89" s="532"/>
      <c r="AL89" s="534"/>
      <c r="AM89" s="535"/>
      <c r="AN89" s="516"/>
      <c r="AO89" s="458"/>
      <c r="AP89" s="511"/>
      <c r="AQ89" s="475"/>
      <c r="AR89" s="475"/>
      <c r="AS89" s="475"/>
      <c r="AT89" s="475"/>
      <c r="AU89" s="458"/>
      <c r="AV89" s="518"/>
      <c r="AW89" s="520"/>
      <c r="AX89" s="523"/>
      <c r="AY89" s="469"/>
      <c r="AZ89" s="475"/>
      <c r="BA89" s="475"/>
      <c r="BB89" s="481"/>
      <c r="BC89" s="468"/>
      <c r="BD89" s="468"/>
      <c r="BE89" s="479"/>
      <c r="BF89" s="469"/>
      <c r="BG89" s="469"/>
      <c r="BH89" s="481"/>
      <c r="BI89" s="468"/>
      <c r="BJ89" s="468"/>
      <c r="BK89" s="469"/>
      <c r="BL89" s="469"/>
      <c r="BM89" s="469"/>
    </row>
    <row r="90" spans="1:65" s="140" customFormat="1" ht="22.5" customHeight="1">
      <c r="A90" s="458"/>
      <c r="B90" s="458"/>
      <c r="C90" s="456"/>
      <c r="D90" s="458"/>
      <c r="E90" s="458"/>
      <c r="F90" s="511"/>
      <c r="G90" s="458"/>
      <c r="H90" s="458"/>
      <c r="I90" s="458"/>
      <c r="J90" s="458"/>
      <c r="K90" s="458"/>
      <c r="L90" s="458"/>
      <c r="M90" s="458"/>
      <c r="N90" s="458"/>
      <c r="O90" s="458"/>
      <c r="P90" s="537"/>
      <c r="Q90" s="540"/>
      <c r="R90" s="143" t="s">
        <v>721</v>
      </c>
      <c r="S90" s="144"/>
      <c r="T90" s="144" t="s">
        <v>781</v>
      </c>
      <c r="U90" s="537"/>
      <c r="V90" s="535"/>
      <c r="W90" s="516"/>
      <c r="X90" s="511"/>
      <c r="Y90" s="494"/>
      <c r="Z90" s="486"/>
      <c r="AA90" s="497"/>
      <c r="AB90" s="486"/>
      <c r="AC90" s="497"/>
      <c r="AD90" s="495"/>
      <c r="AE90" s="486"/>
      <c r="AF90" s="486"/>
      <c r="AG90" s="486"/>
      <c r="AH90" s="487"/>
      <c r="AI90" s="529"/>
      <c r="AJ90" s="529"/>
      <c r="AK90" s="532"/>
      <c r="AL90" s="534"/>
      <c r="AM90" s="535"/>
      <c r="AN90" s="516"/>
      <c r="AO90" s="458"/>
      <c r="AP90" s="511"/>
      <c r="AQ90" s="475"/>
      <c r="AR90" s="475"/>
      <c r="AS90" s="475"/>
      <c r="AT90" s="475"/>
      <c r="AU90" s="458"/>
      <c r="AV90" s="518"/>
      <c r="AW90" s="520"/>
      <c r="AX90" s="523"/>
      <c r="AY90" s="469"/>
      <c r="AZ90" s="475"/>
      <c r="BA90" s="475"/>
      <c r="BB90" s="481"/>
      <c r="BC90" s="468"/>
      <c r="BD90" s="468"/>
      <c r="BE90" s="479"/>
      <c r="BF90" s="469"/>
      <c r="BG90" s="469"/>
      <c r="BH90" s="481"/>
      <c r="BI90" s="468"/>
      <c r="BJ90" s="468"/>
      <c r="BK90" s="469"/>
      <c r="BL90" s="469"/>
      <c r="BM90" s="469"/>
    </row>
    <row r="91" spans="1:65" s="140" customFormat="1" ht="21.95" customHeight="1">
      <c r="A91" s="458"/>
      <c r="B91" s="458"/>
      <c r="C91" s="456"/>
      <c r="D91" s="458"/>
      <c r="E91" s="458"/>
      <c r="F91" s="511"/>
      <c r="G91" s="458"/>
      <c r="H91" s="458"/>
      <c r="I91" s="458"/>
      <c r="J91" s="458"/>
      <c r="K91" s="458"/>
      <c r="L91" s="458"/>
      <c r="M91" s="458"/>
      <c r="N91" s="458"/>
      <c r="O91" s="458"/>
      <c r="P91" s="537"/>
      <c r="Q91" s="540"/>
      <c r="R91" s="143" t="s">
        <v>722</v>
      </c>
      <c r="S91" s="144" t="s">
        <v>781</v>
      </c>
      <c r="T91" s="144"/>
      <c r="U91" s="537"/>
      <c r="V91" s="535"/>
      <c r="W91" s="516"/>
      <c r="X91" s="511"/>
      <c r="Y91" s="494"/>
      <c r="Z91" s="486"/>
      <c r="AA91" s="497"/>
      <c r="AB91" s="486"/>
      <c r="AC91" s="497"/>
      <c r="AD91" s="495"/>
      <c r="AE91" s="486"/>
      <c r="AF91" s="486"/>
      <c r="AG91" s="486"/>
      <c r="AH91" s="487"/>
      <c r="AI91" s="529"/>
      <c r="AJ91" s="529"/>
      <c r="AK91" s="532"/>
      <c r="AL91" s="534"/>
      <c r="AM91" s="535"/>
      <c r="AN91" s="516"/>
      <c r="AO91" s="458"/>
      <c r="AP91" s="511"/>
      <c r="AQ91" s="475"/>
      <c r="AR91" s="475"/>
      <c r="AS91" s="475"/>
      <c r="AT91" s="475"/>
      <c r="AU91" s="458"/>
      <c r="AV91" s="518"/>
      <c r="AW91" s="520"/>
      <c r="AX91" s="523"/>
      <c r="AY91" s="469"/>
      <c r="AZ91" s="475"/>
      <c r="BA91" s="475"/>
      <c r="BB91" s="481"/>
      <c r="BC91" s="468"/>
      <c r="BD91" s="468"/>
      <c r="BE91" s="479"/>
      <c r="BF91" s="469"/>
      <c r="BG91" s="469"/>
      <c r="BH91" s="481"/>
      <c r="BI91" s="468"/>
      <c r="BJ91" s="468"/>
      <c r="BK91" s="469"/>
      <c r="BL91" s="469"/>
      <c r="BM91" s="469"/>
    </row>
    <row r="92" spans="1:65" s="140" customFormat="1" ht="22.5" customHeight="1">
      <c r="A92" s="458"/>
      <c r="B92" s="458"/>
      <c r="C92" s="456"/>
      <c r="D92" s="458"/>
      <c r="E92" s="458"/>
      <c r="F92" s="511"/>
      <c r="G92" s="458"/>
      <c r="H92" s="458"/>
      <c r="I92" s="458"/>
      <c r="J92" s="458"/>
      <c r="K92" s="458"/>
      <c r="L92" s="458"/>
      <c r="M92" s="458"/>
      <c r="N92" s="458"/>
      <c r="O92" s="458"/>
      <c r="P92" s="537"/>
      <c r="Q92" s="540"/>
      <c r="R92" s="143" t="s">
        <v>723</v>
      </c>
      <c r="S92" s="144"/>
      <c r="T92" s="144" t="s">
        <v>781</v>
      </c>
      <c r="U92" s="537"/>
      <c r="V92" s="535"/>
      <c r="W92" s="516"/>
      <c r="X92" s="511"/>
      <c r="Y92" s="494"/>
      <c r="Z92" s="486"/>
      <c r="AA92" s="497"/>
      <c r="AB92" s="486"/>
      <c r="AC92" s="497"/>
      <c r="AD92" s="495"/>
      <c r="AE92" s="486"/>
      <c r="AF92" s="486"/>
      <c r="AG92" s="486"/>
      <c r="AH92" s="487"/>
      <c r="AI92" s="529"/>
      <c r="AJ92" s="529"/>
      <c r="AK92" s="532"/>
      <c r="AL92" s="534"/>
      <c r="AM92" s="535"/>
      <c r="AN92" s="516"/>
      <c r="AO92" s="458"/>
      <c r="AP92" s="511"/>
      <c r="AQ92" s="475"/>
      <c r="AR92" s="475"/>
      <c r="AS92" s="475"/>
      <c r="AT92" s="475"/>
      <c r="AU92" s="458"/>
      <c r="AV92" s="518"/>
      <c r="AW92" s="520"/>
      <c r="AX92" s="523"/>
      <c r="AY92" s="469"/>
      <c r="AZ92" s="475"/>
      <c r="BA92" s="475"/>
      <c r="BB92" s="481"/>
      <c r="BC92" s="468"/>
      <c r="BD92" s="468"/>
      <c r="BE92" s="479"/>
      <c r="BF92" s="469"/>
      <c r="BG92" s="469"/>
      <c r="BH92" s="481"/>
      <c r="BI92" s="468"/>
      <c r="BJ92" s="468"/>
      <c r="BK92" s="469"/>
      <c r="BL92" s="469"/>
      <c r="BM92" s="469"/>
    </row>
    <row r="93" spans="1:65" s="140" customFormat="1" ht="22.5" customHeight="1">
      <c r="A93" s="458"/>
      <c r="B93" s="458"/>
      <c r="C93" s="456"/>
      <c r="D93" s="458"/>
      <c r="E93" s="458"/>
      <c r="F93" s="511"/>
      <c r="G93" s="458"/>
      <c r="H93" s="458"/>
      <c r="I93" s="458"/>
      <c r="J93" s="458"/>
      <c r="K93" s="458"/>
      <c r="L93" s="458"/>
      <c r="M93" s="458"/>
      <c r="N93" s="458"/>
      <c r="O93" s="458"/>
      <c r="P93" s="537"/>
      <c r="Q93" s="540"/>
      <c r="R93" s="143" t="s">
        <v>724</v>
      </c>
      <c r="S93" s="144" t="s">
        <v>781</v>
      </c>
      <c r="T93" s="144"/>
      <c r="U93" s="537"/>
      <c r="V93" s="535"/>
      <c r="W93" s="516"/>
      <c r="X93" s="511"/>
      <c r="Y93" s="494"/>
      <c r="Z93" s="486"/>
      <c r="AA93" s="498"/>
      <c r="AB93" s="486"/>
      <c r="AC93" s="498"/>
      <c r="AD93" s="495"/>
      <c r="AE93" s="486"/>
      <c r="AF93" s="486"/>
      <c r="AG93" s="486"/>
      <c r="AH93" s="487"/>
      <c r="AI93" s="529"/>
      <c r="AJ93" s="529"/>
      <c r="AK93" s="532"/>
      <c r="AL93" s="534"/>
      <c r="AM93" s="535"/>
      <c r="AN93" s="516"/>
      <c r="AO93" s="458"/>
      <c r="AP93" s="511"/>
      <c r="AQ93" s="475"/>
      <c r="AR93" s="475"/>
      <c r="AS93" s="475"/>
      <c r="AT93" s="475"/>
      <c r="AU93" s="458"/>
      <c r="AV93" s="518"/>
      <c r="AW93" s="520"/>
      <c r="AX93" s="523"/>
      <c r="AY93" s="469"/>
      <c r="AZ93" s="475"/>
      <c r="BA93" s="475"/>
      <c r="BB93" s="481"/>
      <c r="BC93" s="468"/>
      <c r="BD93" s="468"/>
      <c r="BE93" s="480"/>
      <c r="BF93" s="469"/>
      <c r="BG93" s="469"/>
      <c r="BH93" s="481"/>
      <c r="BI93" s="468"/>
      <c r="BJ93" s="468"/>
      <c r="BK93" s="469"/>
      <c r="BL93" s="469"/>
      <c r="BM93" s="469"/>
    </row>
    <row r="94" spans="1:65" s="140" customFormat="1" ht="22.5" customHeight="1">
      <c r="A94" s="458"/>
      <c r="B94" s="458"/>
      <c r="C94" s="456"/>
      <c r="D94" s="458"/>
      <c r="E94" s="458"/>
      <c r="F94" s="511"/>
      <c r="G94" s="458"/>
      <c r="H94" s="458"/>
      <c r="I94" s="458"/>
      <c r="J94" s="458"/>
      <c r="K94" s="458"/>
      <c r="L94" s="458"/>
      <c r="M94" s="458"/>
      <c r="N94" s="458"/>
      <c r="O94" s="458"/>
      <c r="P94" s="537"/>
      <c r="Q94" s="540"/>
      <c r="R94" s="143" t="s">
        <v>725</v>
      </c>
      <c r="S94" s="144"/>
      <c r="T94" s="144" t="s">
        <v>781</v>
      </c>
      <c r="U94" s="537"/>
      <c r="V94" s="535"/>
      <c r="W94" s="516"/>
      <c r="X94" s="511" t="s">
        <v>812</v>
      </c>
      <c r="Y94" s="494" t="str">
        <f>IF(Z94="Preventivo","X",IF(Z87="Detectivo","X","X "))</f>
        <v xml:space="preserve">X </v>
      </c>
      <c r="Z94" s="485" t="s">
        <v>793</v>
      </c>
      <c r="AA94" s="496">
        <f>IF(Z94="","",IF(Z94="Preventivo",25%,15%))</f>
        <v>0.15</v>
      </c>
      <c r="AB94" s="485" t="s">
        <v>38</v>
      </c>
      <c r="AC94" s="455">
        <f>IF(AB94="Automatico",25%,15%)</f>
        <v>0.15</v>
      </c>
      <c r="AD94" s="487">
        <f>AA94+AC94</f>
        <v>0.3</v>
      </c>
      <c r="AE94" s="485" t="s">
        <v>31</v>
      </c>
      <c r="AF94" s="485" t="s">
        <v>32</v>
      </c>
      <c r="AG94" s="485" t="s">
        <v>33</v>
      </c>
      <c r="AH94" s="487">
        <f>AH87-(AH87*AD94)</f>
        <v>8.3999999999999991E-2</v>
      </c>
      <c r="AI94" s="529"/>
      <c r="AJ94" s="529"/>
      <c r="AK94" s="532"/>
      <c r="AL94" s="534"/>
      <c r="AM94" s="535"/>
      <c r="AN94" s="516"/>
      <c r="AO94" s="458"/>
      <c r="AP94" s="511" t="s">
        <v>813</v>
      </c>
      <c r="AQ94" s="458" t="s">
        <v>807</v>
      </c>
      <c r="AR94" s="474">
        <v>45291</v>
      </c>
      <c r="AS94" s="474" t="s">
        <v>713</v>
      </c>
      <c r="AT94" s="458" t="s">
        <v>35</v>
      </c>
      <c r="AU94" s="458" t="s">
        <v>814</v>
      </c>
      <c r="AV94" s="524" t="s">
        <v>815</v>
      </c>
      <c r="AW94" s="521"/>
      <c r="AX94" s="527">
        <v>1</v>
      </c>
      <c r="AY94" s="512" t="s">
        <v>810</v>
      </c>
      <c r="AZ94" s="477" t="s">
        <v>816</v>
      </c>
      <c r="BA94" s="483">
        <v>1</v>
      </c>
      <c r="BB94" s="481"/>
      <c r="BC94" s="468"/>
      <c r="BD94" s="484"/>
      <c r="BE94" s="478"/>
      <c r="BF94" s="468"/>
      <c r="BG94" s="470"/>
      <c r="BH94" s="481"/>
      <c r="BI94" s="468"/>
      <c r="BJ94" s="468"/>
      <c r="BK94" s="468"/>
      <c r="BL94" s="468"/>
      <c r="BM94" s="470"/>
    </row>
    <row r="95" spans="1:65" s="140" customFormat="1" ht="22.5" customHeight="1">
      <c r="A95" s="458"/>
      <c r="B95" s="458"/>
      <c r="C95" s="456"/>
      <c r="D95" s="458"/>
      <c r="E95" s="458"/>
      <c r="F95" s="511"/>
      <c r="G95" s="458"/>
      <c r="H95" s="458"/>
      <c r="I95" s="458"/>
      <c r="J95" s="458"/>
      <c r="K95" s="458"/>
      <c r="L95" s="458"/>
      <c r="M95" s="458"/>
      <c r="N95" s="458"/>
      <c r="O95" s="458"/>
      <c r="P95" s="537"/>
      <c r="Q95" s="540"/>
      <c r="R95" s="143" t="s">
        <v>733</v>
      </c>
      <c r="S95" s="144"/>
      <c r="T95" s="144" t="s">
        <v>781</v>
      </c>
      <c r="U95" s="537"/>
      <c r="V95" s="535"/>
      <c r="W95" s="516"/>
      <c r="X95" s="511"/>
      <c r="Y95" s="495"/>
      <c r="Z95" s="486"/>
      <c r="AA95" s="497"/>
      <c r="AB95" s="486"/>
      <c r="AC95" s="456"/>
      <c r="AD95" s="495"/>
      <c r="AE95" s="485"/>
      <c r="AF95" s="486"/>
      <c r="AG95" s="486"/>
      <c r="AH95" s="487"/>
      <c r="AI95" s="529"/>
      <c r="AJ95" s="529"/>
      <c r="AK95" s="532"/>
      <c r="AL95" s="534"/>
      <c r="AM95" s="535"/>
      <c r="AN95" s="516"/>
      <c r="AO95" s="458"/>
      <c r="AP95" s="511"/>
      <c r="AQ95" s="475"/>
      <c r="AR95" s="475"/>
      <c r="AS95" s="475"/>
      <c r="AT95" s="475"/>
      <c r="AU95" s="458"/>
      <c r="AV95" s="525"/>
      <c r="AW95" s="521"/>
      <c r="AX95" s="523"/>
      <c r="AY95" s="475"/>
      <c r="AZ95" s="513"/>
      <c r="BA95" s="475"/>
      <c r="BB95" s="482"/>
      <c r="BC95" s="469"/>
      <c r="BD95" s="469"/>
      <c r="BE95" s="479"/>
      <c r="BF95" s="469"/>
      <c r="BG95" s="469"/>
      <c r="BH95" s="482"/>
      <c r="BI95" s="469"/>
      <c r="BJ95" s="469"/>
      <c r="BK95" s="469"/>
      <c r="BL95" s="469"/>
      <c r="BM95" s="469"/>
    </row>
    <row r="96" spans="1:65" s="140" customFormat="1" ht="22.5" customHeight="1">
      <c r="A96" s="458"/>
      <c r="B96" s="458"/>
      <c r="C96" s="457"/>
      <c r="D96" s="458"/>
      <c r="E96" s="458"/>
      <c r="F96" s="511"/>
      <c r="G96" s="458"/>
      <c r="H96" s="458"/>
      <c r="I96" s="458"/>
      <c r="J96" s="458"/>
      <c r="K96" s="458"/>
      <c r="L96" s="458"/>
      <c r="M96" s="458"/>
      <c r="N96" s="458"/>
      <c r="O96" s="458"/>
      <c r="P96" s="537"/>
      <c r="Q96" s="540"/>
      <c r="R96" s="143" t="s">
        <v>734</v>
      </c>
      <c r="S96" s="144" t="s">
        <v>781</v>
      </c>
      <c r="T96" s="144"/>
      <c r="U96" s="537"/>
      <c r="V96" s="535"/>
      <c r="W96" s="516"/>
      <c r="X96" s="511"/>
      <c r="Y96" s="495"/>
      <c r="Z96" s="486"/>
      <c r="AA96" s="497"/>
      <c r="AB96" s="486"/>
      <c r="AC96" s="456"/>
      <c r="AD96" s="495"/>
      <c r="AE96" s="485"/>
      <c r="AF96" s="486"/>
      <c r="AG96" s="486"/>
      <c r="AH96" s="487"/>
      <c r="AI96" s="529"/>
      <c r="AJ96" s="529"/>
      <c r="AK96" s="532"/>
      <c r="AL96" s="534"/>
      <c r="AM96" s="535"/>
      <c r="AN96" s="516"/>
      <c r="AO96" s="458"/>
      <c r="AP96" s="511"/>
      <c r="AQ96" s="475"/>
      <c r="AR96" s="475"/>
      <c r="AS96" s="475"/>
      <c r="AT96" s="475"/>
      <c r="AU96" s="458"/>
      <c r="AV96" s="525"/>
      <c r="AW96" s="521"/>
      <c r="AX96" s="523"/>
      <c r="AY96" s="475"/>
      <c r="AZ96" s="513"/>
      <c r="BA96" s="475"/>
      <c r="BB96" s="482"/>
      <c r="BC96" s="469"/>
      <c r="BD96" s="469"/>
      <c r="BE96" s="479"/>
      <c r="BF96" s="469"/>
      <c r="BG96" s="469"/>
      <c r="BH96" s="482"/>
      <c r="BI96" s="469"/>
      <c r="BJ96" s="469"/>
      <c r="BK96" s="469"/>
      <c r="BL96" s="469"/>
      <c r="BM96" s="469"/>
    </row>
    <row r="97" spans="1:65" s="140" customFormat="1" ht="22.5" customHeight="1">
      <c r="A97" s="458"/>
      <c r="B97" s="458"/>
      <c r="C97" s="455" t="s">
        <v>817</v>
      </c>
      <c r="D97" s="458"/>
      <c r="E97" s="458"/>
      <c r="F97" s="511"/>
      <c r="G97" s="458"/>
      <c r="H97" s="458"/>
      <c r="I97" s="458"/>
      <c r="J97" s="458"/>
      <c r="K97" s="458"/>
      <c r="L97" s="458"/>
      <c r="M97" s="458"/>
      <c r="N97" s="458"/>
      <c r="O97" s="458"/>
      <c r="P97" s="537"/>
      <c r="Q97" s="540"/>
      <c r="R97" s="143" t="s">
        <v>736</v>
      </c>
      <c r="S97" s="144" t="s">
        <v>781</v>
      </c>
      <c r="T97" s="144"/>
      <c r="U97" s="537"/>
      <c r="V97" s="535"/>
      <c r="W97" s="516"/>
      <c r="X97" s="511"/>
      <c r="Y97" s="495"/>
      <c r="Z97" s="486"/>
      <c r="AA97" s="497"/>
      <c r="AB97" s="486"/>
      <c r="AC97" s="456"/>
      <c r="AD97" s="495"/>
      <c r="AE97" s="485"/>
      <c r="AF97" s="486"/>
      <c r="AG97" s="486"/>
      <c r="AH97" s="487"/>
      <c r="AI97" s="529"/>
      <c r="AJ97" s="529"/>
      <c r="AK97" s="532"/>
      <c r="AL97" s="534"/>
      <c r="AM97" s="535"/>
      <c r="AN97" s="516"/>
      <c r="AO97" s="458"/>
      <c r="AP97" s="511"/>
      <c r="AQ97" s="475"/>
      <c r="AR97" s="475"/>
      <c r="AS97" s="475"/>
      <c r="AT97" s="475"/>
      <c r="AU97" s="458"/>
      <c r="AV97" s="525"/>
      <c r="AW97" s="521"/>
      <c r="AX97" s="523"/>
      <c r="AY97" s="475"/>
      <c r="AZ97" s="513"/>
      <c r="BA97" s="475"/>
      <c r="BB97" s="482"/>
      <c r="BC97" s="469"/>
      <c r="BD97" s="469"/>
      <c r="BE97" s="479"/>
      <c r="BF97" s="469"/>
      <c r="BG97" s="469"/>
      <c r="BH97" s="482"/>
      <c r="BI97" s="469"/>
      <c r="BJ97" s="469"/>
      <c r="BK97" s="469"/>
      <c r="BL97" s="469"/>
      <c r="BM97" s="469"/>
    </row>
    <row r="98" spans="1:65" s="140" customFormat="1" ht="22.5" customHeight="1">
      <c r="A98" s="458"/>
      <c r="B98" s="458"/>
      <c r="C98" s="456"/>
      <c r="D98" s="458"/>
      <c r="E98" s="458"/>
      <c r="F98" s="511"/>
      <c r="G98" s="458"/>
      <c r="H98" s="458"/>
      <c r="I98" s="458"/>
      <c r="J98" s="458"/>
      <c r="K98" s="458"/>
      <c r="L98" s="458"/>
      <c r="M98" s="458"/>
      <c r="N98" s="458"/>
      <c r="O98" s="458"/>
      <c r="P98" s="537"/>
      <c r="Q98" s="540"/>
      <c r="R98" s="143" t="s">
        <v>737</v>
      </c>
      <c r="S98" s="144" t="s">
        <v>781</v>
      </c>
      <c r="T98" s="144"/>
      <c r="U98" s="537"/>
      <c r="V98" s="535"/>
      <c r="W98" s="516"/>
      <c r="X98" s="511"/>
      <c r="Y98" s="495"/>
      <c r="Z98" s="486"/>
      <c r="AA98" s="497"/>
      <c r="AB98" s="486"/>
      <c r="AC98" s="456"/>
      <c r="AD98" s="495"/>
      <c r="AE98" s="485"/>
      <c r="AF98" s="486"/>
      <c r="AG98" s="486"/>
      <c r="AH98" s="487"/>
      <c r="AI98" s="529"/>
      <c r="AJ98" s="529"/>
      <c r="AK98" s="532"/>
      <c r="AL98" s="534"/>
      <c r="AM98" s="535"/>
      <c r="AN98" s="516"/>
      <c r="AO98" s="458"/>
      <c r="AP98" s="511"/>
      <c r="AQ98" s="475"/>
      <c r="AR98" s="475"/>
      <c r="AS98" s="475"/>
      <c r="AT98" s="475"/>
      <c r="AU98" s="458"/>
      <c r="AV98" s="525"/>
      <c r="AW98" s="521"/>
      <c r="AX98" s="523"/>
      <c r="AY98" s="475"/>
      <c r="AZ98" s="513"/>
      <c r="BA98" s="475"/>
      <c r="BB98" s="482"/>
      <c r="BC98" s="469"/>
      <c r="BD98" s="469"/>
      <c r="BE98" s="479"/>
      <c r="BF98" s="469"/>
      <c r="BG98" s="469"/>
      <c r="BH98" s="482"/>
      <c r="BI98" s="469"/>
      <c r="BJ98" s="469"/>
      <c r="BK98" s="469"/>
      <c r="BL98" s="469"/>
      <c r="BM98" s="469"/>
    </row>
    <row r="99" spans="1:65" s="140" customFormat="1" ht="22.5" customHeight="1">
      <c r="A99" s="458"/>
      <c r="B99" s="458"/>
      <c r="C99" s="456"/>
      <c r="D99" s="458"/>
      <c r="E99" s="458"/>
      <c r="F99" s="511"/>
      <c r="G99" s="458"/>
      <c r="H99" s="458"/>
      <c r="I99" s="458"/>
      <c r="J99" s="458"/>
      <c r="K99" s="458"/>
      <c r="L99" s="458"/>
      <c r="M99" s="458"/>
      <c r="N99" s="458"/>
      <c r="O99" s="458"/>
      <c r="P99" s="537"/>
      <c r="Q99" s="540"/>
      <c r="R99" s="143" t="s">
        <v>738</v>
      </c>
      <c r="S99" s="144" t="s">
        <v>781</v>
      </c>
      <c r="T99" s="144"/>
      <c r="U99" s="537"/>
      <c r="V99" s="535"/>
      <c r="W99" s="516"/>
      <c r="X99" s="511"/>
      <c r="Y99" s="495"/>
      <c r="Z99" s="486"/>
      <c r="AA99" s="497"/>
      <c r="AB99" s="486"/>
      <c r="AC99" s="456"/>
      <c r="AD99" s="495"/>
      <c r="AE99" s="485"/>
      <c r="AF99" s="486"/>
      <c r="AG99" s="486"/>
      <c r="AH99" s="487"/>
      <c r="AI99" s="529"/>
      <c r="AJ99" s="529"/>
      <c r="AK99" s="532"/>
      <c r="AL99" s="534"/>
      <c r="AM99" s="535"/>
      <c r="AN99" s="516"/>
      <c r="AO99" s="458"/>
      <c r="AP99" s="511"/>
      <c r="AQ99" s="475"/>
      <c r="AR99" s="475"/>
      <c r="AS99" s="475"/>
      <c r="AT99" s="475"/>
      <c r="AU99" s="458"/>
      <c r="AV99" s="525"/>
      <c r="AW99" s="521"/>
      <c r="AX99" s="523"/>
      <c r="AY99" s="475"/>
      <c r="AZ99" s="513"/>
      <c r="BA99" s="475"/>
      <c r="BB99" s="482"/>
      <c r="BC99" s="469"/>
      <c r="BD99" s="469"/>
      <c r="BE99" s="479"/>
      <c r="BF99" s="469"/>
      <c r="BG99" s="469"/>
      <c r="BH99" s="482"/>
      <c r="BI99" s="469"/>
      <c r="BJ99" s="469"/>
      <c r="BK99" s="469"/>
      <c r="BL99" s="469"/>
      <c r="BM99" s="469"/>
    </row>
    <row r="100" spans="1:65" s="140" customFormat="1" ht="22.5" customHeight="1">
      <c r="A100" s="458"/>
      <c r="B100" s="458"/>
      <c r="C100" s="456"/>
      <c r="D100" s="458"/>
      <c r="E100" s="458"/>
      <c r="F100" s="511"/>
      <c r="G100" s="458"/>
      <c r="H100" s="458"/>
      <c r="I100" s="458"/>
      <c r="J100" s="458"/>
      <c r="K100" s="458"/>
      <c r="L100" s="458"/>
      <c r="M100" s="458"/>
      <c r="N100" s="458"/>
      <c r="O100" s="458"/>
      <c r="P100" s="537"/>
      <c r="Q100" s="540"/>
      <c r="R100" s="143" t="s">
        <v>739</v>
      </c>
      <c r="S100" s="144"/>
      <c r="T100" s="144" t="s">
        <v>781</v>
      </c>
      <c r="U100" s="537"/>
      <c r="V100" s="535"/>
      <c r="W100" s="516"/>
      <c r="X100" s="511"/>
      <c r="Y100" s="495"/>
      <c r="Z100" s="486"/>
      <c r="AA100" s="497"/>
      <c r="AB100" s="486"/>
      <c r="AC100" s="456"/>
      <c r="AD100" s="495"/>
      <c r="AE100" s="485"/>
      <c r="AF100" s="486"/>
      <c r="AG100" s="486"/>
      <c r="AH100" s="487"/>
      <c r="AI100" s="529"/>
      <c r="AJ100" s="529"/>
      <c r="AK100" s="532"/>
      <c r="AL100" s="534"/>
      <c r="AM100" s="535"/>
      <c r="AN100" s="516"/>
      <c r="AO100" s="458"/>
      <c r="AP100" s="511"/>
      <c r="AQ100" s="475"/>
      <c r="AR100" s="475"/>
      <c r="AS100" s="475"/>
      <c r="AT100" s="475"/>
      <c r="AU100" s="458"/>
      <c r="AV100" s="525"/>
      <c r="AW100" s="521"/>
      <c r="AX100" s="523"/>
      <c r="AY100" s="475"/>
      <c r="AZ100" s="513"/>
      <c r="BA100" s="475"/>
      <c r="BB100" s="482"/>
      <c r="BC100" s="469"/>
      <c r="BD100" s="469"/>
      <c r="BE100" s="479"/>
      <c r="BF100" s="469"/>
      <c r="BG100" s="469"/>
      <c r="BH100" s="482"/>
      <c r="BI100" s="469"/>
      <c r="BJ100" s="469"/>
      <c r="BK100" s="469"/>
      <c r="BL100" s="469"/>
      <c r="BM100" s="469"/>
    </row>
    <row r="101" spans="1:65" s="140" customFormat="1" ht="22.5" customHeight="1">
      <c r="A101" s="458"/>
      <c r="B101" s="458"/>
      <c r="C101" s="456"/>
      <c r="D101" s="458"/>
      <c r="E101" s="458"/>
      <c r="F101" s="511"/>
      <c r="G101" s="458"/>
      <c r="H101" s="458"/>
      <c r="I101" s="458"/>
      <c r="J101" s="458"/>
      <c r="K101" s="458"/>
      <c r="L101" s="458"/>
      <c r="M101" s="458"/>
      <c r="N101" s="458"/>
      <c r="O101" s="458"/>
      <c r="P101" s="537"/>
      <c r="Q101" s="540"/>
      <c r="R101" s="143" t="s">
        <v>740</v>
      </c>
      <c r="S101" s="144" t="s">
        <v>781</v>
      </c>
      <c r="T101" s="144"/>
      <c r="U101" s="537"/>
      <c r="V101" s="535"/>
      <c r="W101" s="516"/>
      <c r="X101" s="511"/>
      <c r="Y101" s="495"/>
      <c r="Z101" s="486"/>
      <c r="AA101" s="497"/>
      <c r="AB101" s="486"/>
      <c r="AC101" s="456"/>
      <c r="AD101" s="495"/>
      <c r="AE101" s="485"/>
      <c r="AF101" s="486"/>
      <c r="AG101" s="486"/>
      <c r="AH101" s="487"/>
      <c r="AI101" s="529"/>
      <c r="AJ101" s="529"/>
      <c r="AK101" s="532"/>
      <c r="AL101" s="534"/>
      <c r="AM101" s="535"/>
      <c r="AN101" s="516"/>
      <c r="AO101" s="458"/>
      <c r="AP101" s="511"/>
      <c r="AQ101" s="475"/>
      <c r="AR101" s="475"/>
      <c r="AS101" s="475"/>
      <c r="AT101" s="475"/>
      <c r="AU101" s="458"/>
      <c r="AV101" s="525"/>
      <c r="AW101" s="521"/>
      <c r="AX101" s="523"/>
      <c r="AY101" s="475"/>
      <c r="AZ101" s="513"/>
      <c r="BA101" s="475"/>
      <c r="BB101" s="482"/>
      <c r="BC101" s="469"/>
      <c r="BD101" s="469"/>
      <c r="BE101" s="479"/>
      <c r="BF101" s="469"/>
      <c r="BG101" s="469"/>
      <c r="BH101" s="482"/>
      <c r="BI101" s="469"/>
      <c r="BJ101" s="469"/>
      <c r="BK101" s="469"/>
      <c r="BL101" s="469"/>
      <c r="BM101" s="469"/>
    </row>
    <row r="102" spans="1:65" s="140" customFormat="1" ht="22.5" customHeight="1">
      <c r="A102" s="458"/>
      <c r="B102" s="458"/>
      <c r="C102" s="456"/>
      <c r="D102" s="458"/>
      <c r="E102" s="458"/>
      <c r="F102" s="511"/>
      <c r="G102" s="458"/>
      <c r="H102" s="458"/>
      <c r="I102" s="458"/>
      <c r="J102" s="458"/>
      <c r="K102" s="458"/>
      <c r="L102" s="458"/>
      <c r="M102" s="458"/>
      <c r="N102" s="458"/>
      <c r="O102" s="458"/>
      <c r="P102" s="537"/>
      <c r="Q102" s="540"/>
      <c r="R102" s="143" t="s">
        <v>741</v>
      </c>
      <c r="S102" s="144"/>
      <c r="T102" s="144" t="s">
        <v>781</v>
      </c>
      <c r="U102" s="537"/>
      <c r="V102" s="535"/>
      <c r="W102" s="516"/>
      <c r="X102" s="511"/>
      <c r="Y102" s="495"/>
      <c r="Z102" s="486"/>
      <c r="AA102" s="497"/>
      <c r="AB102" s="486"/>
      <c r="AC102" s="456"/>
      <c r="AD102" s="495"/>
      <c r="AE102" s="485"/>
      <c r="AF102" s="486"/>
      <c r="AG102" s="486"/>
      <c r="AH102" s="487"/>
      <c r="AI102" s="529"/>
      <c r="AJ102" s="529"/>
      <c r="AK102" s="532"/>
      <c r="AL102" s="534"/>
      <c r="AM102" s="535"/>
      <c r="AN102" s="516"/>
      <c r="AO102" s="458"/>
      <c r="AP102" s="511"/>
      <c r="AQ102" s="475"/>
      <c r="AR102" s="475"/>
      <c r="AS102" s="475"/>
      <c r="AT102" s="475"/>
      <c r="AU102" s="458"/>
      <c r="AV102" s="525"/>
      <c r="AW102" s="521"/>
      <c r="AX102" s="523"/>
      <c r="AY102" s="475"/>
      <c r="AZ102" s="513"/>
      <c r="BA102" s="475"/>
      <c r="BB102" s="482"/>
      <c r="BC102" s="469"/>
      <c r="BD102" s="469"/>
      <c r="BE102" s="479"/>
      <c r="BF102" s="469"/>
      <c r="BG102" s="469"/>
      <c r="BH102" s="482"/>
      <c r="BI102" s="469"/>
      <c r="BJ102" s="469"/>
      <c r="BK102" s="469"/>
      <c r="BL102" s="469"/>
      <c r="BM102" s="469"/>
    </row>
    <row r="103" spans="1:65" s="140" customFormat="1" ht="22.5" customHeight="1">
      <c r="A103" s="458"/>
      <c r="B103" s="458"/>
      <c r="C103" s="456"/>
      <c r="D103" s="458"/>
      <c r="E103" s="458"/>
      <c r="F103" s="511"/>
      <c r="G103" s="458"/>
      <c r="H103" s="458"/>
      <c r="I103" s="458"/>
      <c r="J103" s="458"/>
      <c r="K103" s="458"/>
      <c r="L103" s="458"/>
      <c r="M103" s="458"/>
      <c r="N103" s="458"/>
      <c r="O103" s="458"/>
      <c r="P103" s="537"/>
      <c r="Q103" s="540"/>
      <c r="R103" s="143" t="s">
        <v>742</v>
      </c>
      <c r="S103" s="144"/>
      <c r="T103" s="144" t="s">
        <v>781</v>
      </c>
      <c r="U103" s="537"/>
      <c r="V103" s="535"/>
      <c r="W103" s="516"/>
      <c r="X103" s="511"/>
      <c r="Y103" s="495"/>
      <c r="Z103" s="486"/>
      <c r="AA103" s="497"/>
      <c r="AB103" s="486"/>
      <c r="AC103" s="456"/>
      <c r="AD103" s="495"/>
      <c r="AE103" s="485"/>
      <c r="AF103" s="486"/>
      <c r="AG103" s="486"/>
      <c r="AH103" s="487"/>
      <c r="AI103" s="529"/>
      <c r="AJ103" s="529"/>
      <c r="AK103" s="532"/>
      <c r="AL103" s="534"/>
      <c r="AM103" s="535"/>
      <c r="AN103" s="516"/>
      <c r="AO103" s="458"/>
      <c r="AP103" s="511"/>
      <c r="AQ103" s="475"/>
      <c r="AR103" s="475"/>
      <c r="AS103" s="475"/>
      <c r="AT103" s="475"/>
      <c r="AU103" s="458"/>
      <c r="AV103" s="525"/>
      <c r="AW103" s="521"/>
      <c r="AX103" s="523"/>
      <c r="AY103" s="475"/>
      <c r="AZ103" s="513"/>
      <c r="BA103" s="475"/>
      <c r="BB103" s="482"/>
      <c r="BC103" s="469"/>
      <c r="BD103" s="469"/>
      <c r="BE103" s="479"/>
      <c r="BF103" s="469"/>
      <c r="BG103" s="469"/>
      <c r="BH103" s="482"/>
      <c r="BI103" s="469"/>
      <c r="BJ103" s="469"/>
      <c r="BK103" s="469"/>
      <c r="BL103" s="469"/>
      <c r="BM103" s="469"/>
    </row>
    <row r="104" spans="1:65" s="140" customFormat="1" ht="22.5" customHeight="1">
      <c r="A104" s="458"/>
      <c r="B104" s="458"/>
      <c r="C104" s="456"/>
      <c r="D104" s="458"/>
      <c r="E104" s="458"/>
      <c r="F104" s="511"/>
      <c r="G104" s="458"/>
      <c r="H104" s="458"/>
      <c r="I104" s="458"/>
      <c r="J104" s="458"/>
      <c r="K104" s="458"/>
      <c r="L104" s="458"/>
      <c r="M104" s="458"/>
      <c r="N104" s="458"/>
      <c r="O104" s="458"/>
      <c r="P104" s="537"/>
      <c r="Q104" s="540"/>
      <c r="R104" s="143" t="s">
        <v>743</v>
      </c>
      <c r="S104" s="144"/>
      <c r="T104" s="144" t="s">
        <v>781</v>
      </c>
      <c r="U104" s="537"/>
      <c r="V104" s="535"/>
      <c r="W104" s="516"/>
      <c r="X104" s="511"/>
      <c r="Y104" s="495"/>
      <c r="Z104" s="486"/>
      <c r="AA104" s="497"/>
      <c r="AB104" s="486"/>
      <c r="AC104" s="456"/>
      <c r="AD104" s="495"/>
      <c r="AE104" s="485"/>
      <c r="AF104" s="486"/>
      <c r="AG104" s="486"/>
      <c r="AH104" s="487"/>
      <c r="AI104" s="529"/>
      <c r="AJ104" s="529"/>
      <c r="AK104" s="532"/>
      <c r="AL104" s="534"/>
      <c r="AM104" s="535"/>
      <c r="AN104" s="516"/>
      <c r="AO104" s="458"/>
      <c r="AP104" s="511"/>
      <c r="AQ104" s="475"/>
      <c r="AR104" s="475"/>
      <c r="AS104" s="475"/>
      <c r="AT104" s="475"/>
      <c r="AU104" s="458"/>
      <c r="AV104" s="525"/>
      <c r="AW104" s="521"/>
      <c r="AX104" s="523"/>
      <c r="AY104" s="475"/>
      <c r="AZ104" s="513"/>
      <c r="BA104" s="475"/>
      <c r="BB104" s="482"/>
      <c r="BC104" s="469"/>
      <c r="BD104" s="469"/>
      <c r="BE104" s="479"/>
      <c r="BF104" s="469"/>
      <c r="BG104" s="469"/>
      <c r="BH104" s="482"/>
      <c r="BI104" s="469"/>
      <c r="BJ104" s="469"/>
      <c r="BK104" s="469"/>
      <c r="BL104" s="469"/>
      <c r="BM104" s="469"/>
    </row>
    <row r="105" spans="1:65" s="140" customFormat="1" ht="22.5" customHeight="1">
      <c r="A105" s="458"/>
      <c r="B105" s="458"/>
      <c r="C105" s="456"/>
      <c r="D105" s="458"/>
      <c r="E105" s="458"/>
      <c r="F105" s="511"/>
      <c r="G105" s="458"/>
      <c r="H105" s="458"/>
      <c r="I105" s="458"/>
      <c r="J105" s="458"/>
      <c r="K105" s="458"/>
      <c r="L105" s="458"/>
      <c r="M105" s="458"/>
      <c r="N105" s="458"/>
      <c r="O105" s="458"/>
      <c r="P105" s="537"/>
      <c r="Q105" s="540"/>
      <c r="R105" s="143" t="s">
        <v>744</v>
      </c>
      <c r="S105" s="144"/>
      <c r="T105" s="144" t="s">
        <v>781</v>
      </c>
      <c r="U105" s="537"/>
      <c r="V105" s="535"/>
      <c r="W105" s="516"/>
      <c r="X105" s="511"/>
      <c r="Y105" s="495"/>
      <c r="Z105" s="486"/>
      <c r="AA105" s="497"/>
      <c r="AB105" s="486"/>
      <c r="AC105" s="456"/>
      <c r="AD105" s="495"/>
      <c r="AE105" s="485"/>
      <c r="AF105" s="486"/>
      <c r="AG105" s="486"/>
      <c r="AH105" s="487"/>
      <c r="AI105" s="529"/>
      <c r="AJ105" s="529"/>
      <c r="AK105" s="532"/>
      <c r="AL105" s="534"/>
      <c r="AM105" s="535"/>
      <c r="AN105" s="516"/>
      <c r="AO105" s="458"/>
      <c r="AP105" s="511"/>
      <c r="AQ105" s="475"/>
      <c r="AR105" s="475"/>
      <c r="AS105" s="475"/>
      <c r="AT105" s="475"/>
      <c r="AU105" s="458"/>
      <c r="AV105" s="525"/>
      <c r="AW105" s="521"/>
      <c r="AX105" s="523"/>
      <c r="AY105" s="475"/>
      <c r="AZ105" s="513"/>
      <c r="BA105" s="475"/>
      <c r="BB105" s="482"/>
      <c r="BC105" s="469"/>
      <c r="BD105" s="469"/>
      <c r="BE105" s="479"/>
      <c r="BF105" s="469"/>
      <c r="BG105" s="469"/>
      <c r="BH105" s="482"/>
      <c r="BI105" s="469"/>
      <c r="BJ105" s="469"/>
      <c r="BK105" s="469"/>
      <c r="BL105" s="469"/>
      <c r="BM105" s="469"/>
    </row>
    <row r="106" spans="1:65" s="140" customFormat="1" ht="22.5" customHeight="1">
      <c r="A106" s="458"/>
      <c r="B106" s="458"/>
      <c r="C106" s="457"/>
      <c r="D106" s="458"/>
      <c r="E106" s="458"/>
      <c r="F106" s="511"/>
      <c r="G106" s="458"/>
      <c r="H106" s="458"/>
      <c r="I106" s="458"/>
      <c r="J106" s="458"/>
      <c r="K106" s="458"/>
      <c r="L106" s="458"/>
      <c r="M106" s="458"/>
      <c r="N106" s="458"/>
      <c r="O106" s="458"/>
      <c r="P106" s="538"/>
      <c r="Q106" s="541"/>
      <c r="R106" s="145" t="s">
        <v>745</v>
      </c>
      <c r="S106" s="144">
        <f>COUNTA(S87:S105)</f>
        <v>10</v>
      </c>
      <c r="T106" s="144">
        <f>COUNTA(T87:T105)</f>
        <v>9</v>
      </c>
      <c r="U106" s="538"/>
      <c r="V106" s="535"/>
      <c r="W106" s="516"/>
      <c r="X106" s="511"/>
      <c r="Y106" s="495"/>
      <c r="Z106" s="486"/>
      <c r="AA106" s="498"/>
      <c r="AB106" s="486"/>
      <c r="AC106" s="457"/>
      <c r="AD106" s="495"/>
      <c r="AE106" s="485"/>
      <c r="AF106" s="486"/>
      <c r="AG106" s="486"/>
      <c r="AH106" s="487"/>
      <c r="AI106" s="530"/>
      <c r="AJ106" s="530"/>
      <c r="AK106" s="533"/>
      <c r="AL106" s="534"/>
      <c r="AM106" s="535"/>
      <c r="AN106" s="516"/>
      <c r="AO106" s="458"/>
      <c r="AP106" s="514"/>
      <c r="AQ106" s="515"/>
      <c r="AR106" s="475"/>
      <c r="AS106" s="475"/>
      <c r="AT106" s="475"/>
      <c r="AU106" s="458"/>
      <c r="AV106" s="526"/>
      <c r="AW106" s="521"/>
      <c r="AX106" s="523"/>
      <c r="AY106" s="475"/>
      <c r="AZ106" s="513"/>
      <c r="BA106" s="475"/>
      <c r="BB106" s="482"/>
      <c r="BC106" s="469"/>
      <c r="BD106" s="469"/>
      <c r="BE106" s="480"/>
      <c r="BF106" s="469"/>
      <c r="BG106" s="469"/>
      <c r="BH106" s="482"/>
      <c r="BI106" s="469"/>
      <c r="BJ106" s="469"/>
      <c r="BK106" s="469"/>
      <c r="BL106" s="469"/>
      <c r="BM106" s="469"/>
    </row>
    <row r="107" spans="1:65" s="140" customFormat="1" ht="35.25" customHeight="1">
      <c r="A107" s="458">
        <v>19</v>
      </c>
      <c r="B107" s="458" t="s">
        <v>36</v>
      </c>
      <c r="C107" s="455" t="s">
        <v>818</v>
      </c>
      <c r="D107" s="471" t="s">
        <v>819</v>
      </c>
      <c r="E107" s="455" t="s">
        <v>820</v>
      </c>
      <c r="F107" s="511" t="s">
        <v>821</v>
      </c>
      <c r="G107" s="458" t="s">
        <v>781</v>
      </c>
      <c r="H107" s="458" t="s">
        <v>781</v>
      </c>
      <c r="I107" s="458" t="s">
        <v>781</v>
      </c>
      <c r="J107" s="458" t="s">
        <v>781</v>
      </c>
      <c r="K107" s="458" t="s">
        <v>822</v>
      </c>
      <c r="L107" s="458" t="s">
        <v>823</v>
      </c>
      <c r="M107" s="458" t="s">
        <v>824</v>
      </c>
      <c r="N107" s="458" t="s">
        <v>704</v>
      </c>
      <c r="O107" s="458" t="s">
        <v>825</v>
      </c>
      <c r="P107" s="459"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Rara vez</v>
      </c>
      <c r="Q107" s="462">
        <f>IF(P107="Casi seguro",100%,IF(P107="Probable",80%,IF(P107="Posible",60%,IF(P107="Improbable",40%,IF(P107="Rara vez",20%,0)))))</f>
        <v>0.2</v>
      </c>
      <c r="R107" s="143" t="s">
        <v>706</v>
      </c>
      <c r="S107" s="144" t="s">
        <v>700</v>
      </c>
      <c r="T107" s="144"/>
      <c r="U107" s="465" t="str">
        <f>IF(S126&lt;=5,"Moderado",IF(S126&lt;=11,"Mayor","Catastrofico"))</f>
        <v>Mayor</v>
      </c>
      <c r="V107" s="509">
        <f>IF(U107=0,0,IF(U107="Moderado",60%,IF(U107="Mayor",80%,100%)))</f>
        <v>0.8</v>
      </c>
      <c r="W107" s="510" t="s">
        <v>707</v>
      </c>
      <c r="X107" s="471" t="s">
        <v>826</v>
      </c>
      <c r="Y107" s="494" t="str">
        <f>IF(Z107="Preventivo","X",IF(Z107="Detectivo","X","X "))</f>
        <v>X</v>
      </c>
      <c r="Z107" s="485" t="s">
        <v>709</v>
      </c>
      <c r="AA107" s="496">
        <f>IF(Z107="","",IF(Z107="Preventivo",25%,15%))</f>
        <v>0.25</v>
      </c>
      <c r="AB107" s="485" t="s">
        <v>38</v>
      </c>
      <c r="AC107" s="496">
        <f>IF(AB107="Automatico",25%,15%)</f>
        <v>0.15</v>
      </c>
      <c r="AD107" s="487">
        <f>AA107+AC107</f>
        <v>0.4</v>
      </c>
      <c r="AE107" s="485" t="s">
        <v>31</v>
      </c>
      <c r="AF107" s="485" t="s">
        <v>32</v>
      </c>
      <c r="AG107" s="485" t="s">
        <v>33</v>
      </c>
      <c r="AH107" s="487">
        <f>Q107-(Q107*AD107)</f>
        <v>0.12</v>
      </c>
      <c r="AI107" s="503" t="str">
        <f>IF(AJ107=0,"Defina la frecuencia",IF(AJ107=20%,"Rara vez",IF(AJ107=40%,"Improbable",IF(AJ107=60%,"Posible",IF(AJ107=80%,"Probable","Casi seguro")))))</f>
        <v>Rara vez</v>
      </c>
      <c r="AJ107" s="503">
        <f>IF(AH114&lt;20%,20%,IF(AH114&lt;40%,40%,IF(AH114&lt;60%,60%,IF(AH114&lt;80%,80%,100%))))</f>
        <v>0.2</v>
      </c>
      <c r="AK107" s="506">
        <f>VALUE(AJ107)</f>
        <v>0.2</v>
      </c>
      <c r="AL107" s="494" t="str">
        <f>U107</f>
        <v>Mayor</v>
      </c>
      <c r="AM107" s="487">
        <f>V107</f>
        <v>0.8</v>
      </c>
      <c r="AN107" s="491" t="s">
        <v>707</v>
      </c>
      <c r="AO107" s="492" t="s">
        <v>710</v>
      </c>
      <c r="AP107" s="488" t="s">
        <v>827</v>
      </c>
      <c r="AQ107" s="493" t="s">
        <v>787</v>
      </c>
      <c r="AR107" s="489">
        <v>45291</v>
      </c>
      <c r="AS107" s="474" t="s">
        <v>828</v>
      </c>
      <c r="AT107" s="458" t="s">
        <v>35</v>
      </c>
      <c r="AU107" s="458" t="s">
        <v>829</v>
      </c>
      <c r="AV107" s="468" t="s">
        <v>830</v>
      </c>
      <c r="AW107" s="458" t="s">
        <v>37</v>
      </c>
      <c r="AX107" s="502" t="s">
        <v>831</v>
      </c>
      <c r="AY107" s="458" t="s">
        <v>832</v>
      </c>
      <c r="AZ107" s="458" t="s">
        <v>833</v>
      </c>
      <c r="BA107" s="483">
        <v>1</v>
      </c>
      <c r="BB107" s="500"/>
      <c r="BC107" s="480"/>
      <c r="BD107" s="501"/>
      <c r="BE107" s="479"/>
      <c r="BF107" s="480"/>
      <c r="BG107" s="499"/>
      <c r="BH107" s="481"/>
      <c r="BI107" s="468"/>
      <c r="BJ107" s="468"/>
      <c r="BK107" s="468"/>
      <c r="BL107" s="468"/>
      <c r="BM107" s="470"/>
    </row>
    <row r="108" spans="1:65" s="140" customFormat="1" ht="44.25" customHeight="1">
      <c r="A108" s="458"/>
      <c r="B108" s="458"/>
      <c r="C108" s="456"/>
      <c r="D108" s="472"/>
      <c r="E108" s="456"/>
      <c r="F108" s="511"/>
      <c r="G108" s="458"/>
      <c r="H108" s="458"/>
      <c r="I108" s="458"/>
      <c r="J108" s="458"/>
      <c r="K108" s="458"/>
      <c r="L108" s="458"/>
      <c r="M108" s="458"/>
      <c r="N108" s="458"/>
      <c r="O108" s="458"/>
      <c r="P108" s="460"/>
      <c r="Q108" s="463"/>
      <c r="R108" s="143" t="s">
        <v>719</v>
      </c>
      <c r="S108" s="144" t="s">
        <v>781</v>
      </c>
      <c r="T108" s="144"/>
      <c r="U108" s="466"/>
      <c r="V108" s="509"/>
      <c r="W108" s="510"/>
      <c r="X108" s="472"/>
      <c r="Y108" s="494"/>
      <c r="Z108" s="486"/>
      <c r="AA108" s="497"/>
      <c r="AB108" s="486"/>
      <c r="AC108" s="497"/>
      <c r="AD108" s="495"/>
      <c r="AE108" s="486"/>
      <c r="AF108" s="486"/>
      <c r="AG108" s="486"/>
      <c r="AH108" s="487"/>
      <c r="AI108" s="504"/>
      <c r="AJ108" s="504"/>
      <c r="AK108" s="507"/>
      <c r="AL108" s="494"/>
      <c r="AM108" s="487"/>
      <c r="AN108" s="491"/>
      <c r="AO108" s="492"/>
      <c r="AP108" s="488"/>
      <c r="AQ108" s="493"/>
      <c r="AR108" s="490"/>
      <c r="AS108" s="475"/>
      <c r="AT108" s="475"/>
      <c r="AU108" s="458"/>
      <c r="AV108" s="468"/>
      <c r="AW108" s="458"/>
      <c r="AX108" s="458"/>
      <c r="AY108" s="475"/>
      <c r="AZ108" s="475"/>
      <c r="BA108" s="475"/>
      <c r="BB108" s="481"/>
      <c r="BC108" s="468"/>
      <c r="BD108" s="468"/>
      <c r="BE108" s="479"/>
      <c r="BF108" s="469"/>
      <c r="BG108" s="469"/>
      <c r="BH108" s="481"/>
      <c r="BI108" s="468"/>
      <c r="BJ108" s="468"/>
      <c r="BK108" s="469"/>
      <c r="BL108" s="469"/>
      <c r="BM108" s="469"/>
    </row>
    <row r="109" spans="1:65" s="140" customFormat="1" ht="31.5" customHeight="1">
      <c r="A109" s="458"/>
      <c r="B109" s="458"/>
      <c r="C109" s="456"/>
      <c r="D109" s="472"/>
      <c r="E109" s="456"/>
      <c r="F109" s="511"/>
      <c r="G109" s="458"/>
      <c r="H109" s="458"/>
      <c r="I109" s="458"/>
      <c r="J109" s="458"/>
      <c r="K109" s="458"/>
      <c r="L109" s="458"/>
      <c r="M109" s="458"/>
      <c r="N109" s="458"/>
      <c r="O109" s="458"/>
      <c r="P109" s="460"/>
      <c r="Q109" s="463"/>
      <c r="R109" s="143" t="s">
        <v>720</v>
      </c>
      <c r="S109" s="144" t="s">
        <v>781</v>
      </c>
      <c r="T109" s="144"/>
      <c r="U109" s="466"/>
      <c r="V109" s="509"/>
      <c r="W109" s="510"/>
      <c r="X109" s="472"/>
      <c r="Y109" s="494"/>
      <c r="Z109" s="486"/>
      <c r="AA109" s="497"/>
      <c r="AB109" s="486"/>
      <c r="AC109" s="497"/>
      <c r="AD109" s="495"/>
      <c r="AE109" s="486"/>
      <c r="AF109" s="486"/>
      <c r="AG109" s="486"/>
      <c r="AH109" s="487"/>
      <c r="AI109" s="504"/>
      <c r="AJ109" s="504"/>
      <c r="AK109" s="507"/>
      <c r="AL109" s="494"/>
      <c r="AM109" s="487"/>
      <c r="AN109" s="491"/>
      <c r="AO109" s="492"/>
      <c r="AP109" s="488"/>
      <c r="AQ109" s="493"/>
      <c r="AR109" s="490"/>
      <c r="AS109" s="475"/>
      <c r="AT109" s="475"/>
      <c r="AU109" s="458"/>
      <c r="AV109" s="468"/>
      <c r="AW109" s="458"/>
      <c r="AX109" s="458"/>
      <c r="AY109" s="475"/>
      <c r="AZ109" s="475"/>
      <c r="BA109" s="475"/>
      <c r="BB109" s="481"/>
      <c r="BC109" s="468"/>
      <c r="BD109" s="468"/>
      <c r="BE109" s="479"/>
      <c r="BF109" s="469"/>
      <c r="BG109" s="469"/>
      <c r="BH109" s="481"/>
      <c r="BI109" s="468"/>
      <c r="BJ109" s="468"/>
      <c r="BK109" s="469"/>
      <c r="BL109" s="469"/>
      <c r="BM109" s="469"/>
    </row>
    <row r="110" spans="1:65" s="140" customFormat="1" ht="34.5" customHeight="1">
      <c r="A110" s="458"/>
      <c r="B110" s="458"/>
      <c r="C110" s="456"/>
      <c r="D110" s="472"/>
      <c r="E110" s="456"/>
      <c r="F110" s="511"/>
      <c r="G110" s="458"/>
      <c r="H110" s="458"/>
      <c r="I110" s="458"/>
      <c r="J110" s="458"/>
      <c r="K110" s="458"/>
      <c r="L110" s="458"/>
      <c r="M110" s="458"/>
      <c r="N110" s="458"/>
      <c r="O110" s="458"/>
      <c r="P110" s="460"/>
      <c r="Q110" s="463"/>
      <c r="R110" s="143" t="s">
        <v>721</v>
      </c>
      <c r="S110" s="144"/>
      <c r="T110" s="144" t="s">
        <v>781</v>
      </c>
      <c r="U110" s="466"/>
      <c r="V110" s="509"/>
      <c r="W110" s="510"/>
      <c r="X110" s="472"/>
      <c r="Y110" s="494"/>
      <c r="Z110" s="486"/>
      <c r="AA110" s="497"/>
      <c r="AB110" s="486"/>
      <c r="AC110" s="497"/>
      <c r="AD110" s="495"/>
      <c r="AE110" s="486"/>
      <c r="AF110" s="486"/>
      <c r="AG110" s="486"/>
      <c r="AH110" s="487"/>
      <c r="AI110" s="504"/>
      <c r="AJ110" s="504"/>
      <c r="AK110" s="507"/>
      <c r="AL110" s="494"/>
      <c r="AM110" s="487"/>
      <c r="AN110" s="491"/>
      <c r="AO110" s="492"/>
      <c r="AP110" s="488"/>
      <c r="AQ110" s="493"/>
      <c r="AR110" s="490"/>
      <c r="AS110" s="475"/>
      <c r="AT110" s="475"/>
      <c r="AU110" s="458"/>
      <c r="AV110" s="468"/>
      <c r="AW110" s="458"/>
      <c r="AX110" s="458"/>
      <c r="AY110" s="475"/>
      <c r="AZ110" s="475"/>
      <c r="BA110" s="475"/>
      <c r="BB110" s="481"/>
      <c r="BC110" s="468"/>
      <c r="BD110" s="468"/>
      <c r="BE110" s="479"/>
      <c r="BF110" s="469"/>
      <c r="BG110" s="469"/>
      <c r="BH110" s="481"/>
      <c r="BI110" s="468"/>
      <c r="BJ110" s="468"/>
      <c r="BK110" s="469"/>
      <c r="BL110" s="469"/>
      <c r="BM110" s="469"/>
    </row>
    <row r="111" spans="1:65" s="140" customFormat="1" ht="30.75" customHeight="1">
      <c r="A111" s="458"/>
      <c r="B111" s="458"/>
      <c r="C111" s="456"/>
      <c r="D111" s="472"/>
      <c r="E111" s="456"/>
      <c r="F111" s="511"/>
      <c r="G111" s="458"/>
      <c r="H111" s="458"/>
      <c r="I111" s="458"/>
      <c r="J111" s="458"/>
      <c r="K111" s="458"/>
      <c r="L111" s="458"/>
      <c r="M111" s="458"/>
      <c r="N111" s="458"/>
      <c r="O111" s="458"/>
      <c r="P111" s="460"/>
      <c r="Q111" s="463"/>
      <c r="R111" s="143" t="s">
        <v>722</v>
      </c>
      <c r="S111" s="144" t="s">
        <v>781</v>
      </c>
      <c r="T111" s="144"/>
      <c r="U111" s="466"/>
      <c r="V111" s="509"/>
      <c r="W111" s="510"/>
      <c r="X111" s="472"/>
      <c r="Y111" s="494"/>
      <c r="Z111" s="486"/>
      <c r="AA111" s="497"/>
      <c r="AB111" s="486"/>
      <c r="AC111" s="497"/>
      <c r="AD111" s="495"/>
      <c r="AE111" s="486"/>
      <c r="AF111" s="486"/>
      <c r="AG111" s="486"/>
      <c r="AH111" s="487"/>
      <c r="AI111" s="504"/>
      <c r="AJ111" s="504"/>
      <c r="AK111" s="507"/>
      <c r="AL111" s="494"/>
      <c r="AM111" s="487"/>
      <c r="AN111" s="491"/>
      <c r="AO111" s="492"/>
      <c r="AP111" s="488"/>
      <c r="AQ111" s="493"/>
      <c r="AR111" s="490"/>
      <c r="AS111" s="475"/>
      <c r="AT111" s="475"/>
      <c r="AU111" s="458"/>
      <c r="AV111" s="468"/>
      <c r="AW111" s="458"/>
      <c r="AX111" s="458"/>
      <c r="AY111" s="475"/>
      <c r="AZ111" s="475"/>
      <c r="BA111" s="475"/>
      <c r="BB111" s="481"/>
      <c r="BC111" s="468"/>
      <c r="BD111" s="468"/>
      <c r="BE111" s="479"/>
      <c r="BF111" s="469"/>
      <c r="BG111" s="469"/>
      <c r="BH111" s="481"/>
      <c r="BI111" s="468"/>
      <c r="BJ111" s="468"/>
      <c r="BK111" s="469"/>
      <c r="BL111" s="469"/>
      <c r="BM111" s="469"/>
    </row>
    <row r="112" spans="1:65" s="140" customFormat="1" ht="130.5" customHeight="1">
      <c r="A112" s="458"/>
      <c r="B112" s="458"/>
      <c r="C112" s="456"/>
      <c r="D112" s="472"/>
      <c r="E112" s="456"/>
      <c r="F112" s="511"/>
      <c r="G112" s="458"/>
      <c r="H112" s="458"/>
      <c r="I112" s="458"/>
      <c r="J112" s="458"/>
      <c r="K112" s="458"/>
      <c r="L112" s="458"/>
      <c r="M112" s="458"/>
      <c r="N112" s="458"/>
      <c r="O112" s="458"/>
      <c r="P112" s="460"/>
      <c r="Q112" s="463"/>
      <c r="R112" s="143" t="s">
        <v>723</v>
      </c>
      <c r="S112" s="144"/>
      <c r="T112" s="144" t="s">
        <v>781</v>
      </c>
      <c r="U112" s="466"/>
      <c r="V112" s="509"/>
      <c r="W112" s="510"/>
      <c r="X112" s="472"/>
      <c r="Y112" s="494"/>
      <c r="Z112" s="486"/>
      <c r="AA112" s="497"/>
      <c r="AB112" s="486"/>
      <c r="AC112" s="497"/>
      <c r="AD112" s="495"/>
      <c r="AE112" s="486"/>
      <c r="AF112" s="486"/>
      <c r="AG112" s="486"/>
      <c r="AH112" s="487"/>
      <c r="AI112" s="504"/>
      <c r="AJ112" s="504"/>
      <c r="AK112" s="507"/>
      <c r="AL112" s="494"/>
      <c r="AM112" s="487"/>
      <c r="AN112" s="491"/>
      <c r="AO112" s="492"/>
      <c r="AP112" s="488"/>
      <c r="AQ112" s="493"/>
      <c r="AR112" s="490"/>
      <c r="AS112" s="475"/>
      <c r="AT112" s="475"/>
      <c r="AU112" s="458"/>
      <c r="AV112" s="468"/>
      <c r="AW112" s="458"/>
      <c r="AX112" s="458"/>
      <c r="AY112" s="475"/>
      <c r="AZ112" s="475"/>
      <c r="BA112" s="475"/>
      <c r="BB112" s="481"/>
      <c r="BC112" s="468"/>
      <c r="BD112" s="468"/>
      <c r="BE112" s="479"/>
      <c r="BF112" s="469"/>
      <c r="BG112" s="469"/>
      <c r="BH112" s="481"/>
      <c r="BI112" s="468"/>
      <c r="BJ112" s="468"/>
      <c r="BK112" s="469"/>
      <c r="BL112" s="469"/>
      <c r="BM112" s="469"/>
    </row>
    <row r="113" spans="1:65" s="140" customFormat="1" ht="9.75" hidden="1" customHeight="1">
      <c r="A113" s="458"/>
      <c r="B113" s="458"/>
      <c r="C113" s="456"/>
      <c r="D113" s="472"/>
      <c r="E113" s="456"/>
      <c r="F113" s="511"/>
      <c r="G113" s="458"/>
      <c r="H113" s="458"/>
      <c r="I113" s="458"/>
      <c r="J113" s="458"/>
      <c r="K113" s="458"/>
      <c r="L113" s="458"/>
      <c r="M113" s="458"/>
      <c r="N113" s="458"/>
      <c r="O113" s="458"/>
      <c r="P113" s="460"/>
      <c r="Q113" s="463"/>
      <c r="R113" s="143" t="s">
        <v>724</v>
      </c>
      <c r="S113" s="144" t="s">
        <v>781</v>
      </c>
      <c r="T113" s="144"/>
      <c r="U113" s="466"/>
      <c r="V113" s="509"/>
      <c r="W113" s="510"/>
      <c r="X113" s="473"/>
      <c r="Y113" s="494"/>
      <c r="Z113" s="486"/>
      <c r="AA113" s="498"/>
      <c r="AB113" s="486"/>
      <c r="AC113" s="498"/>
      <c r="AD113" s="495"/>
      <c r="AE113" s="486"/>
      <c r="AF113" s="486"/>
      <c r="AG113" s="486"/>
      <c r="AH113" s="487"/>
      <c r="AI113" s="504"/>
      <c r="AJ113" s="504"/>
      <c r="AK113" s="507"/>
      <c r="AL113" s="494"/>
      <c r="AM113" s="487"/>
      <c r="AN113" s="491"/>
      <c r="AO113" s="492"/>
      <c r="AP113" s="488"/>
      <c r="AQ113" s="493"/>
      <c r="AR113" s="490"/>
      <c r="AS113" s="475"/>
      <c r="AT113" s="475"/>
      <c r="AU113" s="458"/>
      <c r="AV113" s="468"/>
      <c r="AW113" s="458"/>
      <c r="AX113" s="458"/>
      <c r="AY113" s="475"/>
      <c r="AZ113" s="475"/>
      <c r="BA113" s="475"/>
      <c r="BB113" s="481"/>
      <c r="BC113" s="468"/>
      <c r="BD113" s="468"/>
      <c r="BE113" s="480"/>
      <c r="BF113" s="469"/>
      <c r="BG113" s="469"/>
      <c r="BH113" s="481"/>
      <c r="BI113" s="468"/>
      <c r="BJ113" s="468"/>
      <c r="BK113" s="469"/>
      <c r="BL113" s="469"/>
      <c r="BM113" s="469"/>
    </row>
    <row r="114" spans="1:65" s="140" customFormat="1" ht="22.5" customHeight="1">
      <c r="A114" s="458"/>
      <c r="B114" s="458"/>
      <c r="C114" s="456"/>
      <c r="D114" s="472"/>
      <c r="E114" s="456"/>
      <c r="F114" s="511"/>
      <c r="G114" s="458"/>
      <c r="H114" s="458"/>
      <c r="I114" s="458"/>
      <c r="J114" s="458"/>
      <c r="K114" s="458"/>
      <c r="L114" s="458"/>
      <c r="M114" s="458"/>
      <c r="N114" s="458"/>
      <c r="O114" s="458"/>
      <c r="P114" s="460"/>
      <c r="Q114" s="463"/>
      <c r="R114" s="143" t="s">
        <v>725</v>
      </c>
      <c r="S114" s="144"/>
      <c r="T114" s="144" t="s">
        <v>781</v>
      </c>
      <c r="U114" s="466"/>
      <c r="V114" s="509"/>
      <c r="W114" s="510"/>
      <c r="X114" s="471" t="s">
        <v>834</v>
      </c>
      <c r="Y114" s="494" t="str">
        <f>IF(Z114="Preventivo","X",IF(Z107="Detectivo","X","X "))</f>
        <v xml:space="preserve">X </v>
      </c>
      <c r="Z114" s="485" t="s">
        <v>793</v>
      </c>
      <c r="AA114" s="496">
        <f>IF(Z114="","",IF(Z114="Preventivo",25%,15%))</f>
        <v>0.15</v>
      </c>
      <c r="AB114" s="485" t="s">
        <v>38</v>
      </c>
      <c r="AC114" s="455">
        <f>IF(AB114="Automatico",25%,15%)</f>
        <v>0.15</v>
      </c>
      <c r="AD114" s="487">
        <f>AA114+AC114</f>
        <v>0.3</v>
      </c>
      <c r="AE114" s="485" t="s">
        <v>31</v>
      </c>
      <c r="AF114" s="485" t="s">
        <v>32</v>
      </c>
      <c r="AG114" s="485" t="s">
        <v>33</v>
      </c>
      <c r="AH114" s="487">
        <f>AH107-(AH107*AD114)</f>
        <v>8.3999999999999991E-2</v>
      </c>
      <c r="AI114" s="504"/>
      <c r="AJ114" s="504"/>
      <c r="AK114" s="507"/>
      <c r="AL114" s="494"/>
      <c r="AM114" s="487"/>
      <c r="AN114" s="491"/>
      <c r="AO114" s="492"/>
      <c r="AP114" s="488" t="s">
        <v>835</v>
      </c>
      <c r="AQ114" s="488" t="s">
        <v>836</v>
      </c>
      <c r="AR114" s="489">
        <v>45291</v>
      </c>
      <c r="AS114" s="476" t="s">
        <v>713</v>
      </c>
      <c r="AT114" s="477" t="s">
        <v>35</v>
      </c>
      <c r="AU114" s="455" t="s">
        <v>837</v>
      </c>
      <c r="AV114" s="458" t="s">
        <v>838</v>
      </c>
      <c r="AW114" s="458"/>
      <c r="AX114" s="458" t="s">
        <v>839</v>
      </c>
      <c r="AY114" s="458" t="s">
        <v>832</v>
      </c>
      <c r="AZ114" s="458" t="s">
        <v>840</v>
      </c>
      <c r="BA114" s="483">
        <v>1</v>
      </c>
      <c r="BB114" s="481"/>
      <c r="BC114" s="468"/>
      <c r="BD114" s="484"/>
      <c r="BE114" s="478"/>
      <c r="BF114" s="468"/>
      <c r="BG114" s="470"/>
      <c r="BH114" s="481"/>
      <c r="BI114" s="468"/>
      <c r="BJ114" s="468"/>
      <c r="BK114" s="468"/>
      <c r="BL114" s="468"/>
      <c r="BM114" s="470"/>
    </row>
    <row r="115" spans="1:65" s="140" customFormat="1" ht="22.5" customHeight="1">
      <c r="A115" s="458"/>
      <c r="B115" s="458"/>
      <c r="C115" s="456"/>
      <c r="D115" s="472"/>
      <c r="E115" s="456"/>
      <c r="F115" s="511"/>
      <c r="G115" s="458"/>
      <c r="H115" s="458"/>
      <c r="I115" s="458"/>
      <c r="J115" s="458"/>
      <c r="K115" s="458"/>
      <c r="L115" s="458"/>
      <c r="M115" s="458"/>
      <c r="N115" s="458"/>
      <c r="O115" s="458"/>
      <c r="P115" s="460"/>
      <c r="Q115" s="463"/>
      <c r="R115" s="143" t="s">
        <v>733</v>
      </c>
      <c r="S115" s="144"/>
      <c r="T115" s="144" t="s">
        <v>781</v>
      </c>
      <c r="U115" s="466"/>
      <c r="V115" s="509"/>
      <c r="W115" s="510"/>
      <c r="X115" s="472"/>
      <c r="Y115" s="495"/>
      <c r="Z115" s="486"/>
      <c r="AA115" s="497"/>
      <c r="AB115" s="486"/>
      <c r="AC115" s="456"/>
      <c r="AD115" s="495"/>
      <c r="AE115" s="485"/>
      <c r="AF115" s="486"/>
      <c r="AG115" s="486"/>
      <c r="AH115" s="487"/>
      <c r="AI115" s="504"/>
      <c r="AJ115" s="504"/>
      <c r="AK115" s="507"/>
      <c r="AL115" s="494"/>
      <c r="AM115" s="487"/>
      <c r="AN115" s="491"/>
      <c r="AO115" s="492"/>
      <c r="AP115" s="488"/>
      <c r="AQ115" s="488"/>
      <c r="AR115" s="490"/>
      <c r="AS115" s="475"/>
      <c r="AT115" s="475"/>
      <c r="AU115" s="456"/>
      <c r="AV115" s="475"/>
      <c r="AW115" s="458"/>
      <c r="AX115" s="458"/>
      <c r="AY115" s="475"/>
      <c r="AZ115" s="475"/>
      <c r="BA115" s="475"/>
      <c r="BB115" s="482"/>
      <c r="BC115" s="469"/>
      <c r="BD115" s="469"/>
      <c r="BE115" s="479"/>
      <c r="BF115" s="469"/>
      <c r="BG115" s="469"/>
      <c r="BH115" s="482"/>
      <c r="BI115" s="469"/>
      <c r="BJ115" s="469"/>
      <c r="BK115" s="469"/>
      <c r="BL115" s="469"/>
      <c r="BM115" s="469"/>
    </row>
    <row r="116" spans="1:65" s="140" customFormat="1" ht="22.5" customHeight="1">
      <c r="A116" s="458"/>
      <c r="B116" s="458"/>
      <c r="C116" s="457"/>
      <c r="D116" s="472"/>
      <c r="E116" s="456"/>
      <c r="F116" s="511"/>
      <c r="G116" s="458"/>
      <c r="H116" s="458"/>
      <c r="I116" s="458"/>
      <c r="J116" s="458"/>
      <c r="K116" s="458"/>
      <c r="L116" s="458"/>
      <c r="M116" s="458"/>
      <c r="N116" s="458"/>
      <c r="O116" s="458"/>
      <c r="P116" s="460"/>
      <c r="Q116" s="463"/>
      <c r="R116" s="143" t="s">
        <v>734</v>
      </c>
      <c r="S116" s="144" t="s">
        <v>781</v>
      </c>
      <c r="T116" s="144"/>
      <c r="U116" s="466"/>
      <c r="V116" s="509"/>
      <c r="W116" s="510"/>
      <c r="X116" s="472"/>
      <c r="Y116" s="495"/>
      <c r="Z116" s="486"/>
      <c r="AA116" s="497"/>
      <c r="AB116" s="486"/>
      <c r="AC116" s="456"/>
      <c r="AD116" s="495"/>
      <c r="AE116" s="485"/>
      <c r="AF116" s="486"/>
      <c r="AG116" s="486"/>
      <c r="AH116" s="487"/>
      <c r="AI116" s="504"/>
      <c r="AJ116" s="504"/>
      <c r="AK116" s="507"/>
      <c r="AL116" s="494"/>
      <c r="AM116" s="487"/>
      <c r="AN116" s="491"/>
      <c r="AO116" s="492"/>
      <c r="AP116" s="488"/>
      <c r="AQ116" s="488"/>
      <c r="AR116" s="490"/>
      <c r="AS116" s="475"/>
      <c r="AT116" s="475"/>
      <c r="AU116" s="456"/>
      <c r="AV116" s="475"/>
      <c r="AW116" s="458"/>
      <c r="AX116" s="458"/>
      <c r="AY116" s="475"/>
      <c r="AZ116" s="475"/>
      <c r="BA116" s="475"/>
      <c r="BB116" s="482"/>
      <c r="BC116" s="469"/>
      <c r="BD116" s="469"/>
      <c r="BE116" s="479"/>
      <c r="BF116" s="469"/>
      <c r="BG116" s="469"/>
      <c r="BH116" s="482"/>
      <c r="BI116" s="469"/>
      <c r="BJ116" s="469"/>
      <c r="BK116" s="469"/>
      <c r="BL116" s="469"/>
      <c r="BM116" s="469"/>
    </row>
    <row r="117" spans="1:65" s="140" customFormat="1" ht="22.5" customHeight="1">
      <c r="A117" s="458"/>
      <c r="B117" s="458"/>
      <c r="C117" s="455" t="s">
        <v>841</v>
      </c>
      <c r="D117" s="472"/>
      <c r="E117" s="456"/>
      <c r="F117" s="511"/>
      <c r="G117" s="458"/>
      <c r="H117" s="458"/>
      <c r="I117" s="458"/>
      <c r="J117" s="458"/>
      <c r="K117" s="458"/>
      <c r="L117" s="458"/>
      <c r="M117" s="458"/>
      <c r="N117" s="458"/>
      <c r="O117" s="458"/>
      <c r="P117" s="460"/>
      <c r="Q117" s="463"/>
      <c r="R117" s="143" t="s">
        <v>736</v>
      </c>
      <c r="S117" s="144" t="s">
        <v>781</v>
      </c>
      <c r="T117" s="144"/>
      <c r="U117" s="466"/>
      <c r="V117" s="509"/>
      <c r="W117" s="510"/>
      <c r="X117" s="472"/>
      <c r="Y117" s="495"/>
      <c r="Z117" s="486"/>
      <c r="AA117" s="497"/>
      <c r="AB117" s="486"/>
      <c r="AC117" s="456"/>
      <c r="AD117" s="495"/>
      <c r="AE117" s="485"/>
      <c r="AF117" s="486"/>
      <c r="AG117" s="486"/>
      <c r="AH117" s="487"/>
      <c r="AI117" s="504"/>
      <c r="AJ117" s="504"/>
      <c r="AK117" s="507"/>
      <c r="AL117" s="494"/>
      <c r="AM117" s="487"/>
      <c r="AN117" s="491"/>
      <c r="AO117" s="492"/>
      <c r="AP117" s="488"/>
      <c r="AQ117" s="488"/>
      <c r="AR117" s="490"/>
      <c r="AS117" s="475"/>
      <c r="AT117" s="475"/>
      <c r="AU117" s="456"/>
      <c r="AV117" s="475"/>
      <c r="AW117" s="458"/>
      <c r="AX117" s="458"/>
      <c r="AY117" s="475"/>
      <c r="AZ117" s="475"/>
      <c r="BA117" s="475"/>
      <c r="BB117" s="482"/>
      <c r="BC117" s="469"/>
      <c r="BD117" s="469"/>
      <c r="BE117" s="479"/>
      <c r="BF117" s="469"/>
      <c r="BG117" s="469"/>
      <c r="BH117" s="482"/>
      <c r="BI117" s="469"/>
      <c r="BJ117" s="469"/>
      <c r="BK117" s="469"/>
      <c r="BL117" s="469"/>
      <c r="BM117" s="469"/>
    </row>
    <row r="118" spans="1:65" s="140" customFormat="1" ht="22.5" customHeight="1">
      <c r="A118" s="458"/>
      <c r="B118" s="458"/>
      <c r="C118" s="456"/>
      <c r="D118" s="472"/>
      <c r="E118" s="456"/>
      <c r="F118" s="511"/>
      <c r="G118" s="458"/>
      <c r="H118" s="458"/>
      <c r="I118" s="458"/>
      <c r="J118" s="458"/>
      <c r="K118" s="458"/>
      <c r="L118" s="458"/>
      <c r="M118" s="458"/>
      <c r="N118" s="458"/>
      <c r="O118" s="458"/>
      <c r="P118" s="460"/>
      <c r="Q118" s="463"/>
      <c r="R118" s="143" t="s">
        <v>737</v>
      </c>
      <c r="S118" s="144" t="s">
        <v>781</v>
      </c>
      <c r="T118" s="144"/>
      <c r="U118" s="466"/>
      <c r="V118" s="509"/>
      <c r="W118" s="510"/>
      <c r="X118" s="472"/>
      <c r="Y118" s="495"/>
      <c r="Z118" s="486"/>
      <c r="AA118" s="497"/>
      <c r="AB118" s="486"/>
      <c r="AC118" s="456"/>
      <c r="AD118" s="495"/>
      <c r="AE118" s="485"/>
      <c r="AF118" s="486"/>
      <c r="AG118" s="486"/>
      <c r="AH118" s="487"/>
      <c r="AI118" s="504"/>
      <c r="AJ118" s="504"/>
      <c r="AK118" s="507"/>
      <c r="AL118" s="494"/>
      <c r="AM118" s="487"/>
      <c r="AN118" s="491"/>
      <c r="AO118" s="492"/>
      <c r="AP118" s="488"/>
      <c r="AQ118" s="488"/>
      <c r="AR118" s="490"/>
      <c r="AS118" s="475"/>
      <c r="AT118" s="475"/>
      <c r="AU118" s="456"/>
      <c r="AV118" s="475"/>
      <c r="AW118" s="458"/>
      <c r="AX118" s="458"/>
      <c r="AY118" s="475"/>
      <c r="AZ118" s="475"/>
      <c r="BA118" s="475"/>
      <c r="BB118" s="482"/>
      <c r="BC118" s="469"/>
      <c r="BD118" s="469"/>
      <c r="BE118" s="479"/>
      <c r="BF118" s="469"/>
      <c r="BG118" s="469"/>
      <c r="BH118" s="482"/>
      <c r="BI118" s="469"/>
      <c r="BJ118" s="469"/>
      <c r="BK118" s="469"/>
      <c r="BL118" s="469"/>
      <c r="BM118" s="469"/>
    </row>
    <row r="119" spans="1:65" s="140" customFormat="1" ht="22.5" customHeight="1">
      <c r="A119" s="458"/>
      <c r="B119" s="458"/>
      <c r="C119" s="456"/>
      <c r="D119" s="472"/>
      <c r="E119" s="456"/>
      <c r="F119" s="511"/>
      <c r="G119" s="458"/>
      <c r="H119" s="458"/>
      <c r="I119" s="458"/>
      <c r="J119" s="458"/>
      <c r="K119" s="458"/>
      <c r="L119" s="458"/>
      <c r="M119" s="458"/>
      <c r="N119" s="458"/>
      <c r="O119" s="458"/>
      <c r="P119" s="460"/>
      <c r="Q119" s="463"/>
      <c r="R119" s="143" t="s">
        <v>738</v>
      </c>
      <c r="S119" s="144" t="s">
        <v>781</v>
      </c>
      <c r="T119" s="144"/>
      <c r="U119" s="466"/>
      <c r="V119" s="509"/>
      <c r="W119" s="510"/>
      <c r="X119" s="472"/>
      <c r="Y119" s="495"/>
      <c r="Z119" s="486"/>
      <c r="AA119" s="497"/>
      <c r="AB119" s="486"/>
      <c r="AC119" s="456"/>
      <c r="AD119" s="495"/>
      <c r="AE119" s="485"/>
      <c r="AF119" s="486"/>
      <c r="AG119" s="486"/>
      <c r="AH119" s="487"/>
      <c r="AI119" s="504"/>
      <c r="AJ119" s="504"/>
      <c r="AK119" s="507"/>
      <c r="AL119" s="494"/>
      <c r="AM119" s="487"/>
      <c r="AN119" s="491"/>
      <c r="AO119" s="492"/>
      <c r="AP119" s="488"/>
      <c r="AQ119" s="488"/>
      <c r="AR119" s="490"/>
      <c r="AS119" s="475"/>
      <c r="AT119" s="475"/>
      <c r="AU119" s="456"/>
      <c r="AV119" s="475"/>
      <c r="AW119" s="458"/>
      <c r="AX119" s="458"/>
      <c r="AY119" s="475"/>
      <c r="AZ119" s="475"/>
      <c r="BA119" s="475"/>
      <c r="BB119" s="482"/>
      <c r="BC119" s="469"/>
      <c r="BD119" s="469"/>
      <c r="BE119" s="479"/>
      <c r="BF119" s="469"/>
      <c r="BG119" s="469"/>
      <c r="BH119" s="482"/>
      <c r="BI119" s="469"/>
      <c r="BJ119" s="469"/>
      <c r="BK119" s="469"/>
      <c r="BL119" s="469"/>
      <c r="BM119" s="469"/>
    </row>
    <row r="120" spans="1:65" s="140" customFormat="1" ht="47.25" customHeight="1">
      <c r="A120" s="458"/>
      <c r="B120" s="458"/>
      <c r="C120" s="456"/>
      <c r="D120" s="472"/>
      <c r="E120" s="456"/>
      <c r="F120" s="511"/>
      <c r="G120" s="458"/>
      <c r="H120" s="458"/>
      <c r="I120" s="458"/>
      <c r="J120" s="458"/>
      <c r="K120" s="458"/>
      <c r="L120" s="458"/>
      <c r="M120" s="458"/>
      <c r="N120" s="458"/>
      <c r="O120" s="458"/>
      <c r="P120" s="460"/>
      <c r="Q120" s="463"/>
      <c r="R120" s="143" t="s">
        <v>739</v>
      </c>
      <c r="S120" s="144"/>
      <c r="T120" s="144" t="s">
        <v>781</v>
      </c>
      <c r="U120" s="466"/>
      <c r="V120" s="509"/>
      <c r="W120" s="510"/>
      <c r="X120" s="473"/>
      <c r="Y120" s="495"/>
      <c r="Z120" s="486"/>
      <c r="AA120" s="497"/>
      <c r="AB120" s="486"/>
      <c r="AC120" s="456"/>
      <c r="AD120" s="495"/>
      <c r="AE120" s="485"/>
      <c r="AF120" s="486"/>
      <c r="AG120" s="486"/>
      <c r="AH120" s="487"/>
      <c r="AI120" s="504"/>
      <c r="AJ120" s="504"/>
      <c r="AK120" s="507"/>
      <c r="AL120" s="494"/>
      <c r="AM120" s="487"/>
      <c r="AN120" s="491"/>
      <c r="AO120" s="492"/>
      <c r="AP120" s="488"/>
      <c r="AQ120" s="488"/>
      <c r="AR120" s="490"/>
      <c r="AS120" s="475"/>
      <c r="AT120" s="475"/>
      <c r="AU120" s="457"/>
      <c r="AV120" s="475"/>
      <c r="AW120" s="458"/>
      <c r="AX120" s="458"/>
      <c r="AY120" s="475"/>
      <c r="AZ120" s="475"/>
      <c r="BA120" s="475"/>
      <c r="BB120" s="482"/>
      <c r="BC120" s="469"/>
      <c r="BD120" s="469"/>
      <c r="BE120" s="479"/>
      <c r="BF120" s="469"/>
      <c r="BG120" s="469"/>
      <c r="BH120" s="482"/>
      <c r="BI120" s="469"/>
      <c r="BJ120" s="469"/>
      <c r="BK120" s="469"/>
      <c r="BL120" s="469"/>
      <c r="BM120" s="469"/>
    </row>
    <row r="121" spans="1:65" s="140" customFormat="1" ht="22.5" customHeight="1">
      <c r="A121" s="458"/>
      <c r="B121" s="458"/>
      <c r="C121" s="456"/>
      <c r="D121" s="472"/>
      <c r="E121" s="456"/>
      <c r="F121" s="511"/>
      <c r="G121" s="458"/>
      <c r="H121" s="458"/>
      <c r="I121" s="458"/>
      <c r="J121" s="458"/>
      <c r="K121" s="458"/>
      <c r="L121" s="458"/>
      <c r="M121" s="458"/>
      <c r="N121" s="458"/>
      <c r="O121" s="458"/>
      <c r="P121" s="460"/>
      <c r="Q121" s="463"/>
      <c r="R121" s="143" t="s">
        <v>740</v>
      </c>
      <c r="S121" s="144" t="s">
        <v>781</v>
      </c>
      <c r="T121" s="144"/>
      <c r="U121" s="466"/>
      <c r="V121" s="509"/>
      <c r="W121" s="510"/>
      <c r="X121" s="471" t="s">
        <v>842</v>
      </c>
      <c r="Y121" s="495"/>
      <c r="Z121" s="486"/>
      <c r="AA121" s="497"/>
      <c r="AB121" s="486"/>
      <c r="AC121" s="456"/>
      <c r="AD121" s="495"/>
      <c r="AE121" s="485"/>
      <c r="AF121" s="486"/>
      <c r="AG121" s="486"/>
      <c r="AH121" s="487"/>
      <c r="AI121" s="504"/>
      <c r="AJ121" s="504"/>
      <c r="AK121" s="507"/>
      <c r="AL121" s="494"/>
      <c r="AM121" s="487"/>
      <c r="AN121" s="491"/>
      <c r="AO121" s="458"/>
      <c r="AP121" s="456" t="s">
        <v>843</v>
      </c>
      <c r="AQ121" s="456" t="s">
        <v>844</v>
      </c>
      <c r="AR121" s="474">
        <v>45291</v>
      </c>
      <c r="AS121" s="476" t="s">
        <v>713</v>
      </c>
      <c r="AT121" s="477" t="s">
        <v>35</v>
      </c>
      <c r="AU121" s="455" t="s">
        <v>845</v>
      </c>
      <c r="AV121" s="475"/>
      <c r="AW121" s="458"/>
      <c r="AX121" s="458"/>
      <c r="AY121" s="475"/>
      <c r="AZ121" s="475"/>
      <c r="BA121" s="475"/>
      <c r="BB121" s="482"/>
      <c r="BC121" s="469"/>
      <c r="BD121" s="469"/>
      <c r="BE121" s="479"/>
      <c r="BF121" s="469"/>
      <c r="BG121" s="469"/>
      <c r="BH121" s="482"/>
      <c r="BI121" s="469"/>
      <c r="BJ121" s="469"/>
      <c r="BK121" s="469"/>
      <c r="BL121" s="469"/>
      <c r="BM121" s="469"/>
    </row>
    <row r="122" spans="1:65" s="140" customFormat="1" ht="22.5" customHeight="1">
      <c r="A122" s="458"/>
      <c r="B122" s="458"/>
      <c r="C122" s="456"/>
      <c r="D122" s="472"/>
      <c r="E122" s="456"/>
      <c r="F122" s="511"/>
      <c r="G122" s="458"/>
      <c r="H122" s="458"/>
      <c r="I122" s="458"/>
      <c r="J122" s="458"/>
      <c r="K122" s="458"/>
      <c r="L122" s="458"/>
      <c r="M122" s="458"/>
      <c r="N122" s="458"/>
      <c r="O122" s="458"/>
      <c r="P122" s="460"/>
      <c r="Q122" s="463"/>
      <c r="R122" s="143" t="s">
        <v>741</v>
      </c>
      <c r="S122" s="144"/>
      <c r="T122" s="144" t="s">
        <v>781</v>
      </c>
      <c r="U122" s="466"/>
      <c r="V122" s="509"/>
      <c r="W122" s="510"/>
      <c r="X122" s="472"/>
      <c r="Y122" s="495"/>
      <c r="Z122" s="486"/>
      <c r="AA122" s="497"/>
      <c r="AB122" s="486"/>
      <c r="AC122" s="456"/>
      <c r="AD122" s="495"/>
      <c r="AE122" s="485"/>
      <c r="AF122" s="486"/>
      <c r="AG122" s="486"/>
      <c r="AH122" s="487"/>
      <c r="AI122" s="504"/>
      <c r="AJ122" s="504"/>
      <c r="AK122" s="507"/>
      <c r="AL122" s="494"/>
      <c r="AM122" s="487"/>
      <c r="AN122" s="491"/>
      <c r="AO122" s="458"/>
      <c r="AP122" s="456"/>
      <c r="AQ122" s="456"/>
      <c r="AR122" s="475"/>
      <c r="AS122" s="475"/>
      <c r="AT122" s="475"/>
      <c r="AU122" s="456"/>
      <c r="AV122" s="475"/>
      <c r="AW122" s="458"/>
      <c r="AX122" s="458"/>
      <c r="AY122" s="475"/>
      <c r="AZ122" s="475"/>
      <c r="BA122" s="475"/>
      <c r="BB122" s="482"/>
      <c r="BC122" s="469"/>
      <c r="BD122" s="469"/>
      <c r="BE122" s="479"/>
      <c r="BF122" s="469"/>
      <c r="BG122" s="469"/>
      <c r="BH122" s="482"/>
      <c r="BI122" s="469"/>
      <c r="BJ122" s="469"/>
      <c r="BK122" s="469"/>
      <c r="BL122" s="469"/>
      <c r="BM122" s="469"/>
    </row>
    <row r="123" spans="1:65" s="140" customFormat="1" ht="22.5" customHeight="1">
      <c r="A123" s="458"/>
      <c r="B123" s="458"/>
      <c r="C123" s="456"/>
      <c r="D123" s="472"/>
      <c r="E123" s="456"/>
      <c r="F123" s="511"/>
      <c r="G123" s="458"/>
      <c r="H123" s="458"/>
      <c r="I123" s="458"/>
      <c r="J123" s="458"/>
      <c r="K123" s="458"/>
      <c r="L123" s="458"/>
      <c r="M123" s="458"/>
      <c r="N123" s="458"/>
      <c r="O123" s="458"/>
      <c r="P123" s="460"/>
      <c r="Q123" s="463"/>
      <c r="R123" s="143" t="s">
        <v>742</v>
      </c>
      <c r="S123" s="144"/>
      <c r="T123" s="144" t="s">
        <v>781</v>
      </c>
      <c r="U123" s="466"/>
      <c r="V123" s="509"/>
      <c r="W123" s="510"/>
      <c r="X123" s="472"/>
      <c r="Y123" s="495"/>
      <c r="Z123" s="486"/>
      <c r="AA123" s="497"/>
      <c r="AB123" s="486"/>
      <c r="AC123" s="456"/>
      <c r="AD123" s="495"/>
      <c r="AE123" s="485"/>
      <c r="AF123" s="486"/>
      <c r="AG123" s="486"/>
      <c r="AH123" s="487"/>
      <c r="AI123" s="504"/>
      <c r="AJ123" s="504"/>
      <c r="AK123" s="507"/>
      <c r="AL123" s="494"/>
      <c r="AM123" s="487"/>
      <c r="AN123" s="491"/>
      <c r="AO123" s="458"/>
      <c r="AP123" s="456"/>
      <c r="AQ123" s="456"/>
      <c r="AR123" s="475"/>
      <c r="AS123" s="475"/>
      <c r="AT123" s="475"/>
      <c r="AU123" s="456"/>
      <c r="AV123" s="475"/>
      <c r="AW123" s="458"/>
      <c r="AX123" s="458"/>
      <c r="AY123" s="475"/>
      <c r="AZ123" s="475"/>
      <c r="BA123" s="475"/>
      <c r="BB123" s="482"/>
      <c r="BC123" s="469"/>
      <c r="BD123" s="469"/>
      <c r="BE123" s="479"/>
      <c r="BF123" s="469"/>
      <c r="BG123" s="469"/>
      <c r="BH123" s="482"/>
      <c r="BI123" s="469"/>
      <c r="BJ123" s="469"/>
      <c r="BK123" s="469"/>
      <c r="BL123" s="469"/>
      <c r="BM123" s="469"/>
    </row>
    <row r="124" spans="1:65" s="140" customFormat="1" ht="22.5" customHeight="1">
      <c r="A124" s="458"/>
      <c r="B124" s="458"/>
      <c r="C124" s="456"/>
      <c r="D124" s="472"/>
      <c r="E124" s="456"/>
      <c r="F124" s="511"/>
      <c r="G124" s="458"/>
      <c r="H124" s="458"/>
      <c r="I124" s="458"/>
      <c r="J124" s="458"/>
      <c r="K124" s="458"/>
      <c r="L124" s="458"/>
      <c r="M124" s="458"/>
      <c r="N124" s="458"/>
      <c r="O124" s="458"/>
      <c r="P124" s="460"/>
      <c r="Q124" s="463"/>
      <c r="R124" s="143" t="s">
        <v>743</v>
      </c>
      <c r="S124" s="144"/>
      <c r="T124" s="144" t="s">
        <v>781</v>
      </c>
      <c r="U124" s="466"/>
      <c r="V124" s="509"/>
      <c r="W124" s="510"/>
      <c r="X124" s="472"/>
      <c r="Y124" s="495"/>
      <c r="Z124" s="486"/>
      <c r="AA124" s="497"/>
      <c r="AB124" s="486"/>
      <c r="AC124" s="456"/>
      <c r="AD124" s="495"/>
      <c r="AE124" s="485"/>
      <c r="AF124" s="486"/>
      <c r="AG124" s="486"/>
      <c r="AH124" s="487"/>
      <c r="AI124" s="504"/>
      <c r="AJ124" s="504"/>
      <c r="AK124" s="507"/>
      <c r="AL124" s="494"/>
      <c r="AM124" s="487"/>
      <c r="AN124" s="491"/>
      <c r="AO124" s="458"/>
      <c r="AP124" s="456"/>
      <c r="AQ124" s="456"/>
      <c r="AR124" s="475"/>
      <c r="AS124" s="475"/>
      <c r="AT124" s="475"/>
      <c r="AU124" s="456"/>
      <c r="AV124" s="475"/>
      <c r="AW124" s="458"/>
      <c r="AX124" s="458"/>
      <c r="AY124" s="475"/>
      <c r="AZ124" s="475"/>
      <c r="BA124" s="475"/>
      <c r="BB124" s="482"/>
      <c r="BC124" s="469"/>
      <c r="BD124" s="469"/>
      <c r="BE124" s="479"/>
      <c r="BF124" s="469"/>
      <c r="BG124" s="469"/>
      <c r="BH124" s="482"/>
      <c r="BI124" s="469"/>
      <c r="BJ124" s="469"/>
      <c r="BK124" s="469"/>
      <c r="BL124" s="469"/>
      <c r="BM124" s="469"/>
    </row>
    <row r="125" spans="1:65" s="140" customFormat="1" ht="22.5" customHeight="1">
      <c r="A125" s="458"/>
      <c r="B125" s="458"/>
      <c r="C125" s="456"/>
      <c r="D125" s="472"/>
      <c r="E125" s="456"/>
      <c r="F125" s="511"/>
      <c r="G125" s="458"/>
      <c r="H125" s="458"/>
      <c r="I125" s="458"/>
      <c r="J125" s="458"/>
      <c r="K125" s="458"/>
      <c r="L125" s="458"/>
      <c r="M125" s="458"/>
      <c r="N125" s="458"/>
      <c r="O125" s="458"/>
      <c r="P125" s="460"/>
      <c r="Q125" s="463"/>
      <c r="R125" s="143" t="s">
        <v>744</v>
      </c>
      <c r="S125" s="144"/>
      <c r="T125" s="144" t="s">
        <v>781</v>
      </c>
      <c r="U125" s="466"/>
      <c r="V125" s="509"/>
      <c r="W125" s="510"/>
      <c r="X125" s="472"/>
      <c r="Y125" s="495"/>
      <c r="Z125" s="486"/>
      <c r="AA125" s="497"/>
      <c r="AB125" s="486"/>
      <c r="AC125" s="456"/>
      <c r="AD125" s="495"/>
      <c r="AE125" s="485"/>
      <c r="AF125" s="486"/>
      <c r="AG125" s="486"/>
      <c r="AH125" s="487"/>
      <c r="AI125" s="504"/>
      <c r="AJ125" s="504"/>
      <c r="AK125" s="507"/>
      <c r="AL125" s="494"/>
      <c r="AM125" s="487"/>
      <c r="AN125" s="491"/>
      <c r="AO125" s="458"/>
      <c r="AP125" s="456"/>
      <c r="AQ125" s="456"/>
      <c r="AR125" s="475"/>
      <c r="AS125" s="475"/>
      <c r="AT125" s="475"/>
      <c r="AU125" s="456"/>
      <c r="AV125" s="475"/>
      <c r="AW125" s="458"/>
      <c r="AX125" s="458"/>
      <c r="AY125" s="475"/>
      <c r="AZ125" s="475"/>
      <c r="BA125" s="475"/>
      <c r="BB125" s="482"/>
      <c r="BC125" s="469"/>
      <c r="BD125" s="469"/>
      <c r="BE125" s="479"/>
      <c r="BF125" s="469"/>
      <c r="BG125" s="469"/>
      <c r="BH125" s="482"/>
      <c r="BI125" s="469"/>
      <c r="BJ125" s="469"/>
      <c r="BK125" s="469"/>
      <c r="BL125" s="469"/>
      <c r="BM125" s="469"/>
    </row>
    <row r="126" spans="1:65" s="140" customFormat="1" ht="22.5" customHeight="1">
      <c r="A126" s="458"/>
      <c r="B126" s="458"/>
      <c r="C126" s="457"/>
      <c r="D126" s="473"/>
      <c r="E126" s="457"/>
      <c r="F126" s="511"/>
      <c r="G126" s="458"/>
      <c r="H126" s="458"/>
      <c r="I126" s="458"/>
      <c r="J126" s="458"/>
      <c r="K126" s="458"/>
      <c r="L126" s="458"/>
      <c r="M126" s="458"/>
      <c r="N126" s="458"/>
      <c r="O126" s="458"/>
      <c r="P126" s="461"/>
      <c r="Q126" s="464"/>
      <c r="R126" s="145" t="s">
        <v>745</v>
      </c>
      <c r="S126" s="144">
        <f>COUNTA(S107:S125)</f>
        <v>10</v>
      </c>
      <c r="T126" s="144">
        <f>COUNTA(T107:T125)</f>
        <v>9</v>
      </c>
      <c r="U126" s="467"/>
      <c r="V126" s="509"/>
      <c r="W126" s="510"/>
      <c r="X126" s="473"/>
      <c r="Y126" s="495"/>
      <c r="Z126" s="486"/>
      <c r="AA126" s="498"/>
      <c r="AB126" s="486"/>
      <c r="AC126" s="457"/>
      <c r="AD126" s="495"/>
      <c r="AE126" s="485"/>
      <c r="AF126" s="486"/>
      <c r="AG126" s="486"/>
      <c r="AH126" s="487"/>
      <c r="AI126" s="505"/>
      <c r="AJ126" s="505"/>
      <c r="AK126" s="508"/>
      <c r="AL126" s="494"/>
      <c r="AM126" s="487"/>
      <c r="AN126" s="491"/>
      <c r="AO126" s="458"/>
      <c r="AP126" s="457"/>
      <c r="AQ126" s="457"/>
      <c r="AR126" s="475"/>
      <c r="AS126" s="475"/>
      <c r="AT126" s="475"/>
      <c r="AU126" s="457"/>
      <c r="AV126" s="475"/>
      <c r="AW126" s="458"/>
      <c r="AX126" s="458"/>
      <c r="AY126" s="475"/>
      <c r="AZ126" s="475"/>
      <c r="BA126" s="475"/>
      <c r="BB126" s="482"/>
      <c r="BC126" s="469"/>
      <c r="BD126" s="469"/>
      <c r="BE126" s="480"/>
      <c r="BF126" s="469"/>
      <c r="BG126" s="469"/>
      <c r="BH126" s="482"/>
      <c r="BI126" s="469"/>
      <c r="BJ126" s="469"/>
      <c r="BK126" s="469"/>
      <c r="BL126" s="469"/>
      <c r="BM126" s="469"/>
    </row>
    <row r="127" spans="1:65" s="150" customFormat="1" ht="9" customHeight="1">
      <c r="A127" s="414">
        <v>1</v>
      </c>
      <c r="B127" s="414" t="s">
        <v>44</v>
      </c>
      <c r="C127" s="441" t="s">
        <v>735</v>
      </c>
      <c r="D127" s="441"/>
      <c r="E127" s="441"/>
      <c r="F127" s="414" t="s">
        <v>846</v>
      </c>
      <c r="G127" s="425" t="s">
        <v>700</v>
      </c>
      <c r="H127" s="425"/>
      <c r="I127" s="425"/>
      <c r="J127" s="425" t="s">
        <v>700</v>
      </c>
      <c r="K127" s="425" t="s">
        <v>847</v>
      </c>
      <c r="L127" s="425" t="s">
        <v>848</v>
      </c>
      <c r="M127" s="425" t="s">
        <v>849</v>
      </c>
      <c r="N127" s="425" t="s">
        <v>704</v>
      </c>
      <c r="O127" s="414" t="s">
        <v>749</v>
      </c>
      <c r="P127" s="448"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Rara vez</v>
      </c>
      <c r="Q127" s="451">
        <f>IF(P127="Casi seguro",100%,IF(P127="Probable",80%,IF(P127="Posible",60%,IF(P127="Improbable",40%,IF(P127="Rara vez",20%,0)))))</f>
        <v>0.2</v>
      </c>
      <c r="R127" s="148" t="s">
        <v>706</v>
      </c>
      <c r="S127" s="146" t="s">
        <v>700</v>
      </c>
      <c r="T127" s="146"/>
      <c r="U127" s="437" t="str">
        <f>IF(S146&lt;=5,"Moderado",IF(S146&lt;=11,"Mayor","Catastrofico"))</f>
        <v>Mayor</v>
      </c>
      <c r="V127" s="432">
        <f>IF(U127=0,0,IF(U127="Moderado",60%,IF(U127="Mayor",80%,100%)))</f>
        <v>0.8</v>
      </c>
      <c r="W127" s="437" t="e">
        <f>VLOOKUP(P127,#REF!,MATCH(U127,#REF!,0),FALSE)</f>
        <v>#REF!</v>
      </c>
      <c r="X127" s="454" t="s">
        <v>850</v>
      </c>
      <c r="Y127" s="424" t="str">
        <f>IF(Z127="Preventivo","X",IF(Z127="Detectivo","X","X "))</f>
        <v>X</v>
      </c>
      <c r="Z127" s="417" t="s">
        <v>709</v>
      </c>
      <c r="AA127" s="419">
        <f>IF(Z127="","",IF(Z127="Preventivo",25%,15%))</f>
        <v>0.25</v>
      </c>
      <c r="AB127" s="417" t="s">
        <v>38</v>
      </c>
      <c r="AC127" s="419">
        <f>IF(AB127="Automatico",25%,15%)</f>
        <v>0.15</v>
      </c>
      <c r="AD127" s="416">
        <f>AA127+AC127</f>
        <v>0.4</v>
      </c>
      <c r="AE127" s="417" t="s">
        <v>31</v>
      </c>
      <c r="AF127" s="417" t="s">
        <v>32</v>
      </c>
      <c r="AG127" s="417" t="s">
        <v>33</v>
      </c>
      <c r="AH127" s="416">
        <f>Q127-(Q127*AD127)</f>
        <v>0.12</v>
      </c>
      <c r="AI127" s="445" t="str">
        <f>IF(AJ127=0,"Defina la frecuencia",IF(AJ127=20%,"Rara vez",IF(AJ127=40%,"Improbable",IF(AJ127=60%,"Posible",IF(AJ127=80%,"Probable","Casi seguro")))))</f>
        <v>Rara vez</v>
      </c>
      <c r="AJ127" s="445">
        <f>IF(AH134&lt;20%,20%,IF(AH134&lt;40%,40%,IF(AH134&lt;60%,60%,IF(AH134&lt;80%,80%,100%))))</f>
        <v>0.2</v>
      </c>
      <c r="AK127" s="149">
        <f>VALUE(AJ127)</f>
        <v>0.2</v>
      </c>
      <c r="AL127" s="437" t="str">
        <f>U127</f>
        <v>Mayor</v>
      </c>
      <c r="AM127" s="432">
        <f>V127</f>
        <v>0.8</v>
      </c>
      <c r="AN127" s="437" t="e">
        <f>VLOOKUP(AI127,#REF!,MATCH(AL127,#REF!,0),FALSE)</f>
        <v>#REF!</v>
      </c>
      <c r="AO127" s="428"/>
      <c r="AP127" s="414" t="s">
        <v>851</v>
      </c>
      <c r="AQ127" s="414" t="s">
        <v>852</v>
      </c>
      <c r="AR127" s="415">
        <v>44562</v>
      </c>
      <c r="AS127" s="415">
        <v>44926</v>
      </c>
      <c r="AT127" s="414"/>
      <c r="AU127" s="414" t="s">
        <v>853</v>
      </c>
      <c r="AV127" s="444" t="s">
        <v>854</v>
      </c>
      <c r="AW127" s="414"/>
      <c r="AX127" s="414"/>
      <c r="AY127" s="414"/>
      <c r="AZ127" s="414"/>
      <c r="BA127" s="412"/>
      <c r="BB127" s="414"/>
      <c r="BC127" s="414"/>
      <c r="BD127" s="414"/>
      <c r="BE127" s="441"/>
      <c r="BF127" s="414"/>
      <c r="BG127" s="412"/>
      <c r="BH127" s="414"/>
      <c r="BI127" s="414"/>
      <c r="BJ127" s="414"/>
      <c r="BK127" s="414"/>
      <c r="BL127" s="414"/>
      <c r="BM127" s="412"/>
    </row>
    <row r="128" spans="1:65" s="150" customFormat="1" ht="9" customHeight="1">
      <c r="A128" s="414"/>
      <c r="B128" s="414"/>
      <c r="C128" s="442"/>
      <c r="D128" s="442"/>
      <c r="E128" s="442"/>
      <c r="F128" s="414"/>
      <c r="G128" s="425"/>
      <c r="H128" s="425"/>
      <c r="I128" s="425"/>
      <c r="J128" s="425"/>
      <c r="K128" s="425"/>
      <c r="L128" s="425"/>
      <c r="M128" s="425"/>
      <c r="N128" s="425"/>
      <c r="O128" s="414"/>
      <c r="P128" s="449"/>
      <c r="Q128" s="452"/>
      <c r="R128" s="148" t="s">
        <v>719</v>
      </c>
      <c r="S128" s="146" t="s">
        <v>700</v>
      </c>
      <c r="T128" s="146"/>
      <c r="U128" s="437"/>
      <c r="V128" s="432"/>
      <c r="W128" s="437"/>
      <c r="X128" s="454"/>
      <c r="Y128" s="424"/>
      <c r="Z128" s="418"/>
      <c r="AA128" s="420"/>
      <c r="AB128" s="418"/>
      <c r="AC128" s="420"/>
      <c r="AD128" s="422"/>
      <c r="AE128" s="418"/>
      <c r="AF128" s="418"/>
      <c r="AG128" s="418"/>
      <c r="AH128" s="416"/>
      <c r="AI128" s="446"/>
      <c r="AJ128" s="446"/>
      <c r="AK128" s="151"/>
      <c r="AL128" s="437"/>
      <c r="AM128" s="432"/>
      <c r="AN128" s="437"/>
      <c r="AO128" s="429"/>
      <c r="AP128" s="414"/>
      <c r="AQ128" s="413"/>
      <c r="AR128" s="413"/>
      <c r="AS128" s="413"/>
      <c r="AT128" s="413"/>
      <c r="AU128" s="414"/>
      <c r="AV128" s="444"/>
      <c r="AW128" s="414"/>
      <c r="AX128" s="414"/>
      <c r="AY128" s="413"/>
      <c r="AZ128" s="413"/>
      <c r="BA128" s="413"/>
      <c r="BB128" s="414"/>
      <c r="BC128" s="414"/>
      <c r="BD128" s="414"/>
      <c r="BE128" s="442"/>
      <c r="BF128" s="413"/>
      <c r="BG128" s="413"/>
      <c r="BH128" s="414"/>
      <c r="BI128" s="414"/>
      <c r="BJ128" s="414"/>
      <c r="BK128" s="413"/>
      <c r="BL128" s="413"/>
      <c r="BM128" s="413"/>
    </row>
    <row r="129" spans="1:65" s="150" customFormat="1" ht="9" customHeight="1">
      <c r="A129" s="414"/>
      <c r="B129" s="414"/>
      <c r="C129" s="442"/>
      <c r="D129" s="442"/>
      <c r="E129" s="442"/>
      <c r="F129" s="414"/>
      <c r="G129" s="425"/>
      <c r="H129" s="425"/>
      <c r="I129" s="425"/>
      <c r="J129" s="425"/>
      <c r="K129" s="425"/>
      <c r="L129" s="425"/>
      <c r="M129" s="425"/>
      <c r="N129" s="425"/>
      <c r="O129" s="414"/>
      <c r="P129" s="449"/>
      <c r="Q129" s="452"/>
      <c r="R129" s="148" t="s">
        <v>720</v>
      </c>
      <c r="S129" s="146"/>
      <c r="T129" s="146" t="s">
        <v>700</v>
      </c>
      <c r="U129" s="437"/>
      <c r="V129" s="432"/>
      <c r="W129" s="437"/>
      <c r="X129" s="454"/>
      <c r="Y129" s="424"/>
      <c r="Z129" s="418"/>
      <c r="AA129" s="420"/>
      <c r="AB129" s="418"/>
      <c r="AC129" s="420"/>
      <c r="AD129" s="422"/>
      <c r="AE129" s="418"/>
      <c r="AF129" s="418"/>
      <c r="AG129" s="418"/>
      <c r="AH129" s="416"/>
      <c r="AI129" s="446"/>
      <c r="AJ129" s="446"/>
      <c r="AK129" s="151"/>
      <c r="AL129" s="437"/>
      <c r="AM129" s="432"/>
      <c r="AN129" s="437"/>
      <c r="AO129" s="429"/>
      <c r="AP129" s="414"/>
      <c r="AQ129" s="413"/>
      <c r="AR129" s="413"/>
      <c r="AS129" s="413"/>
      <c r="AT129" s="413"/>
      <c r="AU129" s="414"/>
      <c r="AV129" s="444"/>
      <c r="AW129" s="414"/>
      <c r="AX129" s="414"/>
      <c r="AY129" s="413"/>
      <c r="AZ129" s="413"/>
      <c r="BA129" s="413"/>
      <c r="BB129" s="414"/>
      <c r="BC129" s="414"/>
      <c r="BD129" s="414"/>
      <c r="BE129" s="442"/>
      <c r="BF129" s="413"/>
      <c r="BG129" s="413"/>
      <c r="BH129" s="414"/>
      <c r="BI129" s="414"/>
      <c r="BJ129" s="414"/>
      <c r="BK129" s="413"/>
      <c r="BL129" s="413"/>
      <c r="BM129" s="413"/>
    </row>
    <row r="130" spans="1:65" s="150" customFormat="1" ht="9" customHeight="1">
      <c r="A130" s="414"/>
      <c r="B130" s="414"/>
      <c r="C130" s="442"/>
      <c r="D130" s="442"/>
      <c r="E130" s="442"/>
      <c r="F130" s="414"/>
      <c r="G130" s="425"/>
      <c r="H130" s="425"/>
      <c r="I130" s="425"/>
      <c r="J130" s="425"/>
      <c r="K130" s="425"/>
      <c r="L130" s="425"/>
      <c r="M130" s="425"/>
      <c r="N130" s="425"/>
      <c r="O130" s="414"/>
      <c r="P130" s="449"/>
      <c r="Q130" s="452"/>
      <c r="R130" s="148" t="s">
        <v>721</v>
      </c>
      <c r="S130" s="146"/>
      <c r="T130" s="146" t="s">
        <v>700</v>
      </c>
      <c r="U130" s="437"/>
      <c r="V130" s="432"/>
      <c r="W130" s="437"/>
      <c r="X130" s="454"/>
      <c r="Y130" s="424"/>
      <c r="Z130" s="418"/>
      <c r="AA130" s="420"/>
      <c r="AB130" s="418"/>
      <c r="AC130" s="420"/>
      <c r="AD130" s="422"/>
      <c r="AE130" s="418"/>
      <c r="AF130" s="418"/>
      <c r="AG130" s="418"/>
      <c r="AH130" s="416"/>
      <c r="AI130" s="446"/>
      <c r="AJ130" s="446"/>
      <c r="AK130" s="151"/>
      <c r="AL130" s="437"/>
      <c r="AM130" s="432"/>
      <c r="AN130" s="437"/>
      <c r="AO130" s="429"/>
      <c r="AP130" s="414"/>
      <c r="AQ130" s="413"/>
      <c r="AR130" s="413"/>
      <c r="AS130" s="413"/>
      <c r="AT130" s="413"/>
      <c r="AU130" s="414"/>
      <c r="AV130" s="444"/>
      <c r="AW130" s="414"/>
      <c r="AX130" s="414"/>
      <c r="AY130" s="413"/>
      <c r="AZ130" s="413"/>
      <c r="BA130" s="413"/>
      <c r="BB130" s="414"/>
      <c r="BC130" s="414"/>
      <c r="BD130" s="414"/>
      <c r="BE130" s="442"/>
      <c r="BF130" s="413"/>
      <c r="BG130" s="413"/>
      <c r="BH130" s="414"/>
      <c r="BI130" s="414"/>
      <c r="BJ130" s="414"/>
      <c r="BK130" s="413"/>
      <c r="BL130" s="413"/>
      <c r="BM130" s="413"/>
    </row>
    <row r="131" spans="1:65" s="150" customFormat="1" ht="9" customHeight="1">
      <c r="A131" s="414"/>
      <c r="B131" s="414"/>
      <c r="C131" s="442"/>
      <c r="D131" s="442"/>
      <c r="E131" s="442"/>
      <c r="F131" s="414"/>
      <c r="G131" s="425"/>
      <c r="H131" s="425"/>
      <c r="I131" s="425"/>
      <c r="J131" s="425"/>
      <c r="K131" s="425"/>
      <c r="L131" s="425"/>
      <c r="M131" s="425"/>
      <c r="N131" s="425"/>
      <c r="O131" s="414"/>
      <c r="P131" s="449"/>
      <c r="Q131" s="452"/>
      <c r="R131" s="148" t="s">
        <v>722</v>
      </c>
      <c r="S131" s="146" t="s">
        <v>700</v>
      </c>
      <c r="T131" s="146"/>
      <c r="U131" s="437"/>
      <c r="V131" s="432"/>
      <c r="W131" s="437"/>
      <c r="X131" s="454"/>
      <c r="Y131" s="424"/>
      <c r="Z131" s="418"/>
      <c r="AA131" s="420"/>
      <c r="AB131" s="418"/>
      <c r="AC131" s="420"/>
      <c r="AD131" s="422"/>
      <c r="AE131" s="418"/>
      <c r="AF131" s="418"/>
      <c r="AG131" s="418"/>
      <c r="AH131" s="416"/>
      <c r="AI131" s="446"/>
      <c r="AJ131" s="446"/>
      <c r="AK131" s="151"/>
      <c r="AL131" s="437"/>
      <c r="AM131" s="432"/>
      <c r="AN131" s="437"/>
      <c r="AO131" s="429"/>
      <c r="AP131" s="414"/>
      <c r="AQ131" s="413"/>
      <c r="AR131" s="413"/>
      <c r="AS131" s="413"/>
      <c r="AT131" s="413"/>
      <c r="AU131" s="414"/>
      <c r="AV131" s="444"/>
      <c r="AW131" s="414"/>
      <c r="AX131" s="414"/>
      <c r="AY131" s="413"/>
      <c r="AZ131" s="413"/>
      <c r="BA131" s="413"/>
      <c r="BB131" s="414"/>
      <c r="BC131" s="414"/>
      <c r="BD131" s="414"/>
      <c r="BE131" s="442"/>
      <c r="BF131" s="413"/>
      <c r="BG131" s="413"/>
      <c r="BH131" s="414"/>
      <c r="BI131" s="414"/>
      <c r="BJ131" s="414"/>
      <c r="BK131" s="413"/>
      <c r="BL131" s="413"/>
      <c r="BM131" s="413"/>
    </row>
    <row r="132" spans="1:65" s="150" customFormat="1" ht="9" customHeight="1">
      <c r="A132" s="414"/>
      <c r="B132" s="414"/>
      <c r="C132" s="442"/>
      <c r="D132" s="442"/>
      <c r="E132" s="442"/>
      <c r="F132" s="414"/>
      <c r="G132" s="425"/>
      <c r="H132" s="425"/>
      <c r="I132" s="425"/>
      <c r="J132" s="425"/>
      <c r="K132" s="425"/>
      <c r="L132" s="425"/>
      <c r="M132" s="425"/>
      <c r="N132" s="425"/>
      <c r="O132" s="414"/>
      <c r="P132" s="449"/>
      <c r="Q132" s="452"/>
      <c r="R132" s="148" t="s">
        <v>723</v>
      </c>
      <c r="S132" s="146"/>
      <c r="T132" s="146" t="s">
        <v>700</v>
      </c>
      <c r="U132" s="437"/>
      <c r="V132" s="432"/>
      <c r="W132" s="437"/>
      <c r="X132" s="454"/>
      <c r="Y132" s="424"/>
      <c r="Z132" s="418"/>
      <c r="AA132" s="420"/>
      <c r="AB132" s="418"/>
      <c r="AC132" s="420"/>
      <c r="AD132" s="422"/>
      <c r="AE132" s="418"/>
      <c r="AF132" s="418"/>
      <c r="AG132" s="418"/>
      <c r="AH132" s="416"/>
      <c r="AI132" s="446"/>
      <c r="AJ132" s="446"/>
      <c r="AK132" s="151"/>
      <c r="AL132" s="437"/>
      <c r="AM132" s="432"/>
      <c r="AN132" s="437"/>
      <c r="AO132" s="429"/>
      <c r="AP132" s="414"/>
      <c r="AQ132" s="413"/>
      <c r="AR132" s="413"/>
      <c r="AS132" s="413"/>
      <c r="AT132" s="413"/>
      <c r="AU132" s="414"/>
      <c r="AV132" s="444"/>
      <c r="AW132" s="414"/>
      <c r="AX132" s="414"/>
      <c r="AY132" s="413"/>
      <c r="AZ132" s="413"/>
      <c r="BA132" s="413"/>
      <c r="BB132" s="414"/>
      <c r="BC132" s="414"/>
      <c r="BD132" s="414"/>
      <c r="BE132" s="442"/>
      <c r="BF132" s="413"/>
      <c r="BG132" s="413"/>
      <c r="BH132" s="414"/>
      <c r="BI132" s="414"/>
      <c r="BJ132" s="414"/>
      <c r="BK132" s="413"/>
      <c r="BL132" s="413"/>
      <c r="BM132" s="413"/>
    </row>
    <row r="133" spans="1:65" s="150" customFormat="1" ht="9" customHeight="1">
      <c r="A133" s="414"/>
      <c r="B133" s="414"/>
      <c r="C133" s="442"/>
      <c r="D133" s="442"/>
      <c r="E133" s="442"/>
      <c r="F133" s="414"/>
      <c r="G133" s="425"/>
      <c r="H133" s="425"/>
      <c r="I133" s="425"/>
      <c r="J133" s="425"/>
      <c r="K133" s="425"/>
      <c r="L133" s="425"/>
      <c r="M133" s="425"/>
      <c r="N133" s="425"/>
      <c r="O133" s="414"/>
      <c r="P133" s="449"/>
      <c r="Q133" s="452"/>
      <c r="R133" s="148" t="s">
        <v>724</v>
      </c>
      <c r="S133" s="146" t="s">
        <v>700</v>
      </c>
      <c r="T133" s="146"/>
      <c r="U133" s="437"/>
      <c r="V133" s="432"/>
      <c r="W133" s="437"/>
      <c r="X133" s="454"/>
      <c r="Y133" s="424"/>
      <c r="Z133" s="418"/>
      <c r="AA133" s="421"/>
      <c r="AB133" s="418"/>
      <c r="AC133" s="421"/>
      <c r="AD133" s="422"/>
      <c r="AE133" s="418"/>
      <c r="AF133" s="418"/>
      <c r="AG133" s="418"/>
      <c r="AH133" s="416"/>
      <c r="AI133" s="446"/>
      <c r="AJ133" s="446"/>
      <c r="AK133" s="151"/>
      <c r="AL133" s="437"/>
      <c r="AM133" s="432"/>
      <c r="AN133" s="437"/>
      <c r="AO133" s="429"/>
      <c r="AP133" s="414"/>
      <c r="AQ133" s="413"/>
      <c r="AR133" s="413"/>
      <c r="AS133" s="413"/>
      <c r="AT133" s="413"/>
      <c r="AU133" s="414"/>
      <c r="AV133" s="444"/>
      <c r="AW133" s="414"/>
      <c r="AX133" s="414"/>
      <c r="AY133" s="413"/>
      <c r="AZ133" s="413"/>
      <c r="BA133" s="413"/>
      <c r="BB133" s="414"/>
      <c r="BC133" s="414"/>
      <c r="BD133" s="414"/>
      <c r="BE133" s="443"/>
      <c r="BF133" s="413"/>
      <c r="BG133" s="413"/>
      <c r="BH133" s="414"/>
      <c r="BI133" s="414"/>
      <c r="BJ133" s="414"/>
      <c r="BK133" s="413"/>
      <c r="BL133" s="413"/>
      <c r="BM133" s="413"/>
    </row>
    <row r="134" spans="1:65" s="150" customFormat="1" ht="9" customHeight="1">
      <c r="A134" s="414"/>
      <c r="B134" s="414"/>
      <c r="C134" s="442"/>
      <c r="D134" s="442"/>
      <c r="E134" s="442"/>
      <c r="F134" s="414"/>
      <c r="G134" s="425"/>
      <c r="H134" s="425"/>
      <c r="I134" s="425"/>
      <c r="J134" s="425"/>
      <c r="K134" s="425"/>
      <c r="L134" s="425"/>
      <c r="M134" s="425"/>
      <c r="N134" s="425"/>
      <c r="O134" s="414"/>
      <c r="P134" s="449"/>
      <c r="Q134" s="452"/>
      <c r="R134" s="148" t="s">
        <v>725</v>
      </c>
      <c r="S134" s="146"/>
      <c r="T134" s="146" t="s">
        <v>700</v>
      </c>
      <c r="U134" s="437"/>
      <c r="V134" s="432"/>
      <c r="W134" s="437"/>
      <c r="X134" s="436"/>
      <c r="Y134" s="437" t="str">
        <f>IF(Z134="Preventivo","X",IF(Z127="Detectivo","X","X "))</f>
        <v xml:space="preserve">X </v>
      </c>
      <c r="Z134" s="434" t="s">
        <v>793</v>
      </c>
      <c r="AA134" s="438">
        <f>IF(Z134="","",IF(Z134="Preventivo",25%,15%))</f>
        <v>0.15</v>
      </c>
      <c r="AB134" s="434" t="s">
        <v>38</v>
      </c>
      <c r="AC134" s="428">
        <f>IF(AB134="Automatico",25%,15%)</f>
        <v>0.15</v>
      </c>
      <c r="AD134" s="432">
        <f>AA134+AC134</f>
        <v>0.3</v>
      </c>
      <c r="AE134" s="434"/>
      <c r="AF134" s="434"/>
      <c r="AG134" s="434"/>
      <c r="AH134" s="432">
        <f>AH127-(AH127*AD134)</f>
        <v>8.3999999999999991E-2</v>
      </c>
      <c r="AI134" s="446"/>
      <c r="AJ134" s="446"/>
      <c r="AK134" s="151"/>
      <c r="AL134" s="437"/>
      <c r="AM134" s="432"/>
      <c r="AN134" s="437"/>
      <c r="AO134" s="429"/>
      <c r="AP134" s="425"/>
      <c r="AQ134" s="425"/>
      <c r="AR134" s="431"/>
      <c r="AS134" s="431"/>
      <c r="AT134" s="425"/>
      <c r="AU134" s="425"/>
      <c r="AV134" s="425"/>
      <c r="AW134" s="425"/>
      <c r="AX134" s="425"/>
      <c r="AY134" s="425"/>
      <c r="AZ134" s="425"/>
      <c r="BA134" s="427"/>
      <c r="BB134" s="425"/>
      <c r="BC134" s="425"/>
      <c r="BD134" s="425"/>
      <c r="BE134" s="428"/>
      <c r="BF134" s="425"/>
      <c r="BG134" s="427"/>
      <c r="BH134" s="425"/>
      <c r="BI134" s="425"/>
      <c r="BJ134" s="425"/>
      <c r="BK134" s="425"/>
      <c r="BL134" s="425"/>
      <c r="BM134" s="427"/>
    </row>
    <row r="135" spans="1:65" s="150" customFormat="1" ht="9" customHeight="1">
      <c r="A135" s="414"/>
      <c r="B135" s="414"/>
      <c r="C135" s="442"/>
      <c r="D135" s="442"/>
      <c r="E135" s="442"/>
      <c r="F135" s="414"/>
      <c r="G135" s="425"/>
      <c r="H135" s="425"/>
      <c r="I135" s="425"/>
      <c r="J135" s="425"/>
      <c r="K135" s="425"/>
      <c r="L135" s="425"/>
      <c r="M135" s="425"/>
      <c r="N135" s="425"/>
      <c r="O135" s="414"/>
      <c r="P135" s="449"/>
      <c r="Q135" s="452"/>
      <c r="R135" s="148" t="s">
        <v>733</v>
      </c>
      <c r="S135" s="146" t="s">
        <v>700</v>
      </c>
      <c r="T135" s="146"/>
      <c r="U135" s="437"/>
      <c r="V135" s="432"/>
      <c r="W135" s="437"/>
      <c r="X135" s="436"/>
      <c r="Y135" s="433"/>
      <c r="Z135" s="435"/>
      <c r="AA135" s="439"/>
      <c r="AB135" s="435"/>
      <c r="AC135" s="429"/>
      <c r="AD135" s="433"/>
      <c r="AE135" s="434"/>
      <c r="AF135" s="435"/>
      <c r="AG135" s="435"/>
      <c r="AH135" s="432"/>
      <c r="AI135" s="446"/>
      <c r="AJ135" s="446"/>
      <c r="AK135" s="151"/>
      <c r="AL135" s="437"/>
      <c r="AM135" s="432"/>
      <c r="AN135" s="437"/>
      <c r="AO135" s="429"/>
      <c r="AP135" s="426"/>
      <c r="AQ135" s="426"/>
      <c r="AR135" s="426"/>
      <c r="AS135" s="426"/>
      <c r="AT135" s="426"/>
      <c r="AU135" s="425"/>
      <c r="AV135" s="426"/>
      <c r="AW135" s="426"/>
      <c r="AX135" s="426"/>
      <c r="AY135" s="426"/>
      <c r="AZ135" s="426"/>
      <c r="BA135" s="426"/>
      <c r="BB135" s="426"/>
      <c r="BC135" s="426"/>
      <c r="BD135" s="426"/>
      <c r="BE135" s="429"/>
      <c r="BF135" s="426"/>
      <c r="BG135" s="426"/>
      <c r="BH135" s="426"/>
      <c r="BI135" s="426"/>
      <c r="BJ135" s="426"/>
      <c r="BK135" s="426"/>
      <c r="BL135" s="426"/>
      <c r="BM135" s="426"/>
    </row>
    <row r="136" spans="1:65" s="150" customFormat="1" ht="9" customHeight="1">
      <c r="A136" s="414"/>
      <c r="B136" s="414"/>
      <c r="C136" s="442"/>
      <c r="D136" s="442"/>
      <c r="E136" s="442"/>
      <c r="F136" s="414"/>
      <c r="G136" s="425"/>
      <c r="H136" s="425"/>
      <c r="I136" s="425"/>
      <c r="J136" s="425"/>
      <c r="K136" s="425"/>
      <c r="L136" s="425"/>
      <c r="M136" s="425"/>
      <c r="N136" s="425"/>
      <c r="O136" s="414"/>
      <c r="P136" s="449"/>
      <c r="Q136" s="452"/>
      <c r="R136" s="148" t="s">
        <v>734</v>
      </c>
      <c r="S136" s="146" t="s">
        <v>700</v>
      </c>
      <c r="T136" s="146"/>
      <c r="U136" s="437"/>
      <c r="V136" s="432"/>
      <c r="W136" s="437"/>
      <c r="X136" s="436"/>
      <c r="Y136" s="433"/>
      <c r="Z136" s="435"/>
      <c r="AA136" s="439"/>
      <c r="AB136" s="435"/>
      <c r="AC136" s="429"/>
      <c r="AD136" s="433"/>
      <c r="AE136" s="434"/>
      <c r="AF136" s="435"/>
      <c r="AG136" s="435"/>
      <c r="AH136" s="432"/>
      <c r="AI136" s="446"/>
      <c r="AJ136" s="446"/>
      <c r="AK136" s="151"/>
      <c r="AL136" s="437"/>
      <c r="AM136" s="432"/>
      <c r="AN136" s="437"/>
      <c r="AO136" s="429"/>
      <c r="AP136" s="426"/>
      <c r="AQ136" s="426"/>
      <c r="AR136" s="426"/>
      <c r="AS136" s="426"/>
      <c r="AT136" s="426"/>
      <c r="AU136" s="425"/>
      <c r="AV136" s="426"/>
      <c r="AW136" s="426"/>
      <c r="AX136" s="426"/>
      <c r="AY136" s="426"/>
      <c r="AZ136" s="426"/>
      <c r="BA136" s="426"/>
      <c r="BB136" s="426"/>
      <c r="BC136" s="426"/>
      <c r="BD136" s="426"/>
      <c r="BE136" s="429"/>
      <c r="BF136" s="426"/>
      <c r="BG136" s="426"/>
      <c r="BH136" s="426"/>
      <c r="BI136" s="426"/>
      <c r="BJ136" s="426"/>
      <c r="BK136" s="426"/>
      <c r="BL136" s="426"/>
      <c r="BM136" s="426"/>
    </row>
    <row r="137" spans="1:65" s="150" customFormat="1" ht="9" customHeight="1">
      <c r="A137" s="414"/>
      <c r="B137" s="414"/>
      <c r="C137" s="442"/>
      <c r="D137" s="442"/>
      <c r="E137" s="442"/>
      <c r="F137" s="414"/>
      <c r="G137" s="425"/>
      <c r="H137" s="425"/>
      <c r="I137" s="425"/>
      <c r="J137" s="425"/>
      <c r="K137" s="425"/>
      <c r="L137" s="425"/>
      <c r="M137" s="425"/>
      <c r="N137" s="425"/>
      <c r="O137" s="414"/>
      <c r="P137" s="449"/>
      <c r="Q137" s="452"/>
      <c r="R137" s="148" t="s">
        <v>736</v>
      </c>
      <c r="S137" s="146" t="s">
        <v>700</v>
      </c>
      <c r="T137" s="146"/>
      <c r="U137" s="437"/>
      <c r="V137" s="432"/>
      <c r="W137" s="437"/>
      <c r="X137" s="436"/>
      <c r="Y137" s="433"/>
      <c r="Z137" s="435"/>
      <c r="AA137" s="439"/>
      <c r="AB137" s="435"/>
      <c r="AC137" s="429"/>
      <c r="AD137" s="433"/>
      <c r="AE137" s="434"/>
      <c r="AF137" s="435"/>
      <c r="AG137" s="435"/>
      <c r="AH137" s="432"/>
      <c r="AI137" s="446"/>
      <c r="AJ137" s="446"/>
      <c r="AK137" s="151"/>
      <c r="AL137" s="437"/>
      <c r="AM137" s="432"/>
      <c r="AN137" s="437"/>
      <c r="AO137" s="429"/>
      <c r="AP137" s="426"/>
      <c r="AQ137" s="426"/>
      <c r="AR137" s="426"/>
      <c r="AS137" s="426"/>
      <c r="AT137" s="426"/>
      <c r="AU137" s="425"/>
      <c r="AV137" s="426"/>
      <c r="AW137" s="426"/>
      <c r="AX137" s="426"/>
      <c r="AY137" s="426"/>
      <c r="AZ137" s="426"/>
      <c r="BA137" s="426"/>
      <c r="BB137" s="426"/>
      <c r="BC137" s="426"/>
      <c r="BD137" s="426"/>
      <c r="BE137" s="429"/>
      <c r="BF137" s="426"/>
      <c r="BG137" s="426"/>
      <c r="BH137" s="426"/>
      <c r="BI137" s="426"/>
      <c r="BJ137" s="426"/>
      <c r="BK137" s="426"/>
      <c r="BL137" s="426"/>
      <c r="BM137" s="426"/>
    </row>
    <row r="138" spans="1:65" s="150" customFormat="1" ht="9" customHeight="1">
      <c r="A138" s="414"/>
      <c r="B138" s="414"/>
      <c r="C138" s="442"/>
      <c r="D138" s="442"/>
      <c r="E138" s="442"/>
      <c r="F138" s="414"/>
      <c r="G138" s="425"/>
      <c r="H138" s="425"/>
      <c r="I138" s="425"/>
      <c r="J138" s="425"/>
      <c r="K138" s="425"/>
      <c r="L138" s="425"/>
      <c r="M138" s="425"/>
      <c r="N138" s="425"/>
      <c r="O138" s="414"/>
      <c r="P138" s="449"/>
      <c r="Q138" s="452"/>
      <c r="R138" s="148" t="s">
        <v>737</v>
      </c>
      <c r="S138" s="146" t="s">
        <v>700</v>
      </c>
      <c r="T138" s="146"/>
      <c r="U138" s="437"/>
      <c r="V138" s="432"/>
      <c r="W138" s="437"/>
      <c r="X138" s="436"/>
      <c r="Y138" s="433"/>
      <c r="Z138" s="435"/>
      <c r="AA138" s="439"/>
      <c r="AB138" s="435"/>
      <c r="AC138" s="429"/>
      <c r="AD138" s="433"/>
      <c r="AE138" s="434"/>
      <c r="AF138" s="435"/>
      <c r="AG138" s="435"/>
      <c r="AH138" s="432"/>
      <c r="AI138" s="446"/>
      <c r="AJ138" s="446"/>
      <c r="AK138" s="151"/>
      <c r="AL138" s="437"/>
      <c r="AM138" s="432"/>
      <c r="AN138" s="437"/>
      <c r="AO138" s="429"/>
      <c r="AP138" s="426"/>
      <c r="AQ138" s="426"/>
      <c r="AR138" s="426"/>
      <c r="AS138" s="426"/>
      <c r="AT138" s="426"/>
      <c r="AU138" s="425"/>
      <c r="AV138" s="426"/>
      <c r="AW138" s="426"/>
      <c r="AX138" s="426"/>
      <c r="AY138" s="426"/>
      <c r="AZ138" s="426"/>
      <c r="BA138" s="426"/>
      <c r="BB138" s="426"/>
      <c r="BC138" s="426"/>
      <c r="BD138" s="426"/>
      <c r="BE138" s="429"/>
      <c r="BF138" s="426"/>
      <c r="BG138" s="426"/>
      <c r="BH138" s="426"/>
      <c r="BI138" s="426"/>
      <c r="BJ138" s="426"/>
      <c r="BK138" s="426"/>
      <c r="BL138" s="426"/>
      <c r="BM138" s="426"/>
    </row>
    <row r="139" spans="1:65" s="150" customFormat="1" ht="9" customHeight="1">
      <c r="A139" s="414"/>
      <c r="B139" s="414"/>
      <c r="C139" s="442"/>
      <c r="D139" s="442"/>
      <c r="E139" s="442"/>
      <c r="F139" s="414"/>
      <c r="G139" s="425"/>
      <c r="H139" s="425"/>
      <c r="I139" s="425"/>
      <c r="J139" s="425"/>
      <c r="K139" s="425"/>
      <c r="L139" s="425"/>
      <c r="M139" s="425"/>
      <c r="N139" s="425"/>
      <c r="O139" s="414"/>
      <c r="P139" s="449"/>
      <c r="Q139" s="452"/>
      <c r="R139" s="148" t="s">
        <v>738</v>
      </c>
      <c r="S139" s="146" t="s">
        <v>700</v>
      </c>
      <c r="T139" s="146"/>
      <c r="U139" s="437"/>
      <c r="V139" s="432"/>
      <c r="W139" s="437"/>
      <c r="X139" s="436"/>
      <c r="Y139" s="433"/>
      <c r="Z139" s="435"/>
      <c r="AA139" s="439"/>
      <c r="AB139" s="435"/>
      <c r="AC139" s="429"/>
      <c r="AD139" s="433"/>
      <c r="AE139" s="434"/>
      <c r="AF139" s="435"/>
      <c r="AG139" s="435"/>
      <c r="AH139" s="432"/>
      <c r="AI139" s="446"/>
      <c r="AJ139" s="446"/>
      <c r="AK139" s="151"/>
      <c r="AL139" s="437"/>
      <c r="AM139" s="432"/>
      <c r="AN139" s="437"/>
      <c r="AO139" s="429"/>
      <c r="AP139" s="426"/>
      <c r="AQ139" s="426"/>
      <c r="AR139" s="426"/>
      <c r="AS139" s="426"/>
      <c r="AT139" s="426"/>
      <c r="AU139" s="425"/>
      <c r="AV139" s="426"/>
      <c r="AW139" s="426"/>
      <c r="AX139" s="426"/>
      <c r="AY139" s="426"/>
      <c r="AZ139" s="426"/>
      <c r="BA139" s="426"/>
      <c r="BB139" s="426"/>
      <c r="BC139" s="426"/>
      <c r="BD139" s="426"/>
      <c r="BE139" s="429"/>
      <c r="BF139" s="426"/>
      <c r="BG139" s="426"/>
      <c r="BH139" s="426"/>
      <c r="BI139" s="426"/>
      <c r="BJ139" s="426"/>
      <c r="BK139" s="426"/>
      <c r="BL139" s="426"/>
      <c r="BM139" s="426"/>
    </row>
    <row r="140" spans="1:65" s="150" customFormat="1" ht="9" customHeight="1">
      <c r="A140" s="414"/>
      <c r="B140" s="414"/>
      <c r="C140" s="442"/>
      <c r="D140" s="442"/>
      <c r="E140" s="442"/>
      <c r="F140" s="414"/>
      <c r="G140" s="425"/>
      <c r="H140" s="425"/>
      <c r="I140" s="425"/>
      <c r="J140" s="425"/>
      <c r="K140" s="425"/>
      <c r="L140" s="425"/>
      <c r="M140" s="425"/>
      <c r="N140" s="425"/>
      <c r="O140" s="414"/>
      <c r="P140" s="449"/>
      <c r="Q140" s="452"/>
      <c r="R140" s="148" t="s">
        <v>739</v>
      </c>
      <c r="S140" s="146" t="s">
        <v>700</v>
      </c>
      <c r="T140" s="146"/>
      <c r="U140" s="437"/>
      <c r="V140" s="432"/>
      <c r="W140" s="437"/>
      <c r="X140" s="436"/>
      <c r="Y140" s="433"/>
      <c r="Z140" s="435"/>
      <c r="AA140" s="439"/>
      <c r="AB140" s="435"/>
      <c r="AC140" s="429"/>
      <c r="AD140" s="433"/>
      <c r="AE140" s="434"/>
      <c r="AF140" s="435"/>
      <c r="AG140" s="435"/>
      <c r="AH140" s="432"/>
      <c r="AI140" s="446"/>
      <c r="AJ140" s="446"/>
      <c r="AK140" s="151"/>
      <c r="AL140" s="437"/>
      <c r="AM140" s="432"/>
      <c r="AN140" s="437"/>
      <c r="AO140" s="429"/>
      <c r="AP140" s="426"/>
      <c r="AQ140" s="426"/>
      <c r="AR140" s="426"/>
      <c r="AS140" s="426"/>
      <c r="AT140" s="426"/>
      <c r="AU140" s="425"/>
      <c r="AV140" s="426"/>
      <c r="AW140" s="426"/>
      <c r="AX140" s="426"/>
      <c r="AY140" s="426"/>
      <c r="AZ140" s="426"/>
      <c r="BA140" s="426"/>
      <c r="BB140" s="426"/>
      <c r="BC140" s="426"/>
      <c r="BD140" s="426"/>
      <c r="BE140" s="429"/>
      <c r="BF140" s="426"/>
      <c r="BG140" s="426"/>
      <c r="BH140" s="426"/>
      <c r="BI140" s="426"/>
      <c r="BJ140" s="426"/>
      <c r="BK140" s="426"/>
      <c r="BL140" s="426"/>
      <c r="BM140" s="426"/>
    </row>
    <row r="141" spans="1:65" s="150" customFormat="1" ht="9" customHeight="1">
      <c r="A141" s="414"/>
      <c r="B141" s="414"/>
      <c r="C141" s="442"/>
      <c r="D141" s="442"/>
      <c r="E141" s="442"/>
      <c r="F141" s="414"/>
      <c r="G141" s="425"/>
      <c r="H141" s="425"/>
      <c r="I141" s="425"/>
      <c r="J141" s="425"/>
      <c r="K141" s="425"/>
      <c r="L141" s="425"/>
      <c r="M141" s="425"/>
      <c r="N141" s="425"/>
      <c r="O141" s="414"/>
      <c r="P141" s="449"/>
      <c r="Q141" s="452"/>
      <c r="R141" s="148" t="s">
        <v>740</v>
      </c>
      <c r="S141" s="146"/>
      <c r="T141" s="146" t="s">
        <v>700</v>
      </c>
      <c r="U141" s="437"/>
      <c r="V141" s="432"/>
      <c r="W141" s="437"/>
      <c r="X141" s="436"/>
      <c r="Y141" s="433"/>
      <c r="Z141" s="435"/>
      <c r="AA141" s="439"/>
      <c r="AB141" s="435"/>
      <c r="AC141" s="429"/>
      <c r="AD141" s="433"/>
      <c r="AE141" s="434"/>
      <c r="AF141" s="435"/>
      <c r="AG141" s="435"/>
      <c r="AH141" s="432"/>
      <c r="AI141" s="446"/>
      <c r="AJ141" s="446"/>
      <c r="AK141" s="151"/>
      <c r="AL141" s="437"/>
      <c r="AM141" s="432"/>
      <c r="AN141" s="437"/>
      <c r="AO141" s="429"/>
      <c r="AP141" s="426"/>
      <c r="AQ141" s="426"/>
      <c r="AR141" s="426"/>
      <c r="AS141" s="426"/>
      <c r="AT141" s="426"/>
      <c r="AU141" s="425"/>
      <c r="AV141" s="426"/>
      <c r="AW141" s="426"/>
      <c r="AX141" s="426"/>
      <c r="AY141" s="426"/>
      <c r="AZ141" s="426"/>
      <c r="BA141" s="426"/>
      <c r="BB141" s="426"/>
      <c r="BC141" s="426"/>
      <c r="BD141" s="426"/>
      <c r="BE141" s="429"/>
      <c r="BF141" s="426"/>
      <c r="BG141" s="426"/>
      <c r="BH141" s="426"/>
      <c r="BI141" s="426"/>
      <c r="BJ141" s="426"/>
      <c r="BK141" s="426"/>
      <c r="BL141" s="426"/>
      <c r="BM141" s="426"/>
    </row>
    <row r="142" spans="1:65" s="154" customFormat="1" ht="9" customHeight="1">
      <c r="A142" s="414"/>
      <c r="B142" s="414"/>
      <c r="C142" s="442"/>
      <c r="D142" s="442"/>
      <c r="E142" s="442"/>
      <c r="F142" s="414"/>
      <c r="G142" s="425"/>
      <c r="H142" s="425"/>
      <c r="I142" s="425"/>
      <c r="J142" s="425"/>
      <c r="K142" s="425"/>
      <c r="L142" s="425"/>
      <c r="M142" s="425"/>
      <c r="N142" s="425"/>
      <c r="O142" s="414"/>
      <c r="P142" s="449"/>
      <c r="Q142" s="452"/>
      <c r="R142" s="152" t="s">
        <v>855</v>
      </c>
      <c r="S142" s="147"/>
      <c r="T142" s="147" t="s">
        <v>700</v>
      </c>
      <c r="U142" s="437"/>
      <c r="V142" s="432"/>
      <c r="W142" s="437"/>
      <c r="X142" s="436"/>
      <c r="Y142" s="433"/>
      <c r="Z142" s="435"/>
      <c r="AA142" s="439"/>
      <c r="AB142" s="435"/>
      <c r="AC142" s="429"/>
      <c r="AD142" s="433"/>
      <c r="AE142" s="434"/>
      <c r="AF142" s="435"/>
      <c r="AG142" s="435"/>
      <c r="AH142" s="432"/>
      <c r="AI142" s="446"/>
      <c r="AJ142" s="446"/>
      <c r="AK142" s="153"/>
      <c r="AL142" s="437"/>
      <c r="AM142" s="432"/>
      <c r="AN142" s="437"/>
      <c r="AO142" s="429"/>
      <c r="AP142" s="426"/>
      <c r="AQ142" s="426"/>
      <c r="AR142" s="426"/>
      <c r="AS142" s="426"/>
      <c r="AT142" s="426"/>
      <c r="AU142" s="425"/>
      <c r="AV142" s="426"/>
      <c r="AW142" s="426"/>
      <c r="AX142" s="426"/>
      <c r="AY142" s="426"/>
      <c r="AZ142" s="426"/>
      <c r="BA142" s="426"/>
      <c r="BB142" s="426"/>
      <c r="BC142" s="426"/>
      <c r="BD142" s="426"/>
      <c r="BE142" s="429"/>
      <c r="BF142" s="426"/>
      <c r="BG142" s="426"/>
      <c r="BH142" s="426"/>
      <c r="BI142" s="426"/>
      <c r="BJ142" s="426"/>
      <c r="BK142" s="426"/>
      <c r="BL142" s="426"/>
      <c r="BM142" s="426"/>
    </row>
    <row r="143" spans="1:65" s="154" customFormat="1" ht="9" customHeight="1">
      <c r="A143" s="414"/>
      <c r="B143" s="414"/>
      <c r="C143" s="442"/>
      <c r="D143" s="442"/>
      <c r="E143" s="442"/>
      <c r="F143" s="414"/>
      <c r="G143" s="425"/>
      <c r="H143" s="425"/>
      <c r="I143" s="425"/>
      <c r="J143" s="425"/>
      <c r="K143" s="425"/>
      <c r="L143" s="425"/>
      <c r="M143" s="425"/>
      <c r="N143" s="425"/>
      <c r="O143" s="414"/>
      <c r="P143" s="449"/>
      <c r="Q143" s="452"/>
      <c r="R143" s="152" t="s">
        <v>742</v>
      </c>
      <c r="S143" s="147"/>
      <c r="T143" s="147" t="s">
        <v>700</v>
      </c>
      <c r="U143" s="437"/>
      <c r="V143" s="432"/>
      <c r="W143" s="437"/>
      <c r="X143" s="436"/>
      <c r="Y143" s="433"/>
      <c r="Z143" s="435"/>
      <c r="AA143" s="439"/>
      <c r="AB143" s="435"/>
      <c r="AC143" s="429"/>
      <c r="AD143" s="433"/>
      <c r="AE143" s="434"/>
      <c r="AF143" s="435"/>
      <c r="AG143" s="435"/>
      <c r="AH143" s="432"/>
      <c r="AI143" s="446"/>
      <c r="AJ143" s="446"/>
      <c r="AK143" s="153"/>
      <c r="AL143" s="437"/>
      <c r="AM143" s="432"/>
      <c r="AN143" s="437"/>
      <c r="AO143" s="429"/>
      <c r="AP143" s="426"/>
      <c r="AQ143" s="426"/>
      <c r="AR143" s="426"/>
      <c r="AS143" s="426"/>
      <c r="AT143" s="426"/>
      <c r="AU143" s="425"/>
      <c r="AV143" s="426"/>
      <c r="AW143" s="426"/>
      <c r="AX143" s="426"/>
      <c r="AY143" s="426"/>
      <c r="AZ143" s="426"/>
      <c r="BA143" s="426"/>
      <c r="BB143" s="426"/>
      <c r="BC143" s="426"/>
      <c r="BD143" s="426"/>
      <c r="BE143" s="429"/>
      <c r="BF143" s="426"/>
      <c r="BG143" s="426"/>
      <c r="BH143" s="426"/>
      <c r="BI143" s="426"/>
      <c r="BJ143" s="426"/>
      <c r="BK143" s="426"/>
      <c r="BL143" s="426"/>
      <c r="BM143" s="426"/>
    </row>
    <row r="144" spans="1:65" s="154" customFormat="1" ht="9" customHeight="1">
      <c r="A144" s="414"/>
      <c r="B144" s="414"/>
      <c r="C144" s="442"/>
      <c r="D144" s="442"/>
      <c r="E144" s="442"/>
      <c r="F144" s="414"/>
      <c r="G144" s="425"/>
      <c r="H144" s="425"/>
      <c r="I144" s="425"/>
      <c r="J144" s="425"/>
      <c r="K144" s="425"/>
      <c r="L144" s="425"/>
      <c r="M144" s="425"/>
      <c r="N144" s="425"/>
      <c r="O144" s="414"/>
      <c r="P144" s="449"/>
      <c r="Q144" s="452"/>
      <c r="R144" s="152" t="s">
        <v>743</v>
      </c>
      <c r="S144" s="147"/>
      <c r="T144" s="147" t="s">
        <v>700</v>
      </c>
      <c r="U144" s="437"/>
      <c r="V144" s="432"/>
      <c r="W144" s="437"/>
      <c r="X144" s="436"/>
      <c r="Y144" s="433"/>
      <c r="Z144" s="435"/>
      <c r="AA144" s="439"/>
      <c r="AB144" s="435"/>
      <c r="AC144" s="429"/>
      <c r="AD144" s="433"/>
      <c r="AE144" s="434"/>
      <c r="AF144" s="435"/>
      <c r="AG144" s="435"/>
      <c r="AH144" s="432"/>
      <c r="AI144" s="446"/>
      <c r="AJ144" s="446"/>
      <c r="AK144" s="153"/>
      <c r="AL144" s="437"/>
      <c r="AM144" s="432"/>
      <c r="AN144" s="437"/>
      <c r="AO144" s="429"/>
      <c r="AP144" s="426"/>
      <c r="AQ144" s="426"/>
      <c r="AR144" s="426"/>
      <c r="AS144" s="426"/>
      <c r="AT144" s="426"/>
      <c r="AU144" s="425"/>
      <c r="AV144" s="426"/>
      <c r="AW144" s="426"/>
      <c r="AX144" s="426"/>
      <c r="AY144" s="426"/>
      <c r="AZ144" s="426"/>
      <c r="BA144" s="426"/>
      <c r="BB144" s="426"/>
      <c r="BC144" s="426"/>
      <c r="BD144" s="426"/>
      <c r="BE144" s="429"/>
      <c r="BF144" s="426"/>
      <c r="BG144" s="426"/>
      <c r="BH144" s="426"/>
      <c r="BI144" s="426"/>
      <c r="BJ144" s="426"/>
      <c r="BK144" s="426"/>
      <c r="BL144" s="426"/>
      <c r="BM144" s="426"/>
    </row>
    <row r="145" spans="1:65" s="154" customFormat="1" ht="9" customHeight="1">
      <c r="A145" s="414"/>
      <c r="B145" s="414"/>
      <c r="C145" s="442"/>
      <c r="D145" s="442"/>
      <c r="E145" s="442"/>
      <c r="F145" s="414"/>
      <c r="G145" s="425"/>
      <c r="H145" s="425"/>
      <c r="I145" s="425"/>
      <c r="J145" s="425"/>
      <c r="K145" s="425"/>
      <c r="L145" s="425"/>
      <c r="M145" s="425"/>
      <c r="N145" s="425"/>
      <c r="O145" s="414"/>
      <c r="P145" s="449"/>
      <c r="Q145" s="452"/>
      <c r="R145" s="152" t="s">
        <v>744</v>
      </c>
      <c r="S145" s="147"/>
      <c r="T145" s="147" t="s">
        <v>700</v>
      </c>
      <c r="U145" s="437"/>
      <c r="V145" s="432"/>
      <c r="W145" s="437"/>
      <c r="X145" s="436"/>
      <c r="Y145" s="433"/>
      <c r="Z145" s="435"/>
      <c r="AA145" s="439"/>
      <c r="AB145" s="435"/>
      <c r="AC145" s="429"/>
      <c r="AD145" s="433"/>
      <c r="AE145" s="434"/>
      <c r="AF145" s="435"/>
      <c r="AG145" s="435"/>
      <c r="AH145" s="432"/>
      <c r="AI145" s="446"/>
      <c r="AJ145" s="446"/>
      <c r="AK145" s="153"/>
      <c r="AL145" s="437"/>
      <c r="AM145" s="432"/>
      <c r="AN145" s="437"/>
      <c r="AO145" s="429"/>
      <c r="AP145" s="426"/>
      <c r="AQ145" s="426"/>
      <c r="AR145" s="426"/>
      <c r="AS145" s="426"/>
      <c r="AT145" s="426"/>
      <c r="AU145" s="425"/>
      <c r="AV145" s="426"/>
      <c r="AW145" s="426"/>
      <c r="AX145" s="426"/>
      <c r="AY145" s="426"/>
      <c r="AZ145" s="426"/>
      <c r="BA145" s="426"/>
      <c r="BB145" s="426"/>
      <c r="BC145" s="426"/>
      <c r="BD145" s="426"/>
      <c r="BE145" s="429"/>
      <c r="BF145" s="426"/>
      <c r="BG145" s="426"/>
      <c r="BH145" s="426"/>
      <c r="BI145" s="426"/>
      <c r="BJ145" s="426"/>
      <c r="BK145" s="426"/>
      <c r="BL145" s="426"/>
      <c r="BM145" s="426"/>
    </row>
    <row r="146" spans="1:65" s="154" customFormat="1" ht="9" customHeight="1">
      <c r="A146" s="414"/>
      <c r="B146" s="414"/>
      <c r="C146" s="443"/>
      <c r="D146" s="443"/>
      <c r="E146" s="443"/>
      <c r="F146" s="414"/>
      <c r="G146" s="425"/>
      <c r="H146" s="425"/>
      <c r="I146" s="425"/>
      <c r="J146" s="425"/>
      <c r="K146" s="425"/>
      <c r="L146" s="425"/>
      <c r="M146" s="425"/>
      <c r="N146" s="425"/>
      <c r="O146" s="414"/>
      <c r="P146" s="450"/>
      <c r="Q146" s="453"/>
      <c r="R146" s="155" t="s">
        <v>745</v>
      </c>
      <c r="S146" s="147">
        <f>COUNTA(S127:S145)</f>
        <v>10</v>
      </c>
      <c r="T146" s="147">
        <f>COUNTA(T127:T145)</f>
        <v>9</v>
      </c>
      <c r="U146" s="437"/>
      <c r="V146" s="432"/>
      <c r="W146" s="437"/>
      <c r="X146" s="436"/>
      <c r="Y146" s="433"/>
      <c r="Z146" s="435"/>
      <c r="AA146" s="440"/>
      <c r="AB146" s="435"/>
      <c r="AC146" s="430"/>
      <c r="AD146" s="433"/>
      <c r="AE146" s="434"/>
      <c r="AF146" s="435"/>
      <c r="AG146" s="435"/>
      <c r="AH146" s="432"/>
      <c r="AI146" s="447"/>
      <c r="AJ146" s="447"/>
      <c r="AK146" s="156"/>
      <c r="AL146" s="437"/>
      <c r="AM146" s="432"/>
      <c r="AN146" s="437"/>
      <c r="AO146" s="430"/>
      <c r="AP146" s="426"/>
      <c r="AQ146" s="426"/>
      <c r="AR146" s="426"/>
      <c r="AS146" s="426"/>
      <c r="AT146" s="426"/>
      <c r="AU146" s="425"/>
      <c r="AV146" s="426"/>
      <c r="AW146" s="426"/>
      <c r="AX146" s="426"/>
      <c r="AY146" s="426"/>
      <c r="AZ146" s="426"/>
      <c r="BA146" s="426"/>
      <c r="BB146" s="426"/>
      <c r="BC146" s="426"/>
      <c r="BD146" s="426"/>
      <c r="BE146" s="430"/>
      <c r="BF146" s="426"/>
      <c r="BG146" s="426"/>
      <c r="BH146" s="426"/>
      <c r="BI146" s="426"/>
      <c r="BJ146" s="426"/>
      <c r="BK146" s="426"/>
      <c r="BL146" s="426"/>
      <c r="BM146" s="426"/>
    </row>
    <row r="147" spans="1:65" s="150" customFormat="1" ht="5.25" customHeight="1">
      <c r="A147" s="355">
        <v>2</v>
      </c>
      <c r="B147" s="355" t="s">
        <v>44</v>
      </c>
      <c r="C147" s="355" t="s">
        <v>735</v>
      </c>
      <c r="D147" s="355"/>
      <c r="E147" s="355"/>
      <c r="F147" s="355" t="s">
        <v>856</v>
      </c>
      <c r="G147" s="355"/>
      <c r="H147" s="355"/>
      <c r="I147" s="355"/>
      <c r="J147" s="355"/>
      <c r="K147" s="355"/>
      <c r="L147" s="355"/>
      <c r="M147" s="355"/>
      <c r="N147" s="355"/>
      <c r="O147" s="355"/>
      <c r="P147" s="399"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402">
        <f>IF(P147="Casi seguro",100%,IF(P147="Probable",80%,IF(P147="Posible",60%,IF(P147="Improbable",40%,IF(P147="Rara vez",20%,0)))))</f>
        <v>0</v>
      </c>
      <c r="R147" s="148" t="s">
        <v>706</v>
      </c>
      <c r="S147" s="146"/>
      <c r="T147" s="146"/>
      <c r="U147" s="385" t="str">
        <f>IF(S166&lt;=5,"Moderado",IF(S166&lt;=11,"Mayor","Catastrofico"))</f>
        <v>Moderado</v>
      </c>
      <c r="V147" s="395">
        <f>IF(U147=0,0,IF(U147="Moderado",60%,IF(U147="Mayor",80%,100%)))</f>
        <v>0.6</v>
      </c>
      <c r="W147" s="385" t="e">
        <f>VLOOKUP(P147,#REF!,MATCH(U147,#REF!,0),FALSE)</f>
        <v>#REF!</v>
      </c>
      <c r="X147" s="423"/>
      <c r="Y147" s="424" t="str">
        <f>IF(Z147="Preventivo","X",IF(Z147="Detectivo","X","X "))</f>
        <v xml:space="preserve">X </v>
      </c>
      <c r="Z147" s="417"/>
      <c r="AA147" s="419" t="str">
        <f>IF(Z147="","",IF(Z147="Preventivo",25%,15%))</f>
        <v/>
      </c>
      <c r="AB147" s="417"/>
      <c r="AC147" s="419">
        <f>IF(AB147="Automatico",25%,15%)</f>
        <v>0.15</v>
      </c>
      <c r="AD147" s="416" t="e">
        <f>AA147+AC147</f>
        <v>#VALUE!</v>
      </c>
      <c r="AE147" s="417"/>
      <c r="AF147" s="417"/>
      <c r="AG147" s="417"/>
      <c r="AH147" s="416" t="e">
        <f>Q147-(Q147*AD147)</f>
        <v>#VALUE!</v>
      </c>
      <c r="AI147" s="396" t="e">
        <f>IF(AJ147=0,"Defina la frecuencia",IF(AJ147=20%,"Rara vez",IF(AJ147=40%,"Improbable",IF(AJ147=60%,"Posible",IF(AJ147=80%,"Probable","Casi seguro")))))</f>
        <v>#VALUE!</v>
      </c>
      <c r="AJ147" s="396" t="e">
        <f>IF(AH154&lt;20%,20%,IF(AH154&lt;40%,40%,IF(AH154&lt;60%,60%,IF(AH154&lt;80%,80%,100%))))</f>
        <v>#VALUE!</v>
      </c>
      <c r="AK147" s="149" t="e">
        <f>VALUE(AJ147)</f>
        <v>#VALUE!</v>
      </c>
      <c r="AL147" s="385" t="str">
        <f>U147</f>
        <v>Moderado</v>
      </c>
      <c r="AM147" s="395">
        <f>V147</f>
        <v>0.6</v>
      </c>
      <c r="AN147" s="385" t="e">
        <f>VLOOKUP(AI147,#REF!,MATCH(AL147,#REF!,0),FALSE)</f>
        <v>#VALUE!</v>
      </c>
      <c r="AO147" s="392"/>
      <c r="AP147" s="414"/>
      <c r="AQ147" s="414"/>
      <c r="AR147" s="415"/>
      <c r="AS147" s="415"/>
      <c r="AT147" s="414"/>
      <c r="AU147" s="414"/>
      <c r="AV147" s="414"/>
      <c r="AW147" s="414"/>
      <c r="AX147" s="414"/>
      <c r="AY147" s="414"/>
      <c r="AZ147" s="414"/>
      <c r="BA147" s="412"/>
      <c r="BB147" s="414"/>
      <c r="BC147" s="414"/>
      <c r="BD147" s="414"/>
      <c r="BE147" s="414"/>
      <c r="BF147" s="414"/>
      <c r="BG147" s="412"/>
      <c r="BH147" s="414"/>
      <c r="BI147" s="414"/>
      <c r="BJ147" s="414"/>
      <c r="BK147" s="414"/>
      <c r="BL147" s="414"/>
      <c r="BM147" s="412"/>
    </row>
    <row r="148" spans="1:65" s="150" customFormat="1" ht="5.25" customHeight="1">
      <c r="A148" s="355"/>
      <c r="B148" s="355"/>
      <c r="C148" s="355"/>
      <c r="D148" s="355"/>
      <c r="E148" s="355"/>
      <c r="F148" s="355"/>
      <c r="G148" s="355"/>
      <c r="H148" s="355"/>
      <c r="I148" s="355"/>
      <c r="J148" s="355"/>
      <c r="K148" s="355"/>
      <c r="L148" s="355"/>
      <c r="M148" s="355"/>
      <c r="N148" s="355"/>
      <c r="O148" s="355"/>
      <c r="P148" s="400"/>
      <c r="Q148" s="403"/>
      <c r="R148" s="148" t="s">
        <v>719</v>
      </c>
      <c r="S148" s="146"/>
      <c r="T148" s="146"/>
      <c r="U148" s="385"/>
      <c r="V148" s="395"/>
      <c r="W148" s="385"/>
      <c r="X148" s="423"/>
      <c r="Y148" s="424"/>
      <c r="Z148" s="418"/>
      <c r="AA148" s="420"/>
      <c r="AB148" s="418"/>
      <c r="AC148" s="420"/>
      <c r="AD148" s="422"/>
      <c r="AE148" s="418"/>
      <c r="AF148" s="418"/>
      <c r="AG148" s="418"/>
      <c r="AH148" s="416"/>
      <c r="AI148" s="397"/>
      <c r="AJ148" s="397"/>
      <c r="AK148" s="151"/>
      <c r="AL148" s="385"/>
      <c r="AM148" s="395"/>
      <c r="AN148" s="385"/>
      <c r="AO148" s="393"/>
      <c r="AP148" s="414"/>
      <c r="AQ148" s="413"/>
      <c r="AR148" s="413"/>
      <c r="AS148" s="413"/>
      <c r="AT148" s="413"/>
      <c r="AU148" s="414"/>
      <c r="AV148" s="414"/>
      <c r="AW148" s="414"/>
      <c r="AX148" s="414"/>
      <c r="AY148" s="413"/>
      <c r="AZ148" s="413"/>
      <c r="BA148" s="413"/>
      <c r="BB148" s="414"/>
      <c r="BC148" s="414"/>
      <c r="BD148" s="414"/>
      <c r="BE148" s="413"/>
      <c r="BF148" s="413"/>
      <c r="BG148" s="413"/>
      <c r="BH148" s="414"/>
      <c r="BI148" s="414"/>
      <c r="BJ148" s="414"/>
      <c r="BK148" s="413"/>
      <c r="BL148" s="413"/>
      <c r="BM148" s="413"/>
    </row>
    <row r="149" spans="1:65" s="150" customFormat="1" ht="5.25" customHeight="1">
      <c r="A149" s="355"/>
      <c r="B149" s="355"/>
      <c r="C149" s="355"/>
      <c r="D149" s="355"/>
      <c r="E149" s="355"/>
      <c r="F149" s="355"/>
      <c r="G149" s="355"/>
      <c r="H149" s="355"/>
      <c r="I149" s="355"/>
      <c r="J149" s="355"/>
      <c r="K149" s="355"/>
      <c r="L149" s="355"/>
      <c r="M149" s="355"/>
      <c r="N149" s="355"/>
      <c r="O149" s="355"/>
      <c r="P149" s="400"/>
      <c r="Q149" s="403"/>
      <c r="R149" s="148" t="s">
        <v>720</v>
      </c>
      <c r="S149" s="146"/>
      <c r="T149" s="146"/>
      <c r="U149" s="385"/>
      <c r="V149" s="395"/>
      <c r="W149" s="385"/>
      <c r="X149" s="423"/>
      <c r="Y149" s="424"/>
      <c r="Z149" s="418"/>
      <c r="AA149" s="420"/>
      <c r="AB149" s="418"/>
      <c r="AC149" s="420"/>
      <c r="AD149" s="422"/>
      <c r="AE149" s="418"/>
      <c r="AF149" s="418"/>
      <c r="AG149" s="418"/>
      <c r="AH149" s="416"/>
      <c r="AI149" s="397"/>
      <c r="AJ149" s="397"/>
      <c r="AK149" s="151"/>
      <c r="AL149" s="385"/>
      <c r="AM149" s="395"/>
      <c r="AN149" s="385"/>
      <c r="AO149" s="393"/>
      <c r="AP149" s="414"/>
      <c r="AQ149" s="413"/>
      <c r="AR149" s="413"/>
      <c r="AS149" s="413"/>
      <c r="AT149" s="413"/>
      <c r="AU149" s="414"/>
      <c r="AV149" s="414"/>
      <c r="AW149" s="414"/>
      <c r="AX149" s="414"/>
      <c r="AY149" s="413"/>
      <c r="AZ149" s="413"/>
      <c r="BA149" s="413"/>
      <c r="BB149" s="414"/>
      <c r="BC149" s="414"/>
      <c r="BD149" s="414"/>
      <c r="BE149" s="413"/>
      <c r="BF149" s="413"/>
      <c r="BG149" s="413"/>
      <c r="BH149" s="414"/>
      <c r="BI149" s="414"/>
      <c r="BJ149" s="414"/>
      <c r="BK149" s="413"/>
      <c r="BL149" s="413"/>
      <c r="BM149" s="413"/>
    </row>
    <row r="150" spans="1:65" s="150" customFormat="1" ht="5.25" customHeight="1">
      <c r="A150" s="355"/>
      <c r="B150" s="355"/>
      <c r="C150" s="355"/>
      <c r="D150" s="355"/>
      <c r="E150" s="355"/>
      <c r="F150" s="355"/>
      <c r="G150" s="355"/>
      <c r="H150" s="355"/>
      <c r="I150" s="355"/>
      <c r="J150" s="355"/>
      <c r="K150" s="355"/>
      <c r="L150" s="355"/>
      <c r="M150" s="355"/>
      <c r="N150" s="355"/>
      <c r="O150" s="355"/>
      <c r="P150" s="400"/>
      <c r="Q150" s="403"/>
      <c r="R150" s="148" t="s">
        <v>721</v>
      </c>
      <c r="S150" s="146"/>
      <c r="T150" s="146"/>
      <c r="U150" s="385"/>
      <c r="V150" s="395"/>
      <c r="W150" s="385"/>
      <c r="X150" s="423"/>
      <c r="Y150" s="424"/>
      <c r="Z150" s="418"/>
      <c r="AA150" s="420"/>
      <c r="AB150" s="418"/>
      <c r="AC150" s="420"/>
      <c r="AD150" s="422"/>
      <c r="AE150" s="418"/>
      <c r="AF150" s="418"/>
      <c r="AG150" s="418"/>
      <c r="AH150" s="416"/>
      <c r="AI150" s="397"/>
      <c r="AJ150" s="397"/>
      <c r="AK150" s="151"/>
      <c r="AL150" s="385"/>
      <c r="AM150" s="395"/>
      <c r="AN150" s="385"/>
      <c r="AO150" s="393"/>
      <c r="AP150" s="414"/>
      <c r="AQ150" s="413"/>
      <c r="AR150" s="413"/>
      <c r="AS150" s="413"/>
      <c r="AT150" s="413"/>
      <c r="AU150" s="414"/>
      <c r="AV150" s="414"/>
      <c r="AW150" s="414"/>
      <c r="AX150" s="414"/>
      <c r="AY150" s="413"/>
      <c r="AZ150" s="413"/>
      <c r="BA150" s="413"/>
      <c r="BB150" s="414"/>
      <c r="BC150" s="414"/>
      <c r="BD150" s="414"/>
      <c r="BE150" s="413"/>
      <c r="BF150" s="413"/>
      <c r="BG150" s="413"/>
      <c r="BH150" s="414"/>
      <c r="BI150" s="414"/>
      <c r="BJ150" s="414"/>
      <c r="BK150" s="413"/>
      <c r="BL150" s="413"/>
      <c r="BM150" s="413"/>
    </row>
    <row r="151" spans="1:65" s="150" customFormat="1" ht="5.25" customHeight="1">
      <c r="A151" s="355"/>
      <c r="B151" s="355"/>
      <c r="C151" s="355"/>
      <c r="D151" s="355"/>
      <c r="E151" s="355"/>
      <c r="F151" s="355"/>
      <c r="G151" s="355"/>
      <c r="H151" s="355"/>
      <c r="I151" s="355"/>
      <c r="J151" s="355"/>
      <c r="K151" s="355"/>
      <c r="L151" s="355"/>
      <c r="M151" s="355"/>
      <c r="N151" s="355"/>
      <c r="O151" s="355"/>
      <c r="P151" s="400"/>
      <c r="Q151" s="403"/>
      <c r="R151" s="148" t="s">
        <v>722</v>
      </c>
      <c r="S151" s="146"/>
      <c r="T151" s="146"/>
      <c r="U151" s="385"/>
      <c r="V151" s="395"/>
      <c r="W151" s="385"/>
      <c r="X151" s="423"/>
      <c r="Y151" s="424"/>
      <c r="Z151" s="418"/>
      <c r="AA151" s="420"/>
      <c r="AB151" s="418"/>
      <c r="AC151" s="420"/>
      <c r="AD151" s="422"/>
      <c r="AE151" s="418"/>
      <c r="AF151" s="418"/>
      <c r="AG151" s="418"/>
      <c r="AH151" s="416"/>
      <c r="AI151" s="397"/>
      <c r="AJ151" s="397"/>
      <c r="AK151" s="151"/>
      <c r="AL151" s="385"/>
      <c r="AM151" s="395"/>
      <c r="AN151" s="385"/>
      <c r="AO151" s="393"/>
      <c r="AP151" s="414"/>
      <c r="AQ151" s="413"/>
      <c r="AR151" s="413"/>
      <c r="AS151" s="413"/>
      <c r="AT151" s="413"/>
      <c r="AU151" s="414"/>
      <c r="AV151" s="414"/>
      <c r="AW151" s="414"/>
      <c r="AX151" s="414"/>
      <c r="AY151" s="413"/>
      <c r="AZ151" s="413"/>
      <c r="BA151" s="413"/>
      <c r="BB151" s="414"/>
      <c r="BC151" s="414"/>
      <c r="BD151" s="414"/>
      <c r="BE151" s="413"/>
      <c r="BF151" s="413"/>
      <c r="BG151" s="413"/>
      <c r="BH151" s="414"/>
      <c r="BI151" s="414"/>
      <c r="BJ151" s="414"/>
      <c r="BK151" s="413"/>
      <c r="BL151" s="413"/>
      <c r="BM151" s="413"/>
    </row>
    <row r="152" spans="1:65" s="150" customFormat="1" ht="5.25" customHeight="1">
      <c r="A152" s="355"/>
      <c r="B152" s="355"/>
      <c r="C152" s="355"/>
      <c r="D152" s="355"/>
      <c r="E152" s="355"/>
      <c r="F152" s="355"/>
      <c r="G152" s="355"/>
      <c r="H152" s="355"/>
      <c r="I152" s="355"/>
      <c r="J152" s="355"/>
      <c r="K152" s="355"/>
      <c r="L152" s="355"/>
      <c r="M152" s="355"/>
      <c r="N152" s="355"/>
      <c r="O152" s="355"/>
      <c r="P152" s="400"/>
      <c r="Q152" s="403"/>
      <c r="R152" s="148" t="s">
        <v>723</v>
      </c>
      <c r="S152" s="146"/>
      <c r="T152" s="146"/>
      <c r="U152" s="385"/>
      <c r="V152" s="395"/>
      <c r="W152" s="385"/>
      <c r="X152" s="423"/>
      <c r="Y152" s="424"/>
      <c r="Z152" s="418"/>
      <c r="AA152" s="420"/>
      <c r="AB152" s="418"/>
      <c r="AC152" s="420"/>
      <c r="AD152" s="422"/>
      <c r="AE152" s="418"/>
      <c r="AF152" s="418"/>
      <c r="AG152" s="418"/>
      <c r="AH152" s="416"/>
      <c r="AI152" s="397"/>
      <c r="AJ152" s="397"/>
      <c r="AK152" s="151"/>
      <c r="AL152" s="385"/>
      <c r="AM152" s="395"/>
      <c r="AN152" s="385"/>
      <c r="AO152" s="393"/>
      <c r="AP152" s="414"/>
      <c r="AQ152" s="413"/>
      <c r="AR152" s="413"/>
      <c r="AS152" s="413"/>
      <c r="AT152" s="413"/>
      <c r="AU152" s="414"/>
      <c r="AV152" s="414"/>
      <c r="AW152" s="414"/>
      <c r="AX152" s="414"/>
      <c r="AY152" s="413"/>
      <c r="AZ152" s="413"/>
      <c r="BA152" s="413"/>
      <c r="BB152" s="414"/>
      <c r="BC152" s="414"/>
      <c r="BD152" s="414"/>
      <c r="BE152" s="413"/>
      <c r="BF152" s="413"/>
      <c r="BG152" s="413"/>
      <c r="BH152" s="414"/>
      <c r="BI152" s="414"/>
      <c r="BJ152" s="414"/>
      <c r="BK152" s="413"/>
      <c r="BL152" s="413"/>
      <c r="BM152" s="413"/>
    </row>
    <row r="153" spans="1:65" s="150" customFormat="1" ht="5.25" customHeight="1">
      <c r="A153" s="355"/>
      <c r="B153" s="355"/>
      <c r="C153" s="355"/>
      <c r="D153" s="355"/>
      <c r="E153" s="355"/>
      <c r="F153" s="355"/>
      <c r="G153" s="355"/>
      <c r="H153" s="355"/>
      <c r="I153" s="355"/>
      <c r="J153" s="355"/>
      <c r="K153" s="355"/>
      <c r="L153" s="355"/>
      <c r="M153" s="355"/>
      <c r="N153" s="355"/>
      <c r="O153" s="355"/>
      <c r="P153" s="400"/>
      <c r="Q153" s="403"/>
      <c r="R153" s="148" t="s">
        <v>724</v>
      </c>
      <c r="S153" s="146"/>
      <c r="T153" s="146"/>
      <c r="U153" s="385"/>
      <c r="V153" s="395"/>
      <c r="W153" s="385"/>
      <c r="X153" s="423"/>
      <c r="Y153" s="424"/>
      <c r="Z153" s="418"/>
      <c r="AA153" s="421"/>
      <c r="AB153" s="418"/>
      <c r="AC153" s="421"/>
      <c r="AD153" s="422"/>
      <c r="AE153" s="418"/>
      <c r="AF153" s="418"/>
      <c r="AG153" s="418"/>
      <c r="AH153" s="416"/>
      <c r="AI153" s="397"/>
      <c r="AJ153" s="397"/>
      <c r="AK153" s="151"/>
      <c r="AL153" s="385"/>
      <c r="AM153" s="395"/>
      <c r="AN153" s="385"/>
      <c r="AO153" s="393"/>
      <c r="AP153" s="414"/>
      <c r="AQ153" s="413"/>
      <c r="AR153" s="413"/>
      <c r="AS153" s="413"/>
      <c r="AT153" s="413"/>
      <c r="AU153" s="414"/>
      <c r="AV153" s="414"/>
      <c r="AW153" s="414"/>
      <c r="AX153" s="414"/>
      <c r="AY153" s="413"/>
      <c r="AZ153" s="413"/>
      <c r="BA153" s="413"/>
      <c r="BB153" s="414"/>
      <c r="BC153" s="414"/>
      <c r="BD153" s="414"/>
      <c r="BE153" s="413"/>
      <c r="BF153" s="413"/>
      <c r="BG153" s="413"/>
      <c r="BH153" s="414"/>
      <c r="BI153" s="414"/>
      <c r="BJ153" s="414"/>
      <c r="BK153" s="413"/>
      <c r="BL153" s="413"/>
      <c r="BM153" s="413"/>
    </row>
    <row r="154" spans="1:65" s="160" customFormat="1" ht="5.25" customHeight="1">
      <c r="A154" s="355"/>
      <c r="B154" s="355"/>
      <c r="C154" s="355"/>
      <c r="D154" s="355"/>
      <c r="E154" s="355"/>
      <c r="F154" s="355"/>
      <c r="G154" s="355"/>
      <c r="H154" s="355"/>
      <c r="I154" s="355"/>
      <c r="J154" s="355"/>
      <c r="K154" s="355"/>
      <c r="L154" s="355"/>
      <c r="M154" s="355"/>
      <c r="N154" s="355"/>
      <c r="O154" s="355"/>
      <c r="P154" s="400"/>
      <c r="Q154" s="403"/>
      <c r="R154" s="158" t="s">
        <v>725</v>
      </c>
      <c r="S154" s="157"/>
      <c r="T154" s="157"/>
      <c r="U154" s="385"/>
      <c r="V154" s="395"/>
      <c r="W154" s="385"/>
      <c r="X154" s="407"/>
      <c r="Y154" s="385" t="str">
        <f>IF(Z154="Preventivo","X",IF(Z147="Detectivo","X","X "))</f>
        <v xml:space="preserve">X </v>
      </c>
      <c r="Z154" s="387" t="s">
        <v>793</v>
      </c>
      <c r="AA154" s="389">
        <f>IF(Z154="","",IF(Z154="Preventivo",25%,15%))</f>
        <v>0.15</v>
      </c>
      <c r="AB154" s="387" t="s">
        <v>38</v>
      </c>
      <c r="AC154" s="392">
        <f>IF(AB154="Automatico",25%,15%)</f>
        <v>0.15</v>
      </c>
      <c r="AD154" s="395">
        <f>AA154+AC154</f>
        <v>0.3</v>
      </c>
      <c r="AE154" s="387"/>
      <c r="AF154" s="387"/>
      <c r="AG154" s="387"/>
      <c r="AH154" s="395" t="e">
        <f>AH147-(AH147*AD154)</f>
        <v>#VALUE!</v>
      </c>
      <c r="AI154" s="397"/>
      <c r="AJ154" s="397"/>
      <c r="AK154" s="159"/>
      <c r="AL154" s="385"/>
      <c r="AM154" s="395"/>
      <c r="AN154" s="385"/>
      <c r="AO154" s="393"/>
      <c r="AP154" s="355"/>
      <c r="AQ154" s="355"/>
      <c r="AR154" s="383"/>
      <c r="AS154" s="383"/>
      <c r="AT154" s="355"/>
      <c r="AU154" s="355"/>
      <c r="AV154" s="355"/>
      <c r="AW154" s="355"/>
      <c r="AX154" s="355"/>
      <c r="AY154" s="355"/>
      <c r="AZ154" s="355"/>
      <c r="BA154" s="382"/>
      <c r="BB154" s="355"/>
      <c r="BC154" s="355"/>
      <c r="BD154" s="355"/>
      <c r="BE154" s="355"/>
      <c r="BF154" s="355"/>
      <c r="BG154" s="382"/>
      <c r="BH154" s="355"/>
      <c r="BI154" s="355"/>
      <c r="BJ154" s="355"/>
      <c r="BK154" s="355"/>
      <c r="BL154" s="355"/>
      <c r="BM154" s="382"/>
    </row>
    <row r="155" spans="1:65" s="160" customFormat="1" ht="5.25" customHeight="1">
      <c r="A155" s="355"/>
      <c r="B155" s="355"/>
      <c r="C155" s="355"/>
      <c r="D155" s="355"/>
      <c r="E155" s="355"/>
      <c r="F155" s="355"/>
      <c r="G155" s="355"/>
      <c r="H155" s="355"/>
      <c r="I155" s="355"/>
      <c r="J155" s="355"/>
      <c r="K155" s="355"/>
      <c r="L155" s="355"/>
      <c r="M155" s="355"/>
      <c r="N155" s="355"/>
      <c r="O155" s="355"/>
      <c r="P155" s="400"/>
      <c r="Q155" s="403"/>
      <c r="R155" s="158" t="s">
        <v>733</v>
      </c>
      <c r="S155" s="157"/>
      <c r="T155" s="157"/>
      <c r="U155" s="385"/>
      <c r="V155" s="395"/>
      <c r="W155" s="385"/>
      <c r="X155" s="407"/>
      <c r="Y155" s="410"/>
      <c r="Z155" s="409"/>
      <c r="AA155" s="390"/>
      <c r="AB155" s="409"/>
      <c r="AC155" s="393"/>
      <c r="AD155" s="410"/>
      <c r="AE155" s="387"/>
      <c r="AF155" s="409"/>
      <c r="AG155" s="409"/>
      <c r="AH155" s="395"/>
      <c r="AI155" s="397"/>
      <c r="AJ155" s="397"/>
      <c r="AK155" s="159"/>
      <c r="AL155" s="385"/>
      <c r="AM155" s="395"/>
      <c r="AN155" s="385"/>
      <c r="AO155" s="393"/>
      <c r="AP155" s="408"/>
      <c r="AQ155" s="408"/>
      <c r="AR155" s="408"/>
      <c r="AS155" s="408"/>
      <c r="AT155" s="408"/>
      <c r="AU155" s="355"/>
      <c r="AV155" s="408"/>
      <c r="AW155" s="408"/>
      <c r="AX155" s="408"/>
      <c r="AY155" s="408"/>
      <c r="AZ155" s="408"/>
      <c r="BA155" s="408"/>
      <c r="BB155" s="408"/>
      <c r="BC155" s="408"/>
      <c r="BD155" s="408"/>
      <c r="BE155" s="408"/>
      <c r="BF155" s="408"/>
      <c r="BG155" s="408"/>
      <c r="BH155" s="408"/>
      <c r="BI155" s="408"/>
      <c r="BJ155" s="408"/>
      <c r="BK155" s="408"/>
      <c r="BL155" s="408"/>
      <c r="BM155" s="408"/>
    </row>
    <row r="156" spans="1:65" s="160" customFormat="1" ht="5.25" customHeight="1">
      <c r="A156" s="355"/>
      <c r="B156" s="355"/>
      <c r="C156" s="355"/>
      <c r="D156" s="355"/>
      <c r="E156" s="355"/>
      <c r="F156" s="355"/>
      <c r="G156" s="355"/>
      <c r="H156" s="355"/>
      <c r="I156" s="355"/>
      <c r="J156" s="355"/>
      <c r="K156" s="355"/>
      <c r="L156" s="355"/>
      <c r="M156" s="355"/>
      <c r="N156" s="355"/>
      <c r="O156" s="355"/>
      <c r="P156" s="400"/>
      <c r="Q156" s="403"/>
      <c r="R156" s="158" t="s">
        <v>734</v>
      </c>
      <c r="S156" s="157"/>
      <c r="T156" s="157"/>
      <c r="U156" s="385"/>
      <c r="V156" s="395"/>
      <c r="W156" s="385"/>
      <c r="X156" s="407"/>
      <c r="Y156" s="410"/>
      <c r="Z156" s="409"/>
      <c r="AA156" s="390"/>
      <c r="AB156" s="409"/>
      <c r="AC156" s="393"/>
      <c r="AD156" s="410"/>
      <c r="AE156" s="387"/>
      <c r="AF156" s="409"/>
      <c r="AG156" s="409"/>
      <c r="AH156" s="395"/>
      <c r="AI156" s="397"/>
      <c r="AJ156" s="397"/>
      <c r="AK156" s="159"/>
      <c r="AL156" s="385"/>
      <c r="AM156" s="395"/>
      <c r="AN156" s="385"/>
      <c r="AO156" s="393"/>
      <c r="AP156" s="408"/>
      <c r="AQ156" s="408"/>
      <c r="AR156" s="408"/>
      <c r="AS156" s="408"/>
      <c r="AT156" s="408"/>
      <c r="AU156" s="355"/>
      <c r="AV156" s="408"/>
      <c r="AW156" s="408"/>
      <c r="AX156" s="408"/>
      <c r="AY156" s="408"/>
      <c r="AZ156" s="408"/>
      <c r="BA156" s="408"/>
      <c r="BB156" s="408"/>
      <c r="BC156" s="408"/>
      <c r="BD156" s="408"/>
      <c r="BE156" s="408"/>
      <c r="BF156" s="408"/>
      <c r="BG156" s="408"/>
      <c r="BH156" s="408"/>
      <c r="BI156" s="408"/>
      <c r="BJ156" s="408"/>
      <c r="BK156" s="408"/>
      <c r="BL156" s="408"/>
      <c r="BM156" s="408"/>
    </row>
    <row r="157" spans="1:65" s="160" customFormat="1" ht="5.25" customHeight="1">
      <c r="A157" s="355"/>
      <c r="B157" s="355"/>
      <c r="C157" s="355"/>
      <c r="D157" s="355"/>
      <c r="E157" s="355"/>
      <c r="F157" s="355"/>
      <c r="G157" s="355"/>
      <c r="H157" s="355"/>
      <c r="I157" s="355"/>
      <c r="J157" s="355"/>
      <c r="K157" s="355"/>
      <c r="L157" s="355"/>
      <c r="M157" s="355"/>
      <c r="N157" s="355"/>
      <c r="O157" s="355"/>
      <c r="P157" s="400"/>
      <c r="Q157" s="403"/>
      <c r="R157" s="158" t="s">
        <v>736</v>
      </c>
      <c r="S157" s="157"/>
      <c r="T157" s="157"/>
      <c r="U157" s="385"/>
      <c r="V157" s="395"/>
      <c r="W157" s="385"/>
      <c r="X157" s="407"/>
      <c r="Y157" s="410"/>
      <c r="Z157" s="409"/>
      <c r="AA157" s="390"/>
      <c r="AB157" s="409"/>
      <c r="AC157" s="393"/>
      <c r="AD157" s="410"/>
      <c r="AE157" s="387"/>
      <c r="AF157" s="409"/>
      <c r="AG157" s="409"/>
      <c r="AH157" s="395"/>
      <c r="AI157" s="397"/>
      <c r="AJ157" s="397"/>
      <c r="AK157" s="159"/>
      <c r="AL157" s="385"/>
      <c r="AM157" s="395"/>
      <c r="AN157" s="385"/>
      <c r="AO157" s="393"/>
      <c r="AP157" s="408"/>
      <c r="AQ157" s="408"/>
      <c r="AR157" s="408"/>
      <c r="AS157" s="408"/>
      <c r="AT157" s="408"/>
      <c r="AU157" s="355"/>
      <c r="AV157" s="408"/>
      <c r="AW157" s="408"/>
      <c r="AX157" s="408"/>
      <c r="AY157" s="408"/>
      <c r="AZ157" s="408"/>
      <c r="BA157" s="408"/>
      <c r="BB157" s="408"/>
      <c r="BC157" s="408"/>
      <c r="BD157" s="408"/>
      <c r="BE157" s="408"/>
      <c r="BF157" s="408"/>
      <c r="BG157" s="408"/>
      <c r="BH157" s="408"/>
      <c r="BI157" s="408"/>
      <c r="BJ157" s="408"/>
      <c r="BK157" s="408"/>
      <c r="BL157" s="408"/>
      <c r="BM157" s="408"/>
    </row>
    <row r="158" spans="1:65" s="160" customFormat="1" ht="5.25" customHeight="1">
      <c r="A158" s="355"/>
      <c r="B158" s="355"/>
      <c r="C158" s="355"/>
      <c r="D158" s="355"/>
      <c r="E158" s="355"/>
      <c r="F158" s="355"/>
      <c r="G158" s="355"/>
      <c r="H158" s="355"/>
      <c r="I158" s="355"/>
      <c r="J158" s="355"/>
      <c r="K158" s="355"/>
      <c r="L158" s="355"/>
      <c r="M158" s="355"/>
      <c r="N158" s="355"/>
      <c r="O158" s="355"/>
      <c r="P158" s="400"/>
      <c r="Q158" s="403"/>
      <c r="R158" s="158" t="s">
        <v>737</v>
      </c>
      <c r="S158" s="157"/>
      <c r="T158" s="157"/>
      <c r="U158" s="385"/>
      <c r="V158" s="395"/>
      <c r="W158" s="385"/>
      <c r="X158" s="407"/>
      <c r="Y158" s="410"/>
      <c r="Z158" s="409"/>
      <c r="AA158" s="390"/>
      <c r="AB158" s="409"/>
      <c r="AC158" s="393"/>
      <c r="AD158" s="410"/>
      <c r="AE158" s="387"/>
      <c r="AF158" s="409"/>
      <c r="AG158" s="409"/>
      <c r="AH158" s="395"/>
      <c r="AI158" s="397"/>
      <c r="AJ158" s="397"/>
      <c r="AK158" s="159"/>
      <c r="AL158" s="385"/>
      <c r="AM158" s="395"/>
      <c r="AN158" s="385"/>
      <c r="AO158" s="393"/>
      <c r="AP158" s="408"/>
      <c r="AQ158" s="408"/>
      <c r="AR158" s="408"/>
      <c r="AS158" s="408"/>
      <c r="AT158" s="408"/>
      <c r="AU158" s="355"/>
      <c r="AV158" s="408"/>
      <c r="AW158" s="408"/>
      <c r="AX158" s="408"/>
      <c r="AY158" s="408"/>
      <c r="AZ158" s="408"/>
      <c r="BA158" s="408"/>
      <c r="BB158" s="408"/>
      <c r="BC158" s="408"/>
      <c r="BD158" s="408"/>
      <c r="BE158" s="408"/>
      <c r="BF158" s="408"/>
      <c r="BG158" s="408"/>
      <c r="BH158" s="408"/>
      <c r="BI158" s="408"/>
      <c r="BJ158" s="408"/>
      <c r="BK158" s="408"/>
      <c r="BL158" s="408"/>
      <c r="BM158" s="408"/>
    </row>
    <row r="159" spans="1:65" s="160" customFormat="1" ht="5.25" customHeight="1">
      <c r="A159" s="355"/>
      <c r="B159" s="355"/>
      <c r="C159" s="355"/>
      <c r="D159" s="355"/>
      <c r="E159" s="355"/>
      <c r="F159" s="355"/>
      <c r="G159" s="355"/>
      <c r="H159" s="355"/>
      <c r="I159" s="355"/>
      <c r="J159" s="355"/>
      <c r="K159" s="355"/>
      <c r="L159" s="355"/>
      <c r="M159" s="355"/>
      <c r="N159" s="355"/>
      <c r="O159" s="355"/>
      <c r="P159" s="400"/>
      <c r="Q159" s="403"/>
      <c r="R159" s="158" t="s">
        <v>738</v>
      </c>
      <c r="S159" s="157"/>
      <c r="T159" s="157"/>
      <c r="U159" s="385"/>
      <c r="V159" s="395"/>
      <c r="W159" s="385"/>
      <c r="X159" s="407"/>
      <c r="Y159" s="410"/>
      <c r="Z159" s="409"/>
      <c r="AA159" s="390"/>
      <c r="AB159" s="409"/>
      <c r="AC159" s="393"/>
      <c r="AD159" s="410"/>
      <c r="AE159" s="387"/>
      <c r="AF159" s="409"/>
      <c r="AG159" s="409"/>
      <c r="AH159" s="395"/>
      <c r="AI159" s="397"/>
      <c r="AJ159" s="397"/>
      <c r="AK159" s="159"/>
      <c r="AL159" s="385"/>
      <c r="AM159" s="395"/>
      <c r="AN159" s="385"/>
      <c r="AO159" s="393"/>
      <c r="AP159" s="408"/>
      <c r="AQ159" s="408"/>
      <c r="AR159" s="408"/>
      <c r="AS159" s="408"/>
      <c r="AT159" s="408"/>
      <c r="AU159" s="355"/>
      <c r="AV159" s="408"/>
      <c r="AW159" s="408"/>
      <c r="AX159" s="408"/>
      <c r="AY159" s="408"/>
      <c r="AZ159" s="408"/>
      <c r="BA159" s="408"/>
      <c r="BB159" s="408"/>
      <c r="BC159" s="408"/>
      <c r="BD159" s="408"/>
      <c r="BE159" s="408"/>
      <c r="BF159" s="408"/>
      <c r="BG159" s="408"/>
      <c r="BH159" s="408"/>
      <c r="BI159" s="408"/>
      <c r="BJ159" s="408"/>
      <c r="BK159" s="408"/>
      <c r="BL159" s="408"/>
      <c r="BM159" s="408"/>
    </row>
    <row r="160" spans="1:65" s="160" customFormat="1" ht="5.25" customHeight="1">
      <c r="A160" s="355"/>
      <c r="B160" s="355"/>
      <c r="C160" s="355"/>
      <c r="D160" s="355"/>
      <c r="E160" s="355"/>
      <c r="F160" s="355"/>
      <c r="G160" s="355"/>
      <c r="H160" s="355"/>
      <c r="I160" s="355"/>
      <c r="J160" s="355"/>
      <c r="K160" s="355"/>
      <c r="L160" s="355"/>
      <c r="M160" s="355"/>
      <c r="N160" s="355"/>
      <c r="O160" s="355"/>
      <c r="P160" s="400"/>
      <c r="Q160" s="403"/>
      <c r="R160" s="158" t="s">
        <v>739</v>
      </c>
      <c r="S160" s="157"/>
      <c r="T160" s="157"/>
      <c r="U160" s="385"/>
      <c r="V160" s="395"/>
      <c r="W160" s="385"/>
      <c r="X160" s="407"/>
      <c r="Y160" s="410"/>
      <c r="Z160" s="409"/>
      <c r="AA160" s="390"/>
      <c r="AB160" s="409"/>
      <c r="AC160" s="393"/>
      <c r="AD160" s="410"/>
      <c r="AE160" s="387"/>
      <c r="AF160" s="409"/>
      <c r="AG160" s="409"/>
      <c r="AH160" s="395"/>
      <c r="AI160" s="397"/>
      <c r="AJ160" s="397"/>
      <c r="AK160" s="159"/>
      <c r="AL160" s="385"/>
      <c r="AM160" s="395"/>
      <c r="AN160" s="385"/>
      <c r="AO160" s="393"/>
      <c r="AP160" s="408"/>
      <c r="AQ160" s="408"/>
      <c r="AR160" s="408"/>
      <c r="AS160" s="408"/>
      <c r="AT160" s="408"/>
      <c r="AU160" s="355"/>
      <c r="AV160" s="408"/>
      <c r="AW160" s="408"/>
      <c r="AX160" s="408"/>
      <c r="AY160" s="408"/>
      <c r="AZ160" s="408"/>
      <c r="BA160" s="408"/>
      <c r="BB160" s="408"/>
      <c r="BC160" s="408"/>
      <c r="BD160" s="408"/>
      <c r="BE160" s="408"/>
      <c r="BF160" s="408"/>
      <c r="BG160" s="408"/>
      <c r="BH160" s="408"/>
      <c r="BI160" s="408"/>
      <c r="BJ160" s="408"/>
      <c r="BK160" s="408"/>
      <c r="BL160" s="408"/>
      <c r="BM160" s="408"/>
    </row>
    <row r="161" spans="1:65" s="160" customFormat="1" ht="5.25" customHeight="1">
      <c r="A161" s="355"/>
      <c r="B161" s="355"/>
      <c r="C161" s="355"/>
      <c r="D161" s="355"/>
      <c r="E161" s="355"/>
      <c r="F161" s="355"/>
      <c r="G161" s="355"/>
      <c r="H161" s="355"/>
      <c r="I161" s="355"/>
      <c r="J161" s="355"/>
      <c r="K161" s="355"/>
      <c r="L161" s="355"/>
      <c r="M161" s="355"/>
      <c r="N161" s="355"/>
      <c r="O161" s="355"/>
      <c r="P161" s="400"/>
      <c r="Q161" s="403"/>
      <c r="R161" s="158" t="s">
        <v>740</v>
      </c>
      <c r="S161" s="157"/>
      <c r="T161" s="157"/>
      <c r="U161" s="385"/>
      <c r="V161" s="395"/>
      <c r="W161" s="385"/>
      <c r="X161" s="407"/>
      <c r="Y161" s="410"/>
      <c r="Z161" s="409"/>
      <c r="AA161" s="390"/>
      <c r="AB161" s="409"/>
      <c r="AC161" s="393"/>
      <c r="AD161" s="410"/>
      <c r="AE161" s="387"/>
      <c r="AF161" s="409"/>
      <c r="AG161" s="409"/>
      <c r="AH161" s="395"/>
      <c r="AI161" s="397"/>
      <c r="AJ161" s="397"/>
      <c r="AK161" s="159"/>
      <c r="AL161" s="385"/>
      <c r="AM161" s="395"/>
      <c r="AN161" s="385"/>
      <c r="AO161" s="393"/>
      <c r="AP161" s="408"/>
      <c r="AQ161" s="408"/>
      <c r="AR161" s="408"/>
      <c r="AS161" s="408"/>
      <c r="AT161" s="408"/>
      <c r="AU161" s="355"/>
      <c r="AV161" s="408"/>
      <c r="AW161" s="408"/>
      <c r="AX161" s="408"/>
      <c r="AY161" s="408"/>
      <c r="AZ161" s="408"/>
      <c r="BA161" s="408"/>
      <c r="BB161" s="408"/>
      <c r="BC161" s="408"/>
      <c r="BD161" s="408"/>
      <c r="BE161" s="408"/>
      <c r="BF161" s="408"/>
      <c r="BG161" s="408"/>
      <c r="BH161" s="408"/>
      <c r="BI161" s="408"/>
      <c r="BJ161" s="408"/>
      <c r="BK161" s="408"/>
      <c r="BL161" s="408"/>
      <c r="BM161" s="408"/>
    </row>
    <row r="162" spans="1:65" s="160" customFormat="1" ht="5.25" customHeight="1">
      <c r="A162" s="355"/>
      <c r="B162" s="355"/>
      <c r="C162" s="355"/>
      <c r="D162" s="355"/>
      <c r="E162" s="355"/>
      <c r="F162" s="355"/>
      <c r="G162" s="355"/>
      <c r="H162" s="355"/>
      <c r="I162" s="355"/>
      <c r="J162" s="355"/>
      <c r="K162" s="355"/>
      <c r="L162" s="355"/>
      <c r="M162" s="355"/>
      <c r="N162" s="355"/>
      <c r="O162" s="355"/>
      <c r="P162" s="400"/>
      <c r="Q162" s="403"/>
      <c r="R162" s="158" t="s">
        <v>741</v>
      </c>
      <c r="S162" s="157"/>
      <c r="T162" s="157"/>
      <c r="U162" s="385"/>
      <c r="V162" s="395"/>
      <c r="W162" s="385"/>
      <c r="X162" s="407"/>
      <c r="Y162" s="410"/>
      <c r="Z162" s="409"/>
      <c r="AA162" s="390"/>
      <c r="AB162" s="409"/>
      <c r="AC162" s="393"/>
      <c r="AD162" s="410"/>
      <c r="AE162" s="387"/>
      <c r="AF162" s="409"/>
      <c r="AG162" s="409"/>
      <c r="AH162" s="395"/>
      <c r="AI162" s="397"/>
      <c r="AJ162" s="397"/>
      <c r="AK162" s="159"/>
      <c r="AL162" s="385"/>
      <c r="AM162" s="395"/>
      <c r="AN162" s="385"/>
      <c r="AO162" s="393"/>
      <c r="AP162" s="408"/>
      <c r="AQ162" s="408"/>
      <c r="AR162" s="408"/>
      <c r="AS162" s="408"/>
      <c r="AT162" s="408"/>
      <c r="AU162" s="355"/>
      <c r="AV162" s="408"/>
      <c r="AW162" s="408"/>
      <c r="AX162" s="408"/>
      <c r="AY162" s="408"/>
      <c r="AZ162" s="408"/>
      <c r="BA162" s="408"/>
      <c r="BB162" s="408"/>
      <c r="BC162" s="408"/>
      <c r="BD162" s="408"/>
      <c r="BE162" s="408"/>
      <c r="BF162" s="408"/>
      <c r="BG162" s="408"/>
      <c r="BH162" s="408"/>
      <c r="BI162" s="408"/>
      <c r="BJ162" s="408"/>
      <c r="BK162" s="408"/>
      <c r="BL162" s="408"/>
      <c r="BM162" s="408"/>
    </row>
    <row r="163" spans="1:65" s="160" customFormat="1" ht="5.25" customHeight="1">
      <c r="A163" s="355"/>
      <c r="B163" s="355"/>
      <c r="C163" s="355"/>
      <c r="D163" s="355"/>
      <c r="E163" s="355"/>
      <c r="F163" s="355"/>
      <c r="G163" s="355"/>
      <c r="H163" s="355"/>
      <c r="I163" s="355"/>
      <c r="J163" s="355"/>
      <c r="K163" s="355"/>
      <c r="L163" s="355"/>
      <c r="M163" s="355"/>
      <c r="N163" s="355"/>
      <c r="O163" s="355"/>
      <c r="P163" s="400"/>
      <c r="Q163" s="403"/>
      <c r="R163" s="158" t="s">
        <v>742</v>
      </c>
      <c r="S163" s="157"/>
      <c r="T163" s="157"/>
      <c r="U163" s="385"/>
      <c r="V163" s="395"/>
      <c r="W163" s="385"/>
      <c r="X163" s="407"/>
      <c r="Y163" s="410"/>
      <c r="Z163" s="409"/>
      <c r="AA163" s="390"/>
      <c r="AB163" s="409"/>
      <c r="AC163" s="393"/>
      <c r="AD163" s="410"/>
      <c r="AE163" s="387"/>
      <c r="AF163" s="409"/>
      <c r="AG163" s="409"/>
      <c r="AH163" s="395"/>
      <c r="AI163" s="397"/>
      <c r="AJ163" s="397"/>
      <c r="AK163" s="159"/>
      <c r="AL163" s="385"/>
      <c r="AM163" s="395"/>
      <c r="AN163" s="385"/>
      <c r="AO163" s="393"/>
      <c r="AP163" s="408"/>
      <c r="AQ163" s="408"/>
      <c r="AR163" s="408"/>
      <c r="AS163" s="408"/>
      <c r="AT163" s="408"/>
      <c r="AU163" s="355"/>
      <c r="AV163" s="408"/>
      <c r="AW163" s="408"/>
      <c r="AX163" s="408"/>
      <c r="AY163" s="408"/>
      <c r="AZ163" s="408"/>
      <c r="BA163" s="408"/>
      <c r="BB163" s="408"/>
      <c r="BC163" s="408"/>
      <c r="BD163" s="408"/>
      <c r="BE163" s="408"/>
      <c r="BF163" s="408"/>
      <c r="BG163" s="408"/>
      <c r="BH163" s="408"/>
      <c r="BI163" s="408"/>
      <c r="BJ163" s="408"/>
      <c r="BK163" s="408"/>
      <c r="BL163" s="408"/>
      <c r="BM163" s="408"/>
    </row>
    <row r="164" spans="1:65" s="160" customFormat="1" ht="5.25" customHeight="1">
      <c r="A164" s="355"/>
      <c r="B164" s="355"/>
      <c r="C164" s="355"/>
      <c r="D164" s="355"/>
      <c r="E164" s="355"/>
      <c r="F164" s="355"/>
      <c r="G164" s="355"/>
      <c r="H164" s="355"/>
      <c r="I164" s="355"/>
      <c r="J164" s="355"/>
      <c r="K164" s="355"/>
      <c r="L164" s="355"/>
      <c r="M164" s="355"/>
      <c r="N164" s="355"/>
      <c r="O164" s="355"/>
      <c r="P164" s="400"/>
      <c r="Q164" s="403"/>
      <c r="R164" s="158" t="s">
        <v>743</v>
      </c>
      <c r="S164" s="157"/>
      <c r="T164" s="157"/>
      <c r="U164" s="385"/>
      <c r="V164" s="395"/>
      <c r="W164" s="385"/>
      <c r="X164" s="407"/>
      <c r="Y164" s="410"/>
      <c r="Z164" s="409"/>
      <c r="AA164" s="390"/>
      <c r="AB164" s="409"/>
      <c r="AC164" s="393"/>
      <c r="AD164" s="410"/>
      <c r="AE164" s="387"/>
      <c r="AF164" s="409"/>
      <c r="AG164" s="409"/>
      <c r="AH164" s="395"/>
      <c r="AI164" s="397"/>
      <c r="AJ164" s="397"/>
      <c r="AK164" s="159"/>
      <c r="AL164" s="385"/>
      <c r="AM164" s="395"/>
      <c r="AN164" s="385"/>
      <c r="AO164" s="393"/>
      <c r="AP164" s="408"/>
      <c r="AQ164" s="408"/>
      <c r="AR164" s="408"/>
      <c r="AS164" s="408"/>
      <c r="AT164" s="408"/>
      <c r="AU164" s="355"/>
      <c r="AV164" s="408"/>
      <c r="AW164" s="408"/>
      <c r="AX164" s="408"/>
      <c r="AY164" s="408"/>
      <c r="AZ164" s="408"/>
      <c r="BA164" s="408"/>
      <c r="BB164" s="408"/>
      <c r="BC164" s="408"/>
      <c r="BD164" s="408"/>
      <c r="BE164" s="408"/>
      <c r="BF164" s="408"/>
      <c r="BG164" s="408"/>
      <c r="BH164" s="408"/>
      <c r="BI164" s="408"/>
      <c r="BJ164" s="408"/>
      <c r="BK164" s="408"/>
      <c r="BL164" s="408"/>
      <c r="BM164" s="408"/>
    </row>
    <row r="165" spans="1:65" s="160" customFormat="1" ht="5.25" customHeight="1">
      <c r="A165" s="355"/>
      <c r="B165" s="355"/>
      <c r="C165" s="355"/>
      <c r="D165" s="355"/>
      <c r="E165" s="355"/>
      <c r="F165" s="355"/>
      <c r="G165" s="355"/>
      <c r="H165" s="355"/>
      <c r="I165" s="355"/>
      <c r="J165" s="355"/>
      <c r="K165" s="355"/>
      <c r="L165" s="355"/>
      <c r="M165" s="355"/>
      <c r="N165" s="355"/>
      <c r="O165" s="355"/>
      <c r="P165" s="400"/>
      <c r="Q165" s="403"/>
      <c r="R165" s="158" t="s">
        <v>744</v>
      </c>
      <c r="S165" s="157"/>
      <c r="T165" s="157"/>
      <c r="U165" s="385"/>
      <c r="V165" s="395"/>
      <c r="W165" s="385"/>
      <c r="X165" s="407"/>
      <c r="Y165" s="410"/>
      <c r="Z165" s="409"/>
      <c r="AA165" s="390"/>
      <c r="AB165" s="409"/>
      <c r="AC165" s="393"/>
      <c r="AD165" s="410"/>
      <c r="AE165" s="387"/>
      <c r="AF165" s="409"/>
      <c r="AG165" s="409"/>
      <c r="AH165" s="395"/>
      <c r="AI165" s="397"/>
      <c r="AJ165" s="397"/>
      <c r="AK165" s="159"/>
      <c r="AL165" s="385"/>
      <c r="AM165" s="395"/>
      <c r="AN165" s="385"/>
      <c r="AO165" s="393"/>
      <c r="AP165" s="408"/>
      <c r="AQ165" s="408"/>
      <c r="AR165" s="408"/>
      <c r="AS165" s="408"/>
      <c r="AT165" s="408"/>
      <c r="AU165" s="355"/>
      <c r="AV165" s="408"/>
      <c r="AW165" s="408"/>
      <c r="AX165" s="408"/>
      <c r="AY165" s="408"/>
      <c r="AZ165" s="408"/>
      <c r="BA165" s="408"/>
      <c r="BB165" s="408"/>
      <c r="BC165" s="408"/>
      <c r="BD165" s="408"/>
      <c r="BE165" s="408"/>
      <c r="BF165" s="408"/>
      <c r="BG165" s="408"/>
      <c r="BH165" s="408"/>
      <c r="BI165" s="408"/>
      <c r="BJ165" s="408"/>
      <c r="BK165" s="408"/>
      <c r="BL165" s="408"/>
      <c r="BM165" s="408"/>
    </row>
    <row r="166" spans="1:65" s="160" customFormat="1" ht="5.25" customHeight="1">
      <c r="A166" s="355"/>
      <c r="B166" s="355"/>
      <c r="C166" s="355"/>
      <c r="D166" s="355"/>
      <c r="E166" s="355"/>
      <c r="F166" s="355"/>
      <c r="G166" s="355"/>
      <c r="H166" s="355"/>
      <c r="I166" s="355"/>
      <c r="J166" s="355"/>
      <c r="K166" s="355"/>
      <c r="L166" s="355"/>
      <c r="M166" s="355"/>
      <c r="N166" s="355"/>
      <c r="O166" s="355"/>
      <c r="P166" s="401"/>
      <c r="Q166" s="404"/>
      <c r="R166" s="161" t="s">
        <v>745</v>
      </c>
      <c r="S166" s="157">
        <f>COUNTA(S147:S165)</f>
        <v>0</v>
      </c>
      <c r="T166" s="157">
        <f>COUNTA(T147:T165)</f>
        <v>0</v>
      </c>
      <c r="U166" s="385"/>
      <c r="V166" s="395"/>
      <c r="W166" s="385"/>
      <c r="X166" s="407"/>
      <c r="Y166" s="410"/>
      <c r="Z166" s="409"/>
      <c r="AA166" s="391"/>
      <c r="AB166" s="409"/>
      <c r="AC166" s="394"/>
      <c r="AD166" s="410"/>
      <c r="AE166" s="387"/>
      <c r="AF166" s="409"/>
      <c r="AG166" s="409"/>
      <c r="AH166" s="395"/>
      <c r="AI166" s="398"/>
      <c r="AJ166" s="398"/>
      <c r="AK166" s="162"/>
      <c r="AL166" s="385"/>
      <c r="AM166" s="395"/>
      <c r="AN166" s="385"/>
      <c r="AO166" s="394"/>
      <c r="AP166" s="408"/>
      <c r="AQ166" s="408"/>
      <c r="AR166" s="408"/>
      <c r="AS166" s="408"/>
      <c r="AT166" s="408"/>
      <c r="AU166" s="355"/>
      <c r="AV166" s="408"/>
      <c r="AW166" s="408"/>
      <c r="AX166" s="408"/>
      <c r="AY166" s="408"/>
      <c r="AZ166" s="408"/>
      <c r="BA166" s="408"/>
      <c r="BB166" s="408"/>
      <c r="BC166" s="408"/>
      <c r="BD166" s="408"/>
      <c r="BE166" s="408"/>
      <c r="BF166" s="408"/>
      <c r="BG166" s="408"/>
      <c r="BH166" s="408"/>
      <c r="BI166" s="408"/>
      <c r="BJ166" s="408"/>
      <c r="BK166" s="408"/>
      <c r="BL166" s="408"/>
      <c r="BM166" s="408"/>
    </row>
    <row r="167" spans="1:65" s="166" customFormat="1" ht="5.25" customHeight="1">
      <c r="A167" s="355">
        <v>5</v>
      </c>
      <c r="B167" s="355" t="s">
        <v>44</v>
      </c>
      <c r="C167" s="355" t="s">
        <v>857</v>
      </c>
      <c r="D167" s="355"/>
      <c r="E167" s="355"/>
      <c r="F167" s="355" t="s">
        <v>858</v>
      </c>
      <c r="G167" s="355"/>
      <c r="H167" s="355"/>
      <c r="I167" s="355"/>
      <c r="J167" s="355"/>
      <c r="K167" s="355"/>
      <c r="L167" s="355"/>
      <c r="M167" s="355"/>
      <c r="N167" s="406"/>
      <c r="O167" s="355"/>
      <c r="P167" s="399"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402">
        <f>IF(P167="Casi seguro",100%,IF(P167="Probable",80%,IF(P167="Posible",60%,IF(P167="Improbable",40%,IF(P167="Rara vez",20%,0)))))</f>
        <v>0</v>
      </c>
      <c r="R167" s="163" t="s">
        <v>706</v>
      </c>
      <c r="S167" s="164"/>
      <c r="T167" s="164"/>
      <c r="U167" s="385" t="str">
        <f>IF(S186&lt;=5,"Moderado",IF(S186&lt;=11,"Mayor","Catastrofico"))</f>
        <v>Moderado</v>
      </c>
      <c r="V167" s="395">
        <f>IF(U167=0,0,IF(U167="Moderado",60%,IF(U167="Mayor",80%,100%)))</f>
        <v>0.6</v>
      </c>
      <c r="W167" s="405" t="e">
        <v>#N/A</v>
      </c>
      <c r="X167" s="384"/>
      <c r="Y167" s="385" t="str">
        <f>IF(Z167="Preventivo","X",IF(Z167="Detectivo","X","X "))</f>
        <v xml:space="preserve">X </v>
      </c>
      <c r="Z167" s="387"/>
      <c r="AA167" s="389" t="str">
        <f>IF(Z167="","",IF(Z167="Preventivo",25%,15%))</f>
        <v/>
      </c>
      <c r="AB167" s="387"/>
      <c r="AC167" s="389">
        <f>IF(AB167="Automatico",25%,15%)</f>
        <v>0.15</v>
      </c>
      <c r="AD167" s="395" t="e">
        <f>AA167+AC167</f>
        <v>#VALUE!</v>
      </c>
      <c r="AE167" s="387"/>
      <c r="AF167" s="387"/>
      <c r="AG167" s="387"/>
      <c r="AH167" s="395" t="e">
        <f>Q167-(Q167*AD167)</f>
        <v>#VALUE!</v>
      </c>
      <c r="AI167" s="396" t="e">
        <f>IF(AJ167=0,"Defina la frecuencia",IF(AJ167=20%,"Rara vez",IF(AJ167=40%,"Improbable",IF(AJ167=60%,"Posible",IF(AJ167=80%,"Probable","Casi seguro")))))</f>
        <v>#VALUE!</v>
      </c>
      <c r="AJ167" s="396" t="e">
        <f>IF(AH174&lt;20%,20%,IF(AH174&lt;40%,40%,IF(AH174&lt;60%,60%,IF(AH174&lt;80%,80%,100%))))</f>
        <v>#VALUE!</v>
      </c>
      <c r="AK167" s="165" t="e">
        <f>VALUE(AJ167)</f>
        <v>#VALUE!</v>
      </c>
      <c r="AL167" s="385" t="str">
        <f>U167</f>
        <v>Moderado</v>
      </c>
      <c r="AM167" s="395">
        <f>V167</f>
        <v>0.6</v>
      </c>
      <c r="AN167" s="405" t="e">
        <v>#VALUE!</v>
      </c>
      <c r="AO167" s="355"/>
      <c r="AP167" s="355"/>
      <c r="AQ167" s="355"/>
      <c r="AR167" s="383"/>
      <c r="AS167" s="383"/>
      <c r="AT167" s="355"/>
      <c r="AU167" s="355"/>
      <c r="AV167" s="355"/>
      <c r="AW167" s="355"/>
      <c r="AX167" s="355"/>
      <c r="AY167" s="355"/>
      <c r="AZ167" s="355"/>
      <c r="BA167" s="382"/>
      <c r="BB167" s="355"/>
      <c r="BC167" s="355"/>
      <c r="BD167" s="355"/>
      <c r="BE167" s="355"/>
      <c r="BF167" s="355"/>
      <c r="BG167" s="382"/>
      <c r="BH167" s="355"/>
      <c r="BI167" s="355"/>
      <c r="BJ167" s="355"/>
      <c r="BK167" s="355"/>
      <c r="BL167" s="355"/>
      <c r="BM167" s="382"/>
    </row>
    <row r="168" spans="1:65" s="166" customFormat="1" ht="5.25" customHeight="1">
      <c r="A168" s="355"/>
      <c r="B168" s="355"/>
      <c r="C168" s="355"/>
      <c r="D168" s="355"/>
      <c r="E168" s="355"/>
      <c r="F168" s="355"/>
      <c r="G168" s="355"/>
      <c r="H168" s="355"/>
      <c r="I168" s="355"/>
      <c r="J168" s="355"/>
      <c r="K168" s="355"/>
      <c r="L168" s="355"/>
      <c r="M168" s="355"/>
      <c r="N168" s="406"/>
      <c r="O168" s="355"/>
      <c r="P168" s="400"/>
      <c r="Q168" s="403"/>
      <c r="R168" s="163" t="s">
        <v>719</v>
      </c>
      <c r="S168" s="164"/>
      <c r="T168" s="164"/>
      <c r="U168" s="385"/>
      <c r="V168" s="395"/>
      <c r="W168" s="405"/>
      <c r="X168" s="384"/>
      <c r="Y168" s="385"/>
      <c r="Z168" s="388"/>
      <c r="AA168" s="390"/>
      <c r="AB168" s="388"/>
      <c r="AC168" s="390"/>
      <c r="AD168" s="386"/>
      <c r="AE168" s="388"/>
      <c r="AF168" s="388"/>
      <c r="AG168" s="388"/>
      <c r="AH168" s="395"/>
      <c r="AI168" s="397"/>
      <c r="AJ168" s="397"/>
      <c r="AK168" s="159"/>
      <c r="AL168" s="385"/>
      <c r="AM168" s="395"/>
      <c r="AN168" s="405"/>
      <c r="AO168" s="355"/>
      <c r="AP168" s="355"/>
      <c r="AQ168" s="381"/>
      <c r="AR168" s="381"/>
      <c r="AS168" s="381"/>
      <c r="AT168" s="381"/>
      <c r="AU168" s="355"/>
      <c r="AV168" s="355"/>
      <c r="AW168" s="355"/>
      <c r="AX168" s="355"/>
      <c r="AY168" s="381"/>
      <c r="AZ168" s="381"/>
      <c r="BA168" s="381"/>
      <c r="BB168" s="355"/>
      <c r="BC168" s="355"/>
      <c r="BD168" s="355"/>
      <c r="BE168" s="381"/>
      <c r="BF168" s="381"/>
      <c r="BG168" s="381"/>
      <c r="BH168" s="355"/>
      <c r="BI168" s="355"/>
      <c r="BJ168" s="355"/>
      <c r="BK168" s="381"/>
      <c r="BL168" s="381"/>
      <c r="BM168" s="381"/>
    </row>
    <row r="169" spans="1:65" s="166" customFormat="1" ht="5.25" customHeight="1">
      <c r="A169" s="355"/>
      <c r="B169" s="355"/>
      <c r="C169" s="355"/>
      <c r="D169" s="355"/>
      <c r="E169" s="355"/>
      <c r="F169" s="355"/>
      <c r="G169" s="355"/>
      <c r="H169" s="355"/>
      <c r="I169" s="355"/>
      <c r="J169" s="355"/>
      <c r="K169" s="355"/>
      <c r="L169" s="355"/>
      <c r="M169" s="355"/>
      <c r="N169" s="406"/>
      <c r="O169" s="355"/>
      <c r="P169" s="400"/>
      <c r="Q169" s="403"/>
      <c r="R169" s="163" t="s">
        <v>720</v>
      </c>
      <c r="S169" s="164"/>
      <c r="T169" s="164"/>
      <c r="U169" s="385"/>
      <c r="V169" s="395"/>
      <c r="W169" s="405"/>
      <c r="X169" s="384"/>
      <c r="Y169" s="385"/>
      <c r="Z169" s="388"/>
      <c r="AA169" s="390"/>
      <c r="AB169" s="388"/>
      <c r="AC169" s="390"/>
      <c r="AD169" s="386"/>
      <c r="AE169" s="388"/>
      <c r="AF169" s="388"/>
      <c r="AG169" s="388"/>
      <c r="AH169" s="395"/>
      <c r="AI169" s="397"/>
      <c r="AJ169" s="397"/>
      <c r="AK169" s="159"/>
      <c r="AL169" s="385"/>
      <c r="AM169" s="395"/>
      <c r="AN169" s="405"/>
      <c r="AO169" s="355"/>
      <c r="AP169" s="355"/>
      <c r="AQ169" s="381"/>
      <c r="AR169" s="381"/>
      <c r="AS169" s="381"/>
      <c r="AT169" s="381"/>
      <c r="AU169" s="355"/>
      <c r="AV169" s="355"/>
      <c r="AW169" s="355"/>
      <c r="AX169" s="355"/>
      <c r="AY169" s="381"/>
      <c r="AZ169" s="381"/>
      <c r="BA169" s="381"/>
      <c r="BB169" s="355"/>
      <c r="BC169" s="355"/>
      <c r="BD169" s="355"/>
      <c r="BE169" s="381"/>
      <c r="BF169" s="381"/>
      <c r="BG169" s="381"/>
      <c r="BH169" s="355"/>
      <c r="BI169" s="355"/>
      <c r="BJ169" s="355"/>
      <c r="BK169" s="381"/>
      <c r="BL169" s="381"/>
      <c r="BM169" s="381"/>
    </row>
    <row r="170" spans="1:65" s="166" customFormat="1" ht="5.25" customHeight="1">
      <c r="A170" s="355"/>
      <c r="B170" s="355"/>
      <c r="C170" s="355"/>
      <c r="D170" s="355"/>
      <c r="E170" s="355"/>
      <c r="F170" s="355"/>
      <c r="G170" s="355"/>
      <c r="H170" s="355"/>
      <c r="I170" s="355"/>
      <c r="J170" s="355"/>
      <c r="K170" s="355"/>
      <c r="L170" s="355"/>
      <c r="M170" s="355"/>
      <c r="N170" s="406"/>
      <c r="O170" s="355"/>
      <c r="P170" s="400"/>
      <c r="Q170" s="403"/>
      <c r="R170" s="163" t="s">
        <v>721</v>
      </c>
      <c r="S170" s="164"/>
      <c r="T170" s="164"/>
      <c r="U170" s="385"/>
      <c r="V170" s="395"/>
      <c r="W170" s="405"/>
      <c r="X170" s="384"/>
      <c r="Y170" s="385"/>
      <c r="Z170" s="388"/>
      <c r="AA170" s="390"/>
      <c r="AB170" s="388"/>
      <c r="AC170" s="390"/>
      <c r="AD170" s="386"/>
      <c r="AE170" s="388"/>
      <c r="AF170" s="388"/>
      <c r="AG170" s="388"/>
      <c r="AH170" s="395"/>
      <c r="AI170" s="397"/>
      <c r="AJ170" s="397"/>
      <c r="AK170" s="159"/>
      <c r="AL170" s="385"/>
      <c r="AM170" s="395"/>
      <c r="AN170" s="405"/>
      <c r="AO170" s="355"/>
      <c r="AP170" s="355"/>
      <c r="AQ170" s="381"/>
      <c r="AR170" s="381"/>
      <c r="AS170" s="381"/>
      <c r="AT170" s="381"/>
      <c r="AU170" s="355"/>
      <c r="AV170" s="355"/>
      <c r="AW170" s="355"/>
      <c r="AX170" s="355"/>
      <c r="AY170" s="381"/>
      <c r="AZ170" s="381"/>
      <c r="BA170" s="381"/>
      <c r="BB170" s="355"/>
      <c r="BC170" s="355"/>
      <c r="BD170" s="355"/>
      <c r="BE170" s="381"/>
      <c r="BF170" s="381"/>
      <c r="BG170" s="381"/>
      <c r="BH170" s="355"/>
      <c r="BI170" s="355"/>
      <c r="BJ170" s="355"/>
      <c r="BK170" s="381"/>
      <c r="BL170" s="381"/>
      <c r="BM170" s="381"/>
    </row>
    <row r="171" spans="1:65" s="166" customFormat="1" ht="5.25" customHeight="1">
      <c r="A171" s="355"/>
      <c r="B171" s="355"/>
      <c r="C171" s="355"/>
      <c r="D171" s="355"/>
      <c r="E171" s="355"/>
      <c r="F171" s="355"/>
      <c r="G171" s="355"/>
      <c r="H171" s="355"/>
      <c r="I171" s="355"/>
      <c r="J171" s="355"/>
      <c r="K171" s="355"/>
      <c r="L171" s="355"/>
      <c r="M171" s="355"/>
      <c r="N171" s="406"/>
      <c r="O171" s="355"/>
      <c r="P171" s="400"/>
      <c r="Q171" s="403"/>
      <c r="R171" s="163" t="s">
        <v>722</v>
      </c>
      <c r="S171" s="164"/>
      <c r="T171" s="164"/>
      <c r="U171" s="385"/>
      <c r="V171" s="395"/>
      <c r="W171" s="405"/>
      <c r="X171" s="384"/>
      <c r="Y171" s="385"/>
      <c r="Z171" s="388"/>
      <c r="AA171" s="390"/>
      <c r="AB171" s="388"/>
      <c r="AC171" s="390"/>
      <c r="AD171" s="386"/>
      <c r="AE171" s="388"/>
      <c r="AF171" s="388"/>
      <c r="AG171" s="388"/>
      <c r="AH171" s="395"/>
      <c r="AI171" s="397"/>
      <c r="AJ171" s="397"/>
      <c r="AK171" s="159"/>
      <c r="AL171" s="385"/>
      <c r="AM171" s="395"/>
      <c r="AN171" s="405"/>
      <c r="AO171" s="355"/>
      <c r="AP171" s="355"/>
      <c r="AQ171" s="381"/>
      <c r="AR171" s="381"/>
      <c r="AS171" s="381"/>
      <c r="AT171" s="381"/>
      <c r="AU171" s="355"/>
      <c r="AV171" s="355"/>
      <c r="AW171" s="355"/>
      <c r="AX171" s="355"/>
      <c r="AY171" s="381"/>
      <c r="AZ171" s="381"/>
      <c r="BA171" s="381"/>
      <c r="BB171" s="355"/>
      <c r="BC171" s="355"/>
      <c r="BD171" s="355"/>
      <c r="BE171" s="381"/>
      <c r="BF171" s="381"/>
      <c r="BG171" s="381"/>
      <c r="BH171" s="355"/>
      <c r="BI171" s="355"/>
      <c r="BJ171" s="355"/>
      <c r="BK171" s="381"/>
      <c r="BL171" s="381"/>
      <c r="BM171" s="381"/>
    </row>
    <row r="172" spans="1:65" s="166" customFormat="1" ht="5.25" customHeight="1">
      <c r="A172" s="355"/>
      <c r="B172" s="355"/>
      <c r="C172" s="355"/>
      <c r="D172" s="355"/>
      <c r="E172" s="355"/>
      <c r="F172" s="355"/>
      <c r="G172" s="355"/>
      <c r="H172" s="355"/>
      <c r="I172" s="355"/>
      <c r="J172" s="355"/>
      <c r="K172" s="355"/>
      <c r="L172" s="355"/>
      <c r="M172" s="355"/>
      <c r="N172" s="406"/>
      <c r="O172" s="355"/>
      <c r="P172" s="400"/>
      <c r="Q172" s="403"/>
      <c r="R172" s="163" t="s">
        <v>723</v>
      </c>
      <c r="S172" s="164"/>
      <c r="T172" s="164"/>
      <c r="U172" s="385"/>
      <c r="V172" s="395"/>
      <c r="W172" s="405"/>
      <c r="X172" s="384"/>
      <c r="Y172" s="385"/>
      <c r="Z172" s="388"/>
      <c r="AA172" s="390"/>
      <c r="AB172" s="388"/>
      <c r="AC172" s="390"/>
      <c r="AD172" s="386"/>
      <c r="AE172" s="388"/>
      <c r="AF172" s="388"/>
      <c r="AG172" s="388"/>
      <c r="AH172" s="395"/>
      <c r="AI172" s="397"/>
      <c r="AJ172" s="397"/>
      <c r="AK172" s="159"/>
      <c r="AL172" s="385"/>
      <c r="AM172" s="395"/>
      <c r="AN172" s="405"/>
      <c r="AO172" s="355"/>
      <c r="AP172" s="355"/>
      <c r="AQ172" s="381"/>
      <c r="AR172" s="381"/>
      <c r="AS172" s="381"/>
      <c r="AT172" s="381"/>
      <c r="AU172" s="355"/>
      <c r="AV172" s="355"/>
      <c r="AW172" s="355"/>
      <c r="AX172" s="355"/>
      <c r="AY172" s="381"/>
      <c r="AZ172" s="381"/>
      <c r="BA172" s="381"/>
      <c r="BB172" s="355"/>
      <c r="BC172" s="355"/>
      <c r="BD172" s="355"/>
      <c r="BE172" s="381"/>
      <c r="BF172" s="381"/>
      <c r="BG172" s="381"/>
      <c r="BH172" s="355"/>
      <c r="BI172" s="355"/>
      <c r="BJ172" s="355"/>
      <c r="BK172" s="381"/>
      <c r="BL172" s="381"/>
      <c r="BM172" s="381"/>
    </row>
    <row r="173" spans="1:65" s="166" customFormat="1" ht="5.25" customHeight="1">
      <c r="A173" s="355"/>
      <c r="B173" s="355"/>
      <c r="C173" s="355"/>
      <c r="D173" s="355"/>
      <c r="E173" s="355"/>
      <c r="F173" s="355"/>
      <c r="G173" s="355"/>
      <c r="H173" s="355"/>
      <c r="I173" s="355"/>
      <c r="J173" s="355"/>
      <c r="K173" s="355"/>
      <c r="L173" s="355"/>
      <c r="M173" s="355"/>
      <c r="N173" s="406"/>
      <c r="O173" s="355"/>
      <c r="P173" s="400"/>
      <c r="Q173" s="403"/>
      <c r="R173" s="163" t="s">
        <v>724</v>
      </c>
      <c r="S173" s="164"/>
      <c r="T173" s="164"/>
      <c r="U173" s="385"/>
      <c r="V173" s="395"/>
      <c r="W173" s="405"/>
      <c r="X173" s="384"/>
      <c r="Y173" s="385"/>
      <c r="Z173" s="388"/>
      <c r="AA173" s="391"/>
      <c r="AB173" s="388"/>
      <c r="AC173" s="391"/>
      <c r="AD173" s="386"/>
      <c r="AE173" s="388"/>
      <c r="AF173" s="388"/>
      <c r="AG173" s="388"/>
      <c r="AH173" s="395"/>
      <c r="AI173" s="397"/>
      <c r="AJ173" s="397"/>
      <c r="AK173" s="159"/>
      <c r="AL173" s="385"/>
      <c r="AM173" s="395"/>
      <c r="AN173" s="405"/>
      <c r="AO173" s="355"/>
      <c r="AP173" s="355"/>
      <c r="AQ173" s="381"/>
      <c r="AR173" s="381"/>
      <c r="AS173" s="381"/>
      <c r="AT173" s="381"/>
      <c r="AU173" s="355"/>
      <c r="AV173" s="355"/>
      <c r="AW173" s="355"/>
      <c r="AX173" s="355"/>
      <c r="AY173" s="381"/>
      <c r="AZ173" s="381"/>
      <c r="BA173" s="381"/>
      <c r="BB173" s="355"/>
      <c r="BC173" s="355"/>
      <c r="BD173" s="355"/>
      <c r="BE173" s="381"/>
      <c r="BF173" s="381"/>
      <c r="BG173" s="381"/>
      <c r="BH173" s="355"/>
      <c r="BI173" s="355"/>
      <c r="BJ173" s="355"/>
      <c r="BK173" s="381"/>
      <c r="BL173" s="381"/>
      <c r="BM173" s="381"/>
    </row>
    <row r="174" spans="1:65" s="166" customFormat="1" ht="5.25" customHeight="1">
      <c r="A174" s="355"/>
      <c r="B174" s="355"/>
      <c r="C174" s="355"/>
      <c r="D174" s="355"/>
      <c r="E174" s="355"/>
      <c r="F174" s="355"/>
      <c r="G174" s="355"/>
      <c r="H174" s="355"/>
      <c r="I174" s="355"/>
      <c r="J174" s="355"/>
      <c r="K174" s="355"/>
      <c r="L174" s="355"/>
      <c r="M174" s="355"/>
      <c r="N174" s="406"/>
      <c r="O174" s="355"/>
      <c r="P174" s="400"/>
      <c r="Q174" s="403"/>
      <c r="R174" s="163" t="s">
        <v>725</v>
      </c>
      <c r="S174" s="164"/>
      <c r="T174" s="164"/>
      <c r="U174" s="385"/>
      <c r="V174" s="395"/>
      <c r="W174" s="405"/>
      <c r="X174" s="384"/>
      <c r="Y174" s="385" t="str">
        <f>IF(Z174="Preventivo","X",IF(Z167="Detectivo","X","X "))</f>
        <v xml:space="preserve">X </v>
      </c>
      <c r="Z174" s="387" t="s">
        <v>793</v>
      </c>
      <c r="AA174" s="389">
        <f>IF(Z174="","",IF(Z174="Preventivo",25%,15%))</f>
        <v>0.15</v>
      </c>
      <c r="AB174" s="387" t="s">
        <v>38</v>
      </c>
      <c r="AC174" s="392">
        <f>IF(AB174="Automatico",25%,15%)</f>
        <v>0.15</v>
      </c>
      <c r="AD174" s="395">
        <f>AA174+AC174</f>
        <v>0.3</v>
      </c>
      <c r="AE174" s="387"/>
      <c r="AF174" s="387"/>
      <c r="AG174" s="387"/>
      <c r="AH174" s="395" t="e">
        <f>AH167-(AH167*AD174)</f>
        <v>#VALUE!</v>
      </c>
      <c r="AI174" s="397"/>
      <c r="AJ174" s="397"/>
      <c r="AK174" s="159"/>
      <c r="AL174" s="385"/>
      <c r="AM174" s="395"/>
      <c r="AN174" s="405"/>
      <c r="AO174" s="355"/>
      <c r="AP174" s="355"/>
      <c r="AQ174" s="355"/>
      <c r="AR174" s="383"/>
      <c r="AS174" s="383"/>
      <c r="AT174" s="355"/>
      <c r="AU174" s="355"/>
      <c r="AV174" s="355"/>
      <c r="AW174" s="355"/>
      <c r="AX174" s="355"/>
      <c r="AY174" s="355"/>
      <c r="AZ174" s="355"/>
      <c r="BA174" s="382"/>
      <c r="BB174" s="355"/>
      <c r="BC174" s="355"/>
      <c r="BD174" s="355"/>
      <c r="BE174" s="355"/>
      <c r="BF174" s="355"/>
      <c r="BG174" s="382"/>
      <c r="BH174" s="355"/>
      <c r="BI174" s="355"/>
      <c r="BJ174" s="355"/>
      <c r="BK174" s="355"/>
      <c r="BL174" s="355"/>
      <c r="BM174" s="382"/>
    </row>
    <row r="175" spans="1:65" s="166" customFormat="1" ht="5.25" customHeight="1">
      <c r="A175" s="355"/>
      <c r="B175" s="355"/>
      <c r="C175" s="355"/>
      <c r="D175" s="355"/>
      <c r="E175" s="355"/>
      <c r="F175" s="355"/>
      <c r="G175" s="355"/>
      <c r="H175" s="355"/>
      <c r="I175" s="355"/>
      <c r="J175" s="355"/>
      <c r="K175" s="355"/>
      <c r="L175" s="355"/>
      <c r="M175" s="355"/>
      <c r="N175" s="406"/>
      <c r="O175" s="355"/>
      <c r="P175" s="400"/>
      <c r="Q175" s="403"/>
      <c r="R175" s="163" t="s">
        <v>733</v>
      </c>
      <c r="S175" s="164"/>
      <c r="T175" s="164"/>
      <c r="U175" s="385"/>
      <c r="V175" s="395"/>
      <c r="W175" s="405"/>
      <c r="X175" s="384"/>
      <c r="Y175" s="386"/>
      <c r="Z175" s="388"/>
      <c r="AA175" s="390"/>
      <c r="AB175" s="388"/>
      <c r="AC175" s="393"/>
      <c r="AD175" s="386"/>
      <c r="AE175" s="387"/>
      <c r="AF175" s="388"/>
      <c r="AG175" s="388"/>
      <c r="AH175" s="395"/>
      <c r="AI175" s="397"/>
      <c r="AJ175" s="397"/>
      <c r="AK175" s="159"/>
      <c r="AL175" s="385"/>
      <c r="AM175" s="395"/>
      <c r="AN175" s="405"/>
      <c r="AO175" s="355"/>
      <c r="AP175" s="381"/>
      <c r="AQ175" s="381"/>
      <c r="AR175" s="381"/>
      <c r="AS175" s="381"/>
      <c r="AT175" s="381"/>
      <c r="AU175" s="355"/>
      <c r="AV175" s="381"/>
      <c r="AW175" s="381"/>
      <c r="AX175" s="381"/>
      <c r="AY175" s="381"/>
      <c r="AZ175" s="381"/>
      <c r="BA175" s="381"/>
      <c r="BB175" s="381"/>
      <c r="BC175" s="381"/>
      <c r="BD175" s="381"/>
      <c r="BE175" s="381"/>
      <c r="BF175" s="381"/>
      <c r="BG175" s="381"/>
      <c r="BH175" s="381"/>
      <c r="BI175" s="381"/>
      <c r="BJ175" s="381"/>
      <c r="BK175" s="381"/>
      <c r="BL175" s="381"/>
      <c r="BM175" s="381"/>
    </row>
    <row r="176" spans="1:65" s="166" customFormat="1" ht="5.25" customHeight="1">
      <c r="A176" s="355"/>
      <c r="B176" s="355"/>
      <c r="C176" s="355"/>
      <c r="D176" s="355"/>
      <c r="E176" s="355"/>
      <c r="F176" s="355"/>
      <c r="G176" s="355"/>
      <c r="H176" s="355"/>
      <c r="I176" s="355"/>
      <c r="J176" s="355"/>
      <c r="K176" s="355"/>
      <c r="L176" s="355"/>
      <c r="M176" s="355"/>
      <c r="N176" s="406"/>
      <c r="O176" s="355"/>
      <c r="P176" s="400"/>
      <c r="Q176" s="403"/>
      <c r="R176" s="163" t="s">
        <v>734</v>
      </c>
      <c r="S176" s="164"/>
      <c r="T176" s="164"/>
      <c r="U176" s="385"/>
      <c r="V176" s="395"/>
      <c r="W176" s="405"/>
      <c r="X176" s="384"/>
      <c r="Y176" s="386"/>
      <c r="Z176" s="388"/>
      <c r="AA176" s="390"/>
      <c r="AB176" s="388"/>
      <c r="AC176" s="393"/>
      <c r="AD176" s="386"/>
      <c r="AE176" s="387"/>
      <c r="AF176" s="388"/>
      <c r="AG176" s="388"/>
      <c r="AH176" s="395"/>
      <c r="AI176" s="397"/>
      <c r="AJ176" s="397"/>
      <c r="AK176" s="159"/>
      <c r="AL176" s="385"/>
      <c r="AM176" s="395"/>
      <c r="AN176" s="405"/>
      <c r="AO176" s="355"/>
      <c r="AP176" s="381"/>
      <c r="AQ176" s="381"/>
      <c r="AR176" s="381"/>
      <c r="AS176" s="381"/>
      <c r="AT176" s="381"/>
      <c r="AU176" s="355"/>
      <c r="AV176" s="381"/>
      <c r="AW176" s="381"/>
      <c r="AX176" s="381"/>
      <c r="AY176" s="381"/>
      <c r="AZ176" s="381"/>
      <c r="BA176" s="381"/>
      <c r="BB176" s="381"/>
      <c r="BC176" s="381"/>
      <c r="BD176" s="381"/>
      <c r="BE176" s="381"/>
      <c r="BF176" s="381"/>
      <c r="BG176" s="381"/>
      <c r="BH176" s="381"/>
      <c r="BI176" s="381"/>
      <c r="BJ176" s="381"/>
      <c r="BK176" s="381"/>
      <c r="BL176" s="381"/>
      <c r="BM176" s="381"/>
    </row>
    <row r="177" spans="1:65" s="166" customFormat="1" ht="5.25" customHeight="1">
      <c r="A177" s="355"/>
      <c r="B177" s="355"/>
      <c r="C177" s="355"/>
      <c r="D177" s="355"/>
      <c r="E177" s="355"/>
      <c r="F177" s="355"/>
      <c r="G177" s="355"/>
      <c r="H177" s="355"/>
      <c r="I177" s="355"/>
      <c r="J177" s="355"/>
      <c r="K177" s="355"/>
      <c r="L177" s="355"/>
      <c r="M177" s="355"/>
      <c r="N177" s="406"/>
      <c r="O177" s="355"/>
      <c r="P177" s="400"/>
      <c r="Q177" s="403"/>
      <c r="R177" s="163" t="s">
        <v>736</v>
      </c>
      <c r="S177" s="164"/>
      <c r="T177" s="164"/>
      <c r="U177" s="385"/>
      <c r="V177" s="395"/>
      <c r="W177" s="405"/>
      <c r="X177" s="384"/>
      <c r="Y177" s="386"/>
      <c r="Z177" s="388"/>
      <c r="AA177" s="390"/>
      <c r="AB177" s="388"/>
      <c r="AC177" s="393"/>
      <c r="AD177" s="386"/>
      <c r="AE177" s="387"/>
      <c r="AF177" s="388"/>
      <c r="AG177" s="388"/>
      <c r="AH177" s="395"/>
      <c r="AI177" s="397"/>
      <c r="AJ177" s="397"/>
      <c r="AK177" s="159"/>
      <c r="AL177" s="385"/>
      <c r="AM177" s="395"/>
      <c r="AN177" s="405"/>
      <c r="AO177" s="355"/>
      <c r="AP177" s="381"/>
      <c r="AQ177" s="381"/>
      <c r="AR177" s="381"/>
      <c r="AS177" s="381"/>
      <c r="AT177" s="381"/>
      <c r="AU177" s="355"/>
      <c r="AV177" s="381"/>
      <c r="AW177" s="381"/>
      <c r="AX177" s="381"/>
      <c r="AY177" s="381"/>
      <c r="AZ177" s="381"/>
      <c r="BA177" s="381"/>
      <c r="BB177" s="381"/>
      <c r="BC177" s="381"/>
      <c r="BD177" s="381"/>
      <c r="BE177" s="381"/>
      <c r="BF177" s="381"/>
      <c r="BG177" s="381"/>
      <c r="BH177" s="381"/>
      <c r="BI177" s="381"/>
      <c r="BJ177" s="381"/>
      <c r="BK177" s="381"/>
      <c r="BL177" s="381"/>
      <c r="BM177" s="381"/>
    </row>
    <row r="178" spans="1:65" s="166" customFormat="1" ht="5.25" customHeight="1">
      <c r="A178" s="355"/>
      <c r="B178" s="355"/>
      <c r="C178" s="355"/>
      <c r="D178" s="355"/>
      <c r="E178" s="355"/>
      <c r="F178" s="355"/>
      <c r="G178" s="355"/>
      <c r="H178" s="355"/>
      <c r="I178" s="355"/>
      <c r="J178" s="355"/>
      <c r="K178" s="355"/>
      <c r="L178" s="355"/>
      <c r="M178" s="355"/>
      <c r="N178" s="406"/>
      <c r="O178" s="355"/>
      <c r="P178" s="400"/>
      <c r="Q178" s="403"/>
      <c r="R178" s="163" t="s">
        <v>737</v>
      </c>
      <c r="S178" s="164"/>
      <c r="T178" s="164"/>
      <c r="U178" s="385"/>
      <c r="V178" s="395"/>
      <c r="W178" s="405"/>
      <c r="X178" s="384"/>
      <c r="Y178" s="386"/>
      <c r="Z178" s="388"/>
      <c r="AA178" s="390"/>
      <c r="AB178" s="388"/>
      <c r="AC178" s="393"/>
      <c r="AD178" s="386"/>
      <c r="AE178" s="387"/>
      <c r="AF178" s="388"/>
      <c r="AG178" s="388"/>
      <c r="AH178" s="395"/>
      <c r="AI178" s="397"/>
      <c r="AJ178" s="397"/>
      <c r="AK178" s="159"/>
      <c r="AL178" s="385"/>
      <c r="AM178" s="395"/>
      <c r="AN178" s="405"/>
      <c r="AO178" s="355"/>
      <c r="AP178" s="381"/>
      <c r="AQ178" s="381"/>
      <c r="AR178" s="381"/>
      <c r="AS178" s="381"/>
      <c r="AT178" s="381"/>
      <c r="AU178" s="355"/>
      <c r="AV178" s="381"/>
      <c r="AW178" s="381"/>
      <c r="AX178" s="381"/>
      <c r="AY178" s="381"/>
      <c r="AZ178" s="381"/>
      <c r="BA178" s="381"/>
      <c r="BB178" s="381"/>
      <c r="BC178" s="381"/>
      <c r="BD178" s="381"/>
      <c r="BE178" s="381"/>
      <c r="BF178" s="381"/>
      <c r="BG178" s="381"/>
      <c r="BH178" s="381"/>
      <c r="BI178" s="381"/>
      <c r="BJ178" s="381"/>
      <c r="BK178" s="381"/>
      <c r="BL178" s="381"/>
      <c r="BM178" s="381"/>
    </row>
    <row r="179" spans="1:65" s="166" customFormat="1" ht="5.25" customHeight="1">
      <c r="A179" s="355"/>
      <c r="B179" s="355"/>
      <c r="C179" s="355"/>
      <c r="D179" s="355"/>
      <c r="E179" s="355"/>
      <c r="F179" s="355"/>
      <c r="G179" s="355"/>
      <c r="H179" s="355"/>
      <c r="I179" s="355"/>
      <c r="J179" s="355"/>
      <c r="K179" s="355"/>
      <c r="L179" s="355"/>
      <c r="M179" s="355"/>
      <c r="N179" s="406"/>
      <c r="O179" s="355"/>
      <c r="P179" s="400"/>
      <c r="Q179" s="403"/>
      <c r="R179" s="163" t="s">
        <v>738</v>
      </c>
      <c r="S179" s="164"/>
      <c r="T179" s="164"/>
      <c r="U179" s="385"/>
      <c r="V179" s="395"/>
      <c r="W179" s="405"/>
      <c r="X179" s="384"/>
      <c r="Y179" s="386"/>
      <c r="Z179" s="388"/>
      <c r="AA179" s="390"/>
      <c r="AB179" s="388"/>
      <c r="AC179" s="393"/>
      <c r="AD179" s="386"/>
      <c r="AE179" s="387"/>
      <c r="AF179" s="388"/>
      <c r="AG179" s="388"/>
      <c r="AH179" s="395"/>
      <c r="AI179" s="397"/>
      <c r="AJ179" s="397"/>
      <c r="AK179" s="159"/>
      <c r="AL179" s="385"/>
      <c r="AM179" s="395"/>
      <c r="AN179" s="405"/>
      <c r="AO179" s="355"/>
      <c r="AP179" s="381"/>
      <c r="AQ179" s="381"/>
      <c r="AR179" s="381"/>
      <c r="AS179" s="381"/>
      <c r="AT179" s="381"/>
      <c r="AU179" s="355"/>
      <c r="AV179" s="381"/>
      <c r="AW179" s="381"/>
      <c r="AX179" s="381"/>
      <c r="AY179" s="381"/>
      <c r="AZ179" s="381"/>
      <c r="BA179" s="381"/>
      <c r="BB179" s="381"/>
      <c r="BC179" s="381"/>
      <c r="BD179" s="381"/>
      <c r="BE179" s="381"/>
      <c r="BF179" s="381"/>
      <c r="BG179" s="381"/>
      <c r="BH179" s="381"/>
      <c r="BI179" s="381"/>
      <c r="BJ179" s="381"/>
      <c r="BK179" s="381"/>
      <c r="BL179" s="381"/>
      <c r="BM179" s="381"/>
    </row>
    <row r="180" spans="1:65" s="166" customFormat="1" ht="5.25" customHeight="1">
      <c r="A180" s="355"/>
      <c r="B180" s="355"/>
      <c r="C180" s="355"/>
      <c r="D180" s="355"/>
      <c r="E180" s="355"/>
      <c r="F180" s="355"/>
      <c r="G180" s="355"/>
      <c r="H180" s="355"/>
      <c r="I180" s="355"/>
      <c r="J180" s="355"/>
      <c r="K180" s="355"/>
      <c r="L180" s="355"/>
      <c r="M180" s="355"/>
      <c r="N180" s="406"/>
      <c r="O180" s="355"/>
      <c r="P180" s="400"/>
      <c r="Q180" s="403"/>
      <c r="R180" s="163" t="s">
        <v>739</v>
      </c>
      <c r="S180" s="164"/>
      <c r="T180" s="164"/>
      <c r="U180" s="385"/>
      <c r="V180" s="395"/>
      <c r="W180" s="405"/>
      <c r="X180" s="384"/>
      <c r="Y180" s="386"/>
      <c r="Z180" s="388"/>
      <c r="AA180" s="390"/>
      <c r="AB180" s="388"/>
      <c r="AC180" s="393"/>
      <c r="AD180" s="386"/>
      <c r="AE180" s="387"/>
      <c r="AF180" s="388"/>
      <c r="AG180" s="388"/>
      <c r="AH180" s="395"/>
      <c r="AI180" s="397"/>
      <c r="AJ180" s="397"/>
      <c r="AK180" s="159"/>
      <c r="AL180" s="385"/>
      <c r="AM180" s="395"/>
      <c r="AN180" s="405"/>
      <c r="AO180" s="355"/>
      <c r="AP180" s="381"/>
      <c r="AQ180" s="381"/>
      <c r="AR180" s="381"/>
      <c r="AS180" s="381"/>
      <c r="AT180" s="381"/>
      <c r="AU180" s="355"/>
      <c r="AV180" s="381"/>
      <c r="AW180" s="381"/>
      <c r="AX180" s="381"/>
      <c r="AY180" s="381"/>
      <c r="AZ180" s="381"/>
      <c r="BA180" s="381"/>
      <c r="BB180" s="381"/>
      <c r="BC180" s="381"/>
      <c r="BD180" s="381"/>
      <c r="BE180" s="381"/>
      <c r="BF180" s="381"/>
      <c r="BG180" s="381"/>
      <c r="BH180" s="381"/>
      <c r="BI180" s="381"/>
      <c r="BJ180" s="381"/>
      <c r="BK180" s="381"/>
      <c r="BL180" s="381"/>
      <c r="BM180" s="381"/>
    </row>
    <row r="181" spans="1:65" s="166" customFormat="1" ht="5.25" customHeight="1">
      <c r="A181" s="355"/>
      <c r="B181" s="355"/>
      <c r="C181" s="355"/>
      <c r="D181" s="355"/>
      <c r="E181" s="355"/>
      <c r="F181" s="355"/>
      <c r="G181" s="355"/>
      <c r="H181" s="355"/>
      <c r="I181" s="355"/>
      <c r="J181" s="355"/>
      <c r="K181" s="355"/>
      <c r="L181" s="355"/>
      <c r="M181" s="355"/>
      <c r="N181" s="406"/>
      <c r="O181" s="355"/>
      <c r="P181" s="400"/>
      <c r="Q181" s="403"/>
      <c r="R181" s="163" t="s">
        <v>859</v>
      </c>
      <c r="S181" s="164"/>
      <c r="T181" s="164"/>
      <c r="U181" s="385"/>
      <c r="V181" s="395"/>
      <c r="W181" s="405"/>
      <c r="X181" s="384"/>
      <c r="Y181" s="386"/>
      <c r="Z181" s="388"/>
      <c r="AA181" s="390"/>
      <c r="AB181" s="388"/>
      <c r="AC181" s="393"/>
      <c r="AD181" s="386"/>
      <c r="AE181" s="387"/>
      <c r="AF181" s="388"/>
      <c r="AG181" s="388"/>
      <c r="AH181" s="395"/>
      <c r="AI181" s="397"/>
      <c r="AJ181" s="397"/>
      <c r="AK181" s="159"/>
      <c r="AL181" s="385"/>
      <c r="AM181" s="395"/>
      <c r="AN181" s="405"/>
      <c r="AO181" s="355"/>
      <c r="AP181" s="381"/>
      <c r="AQ181" s="381"/>
      <c r="AR181" s="381"/>
      <c r="AS181" s="381"/>
      <c r="AT181" s="381"/>
      <c r="AU181" s="355"/>
      <c r="AV181" s="381"/>
      <c r="AW181" s="381"/>
      <c r="AX181" s="381"/>
      <c r="AY181" s="381"/>
      <c r="AZ181" s="381"/>
      <c r="BA181" s="381"/>
      <c r="BB181" s="381"/>
      <c r="BC181" s="381"/>
      <c r="BD181" s="381"/>
      <c r="BE181" s="381"/>
      <c r="BF181" s="381"/>
      <c r="BG181" s="381"/>
      <c r="BH181" s="381"/>
      <c r="BI181" s="381"/>
      <c r="BJ181" s="381"/>
      <c r="BK181" s="381"/>
      <c r="BL181" s="381"/>
      <c r="BM181" s="381"/>
    </row>
    <row r="182" spans="1:65" s="166" customFormat="1" ht="5.25" customHeight="1">
      <c r="A182" s="355"/>
      <c r="B182" s="355"/>
      <c r="C182" s="355"/>
      <c r="D182" s="355"/>
      <c r="E182" s="355"/>
      <c r="F182" s="355"/>
      <c r="G182" s="355"/>
      <c r="H182" s="355"/>
      <c r="I182" s="355"/>
      <c r="J182" s="355"/>
      <c r="K182" s="355"/>
      <c r="L182" s="355"/>
      <c r="M182" s="355"/>
      <c r="N182" s="406"/>
      <c r="O182" s="355"/>
      <c r="P182" s="400"/>
      <c r="Q182" s="403"/>
      <c r="R182" s="163" t="s">
        <v>741</v>
      </c>
      <c r="S182" s="164"/>
      <c r="T182" s="164"/>
      <c r="U182" s="385"/>
      <c r="V182" s="395"/>
      <c r="W182" s="405"/>
      <c r="X182" s="384"/>
      <c r="Y182" s="386"/>
      <c r="Z182" s="388"/>
      <c r="AA182" s="390"/>
      <c r="AB182" s="388"/>
      <c r="AC182" s="393"/>
      <c r="AD182" s="386"/>
      <c r="AE182" s="387"/>
      <c r="AF182" s="388"/>
      <c r="AG182" s="388"/>
      <c r="AH182" s="395"/>
      <c r="AI182" s="397"/>
      <c r="AJ182" s="397"/>
      <c r="AK182" s="159"/>
      <c r="AL182" s="385"/>
      <c r="AM182" s="395"/>
      <c r="AN182" s="405"/>
      <c r="AO182" s="355"/>
      <c r="AP182" s="381"/>
      <c r="AQ182" s="381"/>
      <c r="AR182" s="381"/>
      <c r="AS182" s="381"/>
      <c r="AT182" s="381"/>
      <c r="AU182" s="355"/>
      <c r="AV182" s="381"/>
      <c r="AW182" s="381"/>
      <c r="AX182" s="381"/>
      <c r="AY182" s="381"/>
      <c r="AZ182" s="381"/>
      <c r="BA182" s="381"/>
      <c r="BB182" s="381"/>
      <c r="BC182" s="381"/>
      <c r="BD182" s="381"/>
      <c r="BE182" s="381"/>
      <c r="BF182" s="381"/>
      <c r="BG182" s="381"/>
      <c r="BH182" s="381"/>
      <c r="BI182" s="381"/>
      <c r="BJ182" s="381"/>
      <c r="BK182" s="381"/>
      <c r="BL182" s="381"/>
      <c r="BM182" s="381"/>
    </row>
    <row r="183" spans="1:65" s="166" customFormat="1" ht="5.25" customHeight="1">
      <c r="A183" s="355"/>
      <c r="B183" s="355"/>
      <c r="C183" s="355"/>
      <c r="D183" s="355"/>
      <c r="E183" s="355"/>
      <c r="F183" s="355"/>
      <c r="G183" s="355"/>
      <c r="H183" s="355"/>
      <c r="I183" s="355"/>
      <c r="J183" s="355"/>
      <c r="K183" s="355"/>
      <c r="L183" s="355"/>
      <c r="M183" s="355"/>
      <c r="N183" s="406"/>
      <c r="O183" s="355"/>
      <c r="P183" s="400"/>
      <c r="Q183" s="403"/>
      <c r="R183" s="163" t="s">
        <v>742</v>
      </c>
      <c r="S183" s="164"/>
      <c r="T183" s="164"/>
      <c r="U183" s="385"/>
      <c r="V183" s="395"/>
      <c r="W183" s="405"/>
      <c r="X183" s="384"/>
      <c r="Y183" s="386"/>
      <c r="Z183" s="388"/>
      <c r="AA183" s="390"/>
      <c r="AB183" s="388"/>
      <c r="AC183" s="393"/>
      <c r="AD183" s="386"/>
      <c r="AE183" s="387"/>
      <c r="AF183" s="388"/>
      <c r="AG183" s="388"/>
      <c r="AH183" s="395"/>
      <c r="AI183" s="397"/>
      <c r="AJ183" s="397"/>
      <c r="AK183" s="159"/>
      <c r="AL183" s="385"/>
      <c r="AM183" s="395"/>
      <c r="AN183" s="405"/>
      <c r="AO183" s="355"/>
      <c r="AP183" s="381"/>
      <c r="AQ183" s="381"/>
      <c r="AR183" s="381"/>
      <c r="AS183" s="381"/>
      <c r="AT183" s="381"/>
      <c r="AU183" s="355"/>
      <c r="AV183" s="381"/>
      <c r="AW183" s="381"/>
      <c r="AX183" s="381"/>
      <c r="AY183" s="381"/>
      <c r="AZ183" s="381"/>
      <c r="BA183" s="381"/>
      <c r="BB183" s="381"/>
      <c r="BC183" s="381"/>
      <c r="BD183" s="381"/>
      <c r="BE183" s="381"/>
      <c r="BF183" s="381"/>
      <c r="BG183" s="381"/>
      <c r="BH183" s="381"/>
      <c r="BI183" s="381"/>
      <c r="BJ183" s="381"/>
      <c r="BK183" s="381"/>
      <c r="BL183" s="381"/>
      <c r="BM183" s="381"/>
    </row>
    <row r="184" spans="1:65" s="166" customFormat="1" ht="5.25" customHeight="1">
      <c r="A184" s="355"/>
      <c r="B184" s="355"/>
      <c r="C184" s="355"/>
      <c r="D184" s="355"/>
      <c r="E184" s="355"/>
      <c r="F184" s="355"/>
      <c r="G184" s="355"/>
      <c r="H184" s="355"/>
      <c r="I184" s="355"/>
      <c r="J184" s="355"/>
      <c r="K184" s="355"/>
      <c r="L184" s="355"/>
      <c r="M184" s="355"/>
      <c r="N184" s="406"/>
      <c r="O184" s="355"/>
      <c r="P184" s="400"/>
      <c r="Q184" s="403"/>
      <c r="R184" s="163" t="s">
        <v>743</v>
      </c>
      <c r="S184" s="164"/>
      <c r="T184" s="164"/>
      <c r="U184" s="385"/>
      <c r="V184" s="395"/>
      <c r="W184" s="405"/>
      <c r="X184" s="384"/>
      <c r="Y184" s="386"/>
      <c r="Z184" s="388"/>
      <c r="AA184" s="390"/>
      <c r="AB184" s="388"/>
      <c r="AC184" s="393"/>
      <c r="AD184" s="386"/>
      <c r="AE184" s="387"/>
      <c r="AF184" s="388"/>
      <c r="AG184" s="388"/>
      <c r="AH184" s="395"/>
      <c r="AI184" s="397"/>
      <c r="AJ184" s="397"/>
      <c r="AK184" s="159"/>
      <c r="AL184" s="385"/>
      <c r="AM184" s="395"/>
      <c r="AN184" s="405"/>
      <c r="AO184" s="355"/>
      <c r="AP184" s="381"/>
      <c r="AQ184" s="381"/>
      <c r="AR184" s="381"/>
      <c r="AS184" s="381"/>
      <c r="AT184" s="381"/>
      <c r="AU184" s="355"/>
      <c r="AV184" s="381"/>
      <c r="AW184" s="381"/>
      <c r="AX184" s="381"/>
      <c r="AY184" s="381"/>
      <c r="AZ184" s="381"/>
      <c r="BA184" s="381"/>
      <c r="BB184" s="381"/>
      <c r="BC184" s="381"/>
      <c r="BD184" s="381"/>
      <c r="BE184" s="381"/>
      <c r="BF184" s="381"/>
      <c r="BG184" s="381"/>
      <c r="BH184" s="381"/>
      <c r="BI184" s="381"/>
      <c r="BJ184" s="381"/>
      <c r="BK184" s="381"/>
      <c r="BL184" s="381"/>
      <c r="BM184" s="381"/>
    </row>
    <row r="185" spans="1:65" s="166" customFormat="1" ht="5.25" customHeight="1">
      <c r="A185" s="355"/>
      <c r="B185" s="355"/>
      <c r="C185" s="355"/>
      <c r="D185" s="355"/>
      <c r="E185" s="355"/>
      <c r="F185" s="355"/>
      <c r="G185" s="355"/>
      <c r="H185" s="355"/>
      <c r="I185" s="355"/>
      <c r="J185" s="355"/>
      <c r="K185" s="355"/>
      <c r="L185" s="355"/>
      <c r="M185" s="355"/>
      <c r="N185" s="406"/>
      <c r="O185" s="355"/>
      <c r="P185" s="400"/>
      <c r="Q185" s="403"/>
      <c r="R185" s="163" t="s">
        <v>744</v>
      </c>
      <c r="S185" s="164"/>
      <c r="T185" s="164"/>
      <c r="U185" s="385"/>
      <c r="V185" s="395"/>
      <c r="W185" s="405"/>
      <c r="X185" s="384"/>
      <c r="Y185" s="386"/>
      <c r="Z185" s="388"/>
      <c r="AA185" s="390"/>
      <c r="AB185" s="388"/>
      <c r="AC185" s="393"/>
      <c r="AD185" s="386"/>
      <c r="AE185" s="387"/>
      <c r="AF185" s="388"/>
      <c r="AG185" s="388"/>
      <c r="AH185" s="395"/>
      <c r="AI185" s="397"/>
      <c r="AJ185" s="397"/>
      <c r="AK185" s="159"/>
      <c r="AL185" s="385"/>
      <c r="AM185" s="395"/>
      <c r="AN185" s="405"/>
      <c r="AO185" s="355"/>
      <c r="AP185" s="381"/>
      <c r="AQ185" s="381"/>
      <c r="AR185" s="381"/>
      <c r="AS185" s="381"/>
      <c r="AT185" s="381"/>
      <c r="AU185" s="355"/>
      <c r="AV185" s="381"/>
      <c r="AW185" s="381"/>
      <c r="AX185" s="381"/>
      <c r="AY185" s="381"/>
      <c r="AZ185" s="381"/>
      <c r="BA185" s="381"/>
      <c r="BB185" s="381"/>
      <c r="BC185" s="381"/>
      <c r="BD185" s="381"/>
      <c r="BE185" s="381"/>
      <c r="BF185" s="381"/>
      <c r="BG185" s="381"/>
      <c r="BH185" s="381"/>
      <c r="BI185" s="381"/>
      <c r="BJ185" s="381"/>
      <c r="BK185" s="381"/>
      <c r="BL185" s="381"/>
      <c r="BM185" s="381"/>
    </row>
    <row r="186" spans="1:65" s="166" customFormat="1">
      <c r="A186" s="355"/>
      <c r="B186" s="355"/>
      <c r="C186" s="355"/>
      <c r="D186" s="355"/>
      <c r="E186" s="355"/>
      <c r="F186" s="355"/>
      <c r="G186" s="355"/>
      <c r="H186" s="355"/>
      <c r="I186" s="355"/>
      <c r="J186" s="355"/>
      <c r="K186" s="355"/>
      <c r="L186" s="355"/>
      <c r="M186" s="355"/>
      <c r="N186" s="406"/>
      <c r="O186" s="355"/>
      <c r="P186" s="401"/>
      <c r="Q186" s="404"/>
      <c r="R186" s="167" t="s">
        <v>745</v>
      </c>
      <c r="S186" s="164">
        <f>COUNTA(S167:S185)</f>
        <v>0</v>
      </c>
      <c r="T186" s="164">
        <f>COUNTA(T167:T185)</f>
        <v>0</v>
      </c>
      <c r="U186" s="385"/>
      <c r="V186" s="395"/>
      <c r="W186" s="405"/>
      <c r="X186" s="384"/>
      <c r="Y186" s="386"/>
      <c r="Z186" s="388"/>
      <c r="AA186" s="391"/>
      <c r="AB186" s="388"/>
      <c r="AC186" s="394"/>
      <c r="AD186" s="386"/>
      <c r="AE186" s="387"/>
      <c r="AF186" s="388"/>
      <c r="AG186" s="388"/>
      <c r="AH186" s="395"/>
      <c r="AI186" s="398"/>
      <c r="AJ186" s="398"/>
      <c r="AK186" s="162"/>
      <c r="AL186" s="385"/>
      <c r="AM186" s="395"/>
      <c r="AN186" s="405"/>
      <c r="AO186" s="355"/>
      <c r="AP186" s="381"/>
      <c r="AQ186" s="381"/>
      <c r="AR186" s="381"/>
      <c r="AS186" s="381"/>
      <c r="AT186" s="381"/>
      <c r="AU186" s="355"/>
      <c r="AV186" s="381"/>
      <c r="AW186" s="381"/>
      <c r="AX186" s="381"/>
      <c r="AY186" s="381"/>
      <c r="AZ186" s="381"/>
      <c r="BA186" s="381"/>
      <c r="BB186" s="381"/>
      <c r="BC186" s="381"/>
      <c r="BD186" s="381"/>
      <c r="BE186" s="381"/>
      <c r="BF186" s="381"/>
      <c r="BG186" s="381"/>
      <c r="BH186" s="381"/>
      <c r="BI186" s="381"/>
      <c r="BJ186" s="381"/>
      <c r="BK186" s="381"/>
      <c r="BL186" s="381"/>
      <c r="BM186" s="381"/>
    </row>
    <row r="187" spans="1:65" s="166" customFormat="1" ht="5.25" customHeight="1">
      <c r="A187" s="355">
        <v>6</v>
      </c>
      <c r="B187" s="355" t="s">
        <v>44</v>
      </c>
      <c r="C187" s="355" t="s">
        <v>860</v>
      </c>
      <c r="D187" s="355"/>
      <c r="E187" s="355"/>
      <c r="F187" s="355" t="s">
        <v>861</v>
      </c>
      <c r="G187" s="355" t="s">
        <v>700</v>
      </c>
      <c r="H187" s="355"/>
      <c r="I187" s="355"/>
      <c r="J187" s="355"/>
      <c r="K187" s="355"/>
      <c r="L187" s="355"/>
      <c r="M187" s="355"/>
      <c r="N187" s="406"/>
      <c r="O187" s="355"/>
      <c r="P187" s="399"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402">
        <f>IF(P187="Casi seguro",100%,IF(P187="Probable",80%,IF(P187="Posible",60%,IF(P187="Improbable",40%,IF(P187="Rara vez",20%,0)))))</f>
        <v>0</v>
      </c>
      <c r="R187" s="163" t="s">
        <v>706</v>
      </c>
      <c r="S187" s="164"/>
      <c r="T187" s="164"/>
      <c r="U187" s="385" t="str">
        <f>IF(S206&lt;=5,"Moderado",IF(S206&lt;=11,"Mayor","Catastrofico"))</f>
        <v>Moderado</v>
      </c>
      <c r="V187" s="395">
        <f>IF(U187=0,0,IF(U187="Moderado",60%,IF(U187="Mayor",80%,100%)))</f>
        <v>0.6</v>
      </c>
      <c r="W187" s="405" t="e">
        <v>#N/A</v>
      </c>
      <c r="X187" s="411" t="s">
        <v>862</v>
      </c>
      <c r="Y187" s="385" t="str">
        <f>IF(Z187="Preventivo","X",IF(Z187="Detectivo","X","X "))</f>
        <v xml:space="preserve">X </v>
      </c>
      <c r="Z187" s="387"/>
      <c r="AA187" s="389" t="str">
        <f>IF(Z187="","",IF(Z187="Preventivo",25%,15%))</f>
        <v/>
      </c>
      <c r="AB187" s="387"/>
      <c r="AC187" s="389">
        <f>IF(AB187="Automatico",25%,15%)</f>
        <v>0.15</v>
      </c>
      <c r="AD187" s="395" t="e">
        <f>AA187+AC187</f>
        <v>#VALUE!</v>
      </c>
      <c r="AE187" s="387"/>
      <c r="AF187" s="387"/>
      <c r="AG187" s="387"/>
      <c r="AH187" s="395" t="e">
        <f>Q187-(Q187*AD187)</f>
        <v>#VALUE!</v>
      </c>
      <c r="AI187" s="396" t="e">
        <f>IF(AJ187=0,"Defina la frecuencia",IF(AJ187=20%,"Rara vez",IF(AJ187=40%,"Improbable",IF(AJ187=60%,"Posible",IF(AJ187=80%,"Probable","Casi seguro")))))</f>
        <v>#VALUE!</v>
      </c>
      <c r="AJ187" s="396" t="e">
        <f>IF(AH194&lt;20%,20%,IF(AH194&lt;40%,40%,IF(AH194&lt;60%,60%,IF(AH194&lt;80%,80%,100%))))</f>
        <v>#VALUE!</v>
      </c>
      <c r="AK187" s="165" t="e">
        <f>VALUE(AJ187)</f>
        <v>#VALUE!</v>
      </c>
      <c r="AL187" s="385" t="str">
        <f>U187</f>
        <v>Moderado</v>
      </c>
      <c r="AM187" s="395">
        <f>V187</f>
        <v>0.6</v>
      </c>
      <c r="AN187" s="405" t="e">
        <v>#VALUE!</v>
      </c>
      <c r="AO187" s="355"/>
      <c r="AP187" s="355" t="s">
        <v>863</v>
      </c>
      <c r="AQ187" s="355"/>
      <c r="AR187" s="383"/>
      <c r="AS187" s="383"/>
      <c r="AT187" s="355"/>
      <c r="AU187" s="355"/>
      <c r="AV187" s="355"/>
      <c r="AW187" s="355"/>
      <c r="AX187" s="355"/>
      <c r="AY187" s="355"/>
      <c r="AZ187" s="355"/>
      <c r="BA187" s="382"/>
      <c r="BB187" s="355"/>
      <c r="BC187" s="355"/>
      <c r="BD187" s="355"/>
      <c r="BE187" s="355"/>
      <c r="BF187" s="355"/>
      <c r="BG187" s="382"/>
      <c r="BH187" s="355"/>
      <c r="BI187" s="355"/>
      <c r="BJ187" s="355"/>
      <c r="BK187" s="355"/>
      <c r="BL187" s="355"/>
      <c r="BM187" s="382"/>
    </row>
    <row r="188" spans="1:65" s="166" customFormat="1" ht="5.25" customHeight="1">
      <c r="A188" s="355"/>
      <c r="B188" s="355"/>
      <c r="C188" s="355"/>
      <c r="D188" s="355"/>
      <c r="E188" s="355"/>
      <c r="F188" s="355"/>
      <c r="G188" s="355"/>
      <c r="H188" s="355"/>
      <c r="I188" s="355"/>
      <c r="J188" s="355"/>
      <c r="K188" s="355"/>
      <c r="L188" s="355"/>
      <c r="M188" s="355"/>
      <c r="N188" s="406"/>
      <c r="O188" s="355"/>
      <c r="P188" s="400"/>
      <c r="Q188" s="403"/>
      <c r="R188" s="163" t="s">
        <v>719</v>
      </c>
      <c r="S188" s="164"/>
      <c r="T188" s="164"/>
      <c r="U188" s="385"/>
      <c r="V188" s="395"/>
      <c r="W188" s="405"/>
      <c r="X188" s="411"/>
      <c r="Y188" s="385"/>
      <c r="Z188" s="388"/>
      <c r="AA188" s="390"/>
      <c r="AB188" s="388"/>
      <c r="AC188" s="390"/>
      <c r="AD188" s="386"/>
      <c r="AE188" s="388"/>
      <c r="AF188" s="388"/>
      <c r="AG188" s="388"/>
      <c r="AH188" s="395"/>
      <c r="AI188" s="397"/>
      <c r="AJ188" s="397"/>
      <c r="AK188" s="159"/>
      <c r="AL188" s="385"/>
      <c r="AM188" s="395"/>
      <c r="AN188" s="405"/>
      <c r="AO188" s="355"/>
      <c r="AP188" s="355"/>
      <c r="AQ188" s="381"/>
      <c r="AR188" s="381"/>
      <c r="AS188" s="381"/>
      <c r="AT188" s="381"/>
      <c r="AU188" s="355"/>
      <c r="AV188" s="355"/>
      <c r="AW188" s="355"/>
      <c r="AX188" s="355"/>
      <c r="AY188" s="381"/>
      <c r="AZ188" s="381"/>
      <c r="BA188" s="381"/>
      <c r="BB188" s="355"/>
      <c r="BC188" s="355"/>
      <c r="BD188" s="355"/>
      <c r="BE188" s="381"/>
      <c r="BF188" s="381"/>
      <c r="BG188" s="381"/>
      <c r="BH188" s="355"/>
      <c r="BI188" s="355"/>
      <c r="BJ188" s="355"/>
      <c r="BK188" s="381"/>
      <c r="BL188" s="381"/>
      <c r="BM188" s="381"/>
    </row>
    <row r="189" spans="1:65" s="166" customFormat="1" ht="5.25" customHeight="1">
      <c r="A189" s="355"/>
      <c r="B189" s="355"/>
      <c r="C189" s="355"/>
      <c r="D189" s="355"/>
      <c r="E189" s="355"/>
      <c r="F189" s="355"/>
      <c r="G189" s="355"/>
      <c r="H189" s="355"/>
      <c r="I189" s="355"/>
      <c r="J189" s="355"/>
      <c r="K189" s="355"/>
      <c r="L189" s="355"/>
      <c r="M189" s="355"/>
      <c r="N189" s="406"/>
      <c r="O189" s="355"/>
      <c r="P189" s="400"/>
      <c r="Q189" s="403"/>
      <c r="R189" s="163" t="s">
        <v>720</v>
      </c>
      <c r="S189" s="164"/>
      <c r="T189" s="164"/>
      <c r="U189" s="385"/>
      <c r="V189" s="395"/>
      <c r="W189" s="405"/>
      <c r="X189" s="411"/>
      <c r="Y189" s="385"/>
      <c r="Z189" s="388"/>
      <c r="AA189" s="390"/>
      <c r="AB189" s="388"/>
      <c r="AC189" s="390"/>
      <c r="AD189" s="386"/>
      <c r="AE189" s="388"/>
      <c r="AF189" s="388"/>
      <c r="AG189" s="388"/>
      <c r="AH189" s="395"/>
      <c r="AI189" s="397"/>
      <c r="AJ189" s="397"/>
      <c r="AK189" s="159"/>
      <c r="AL189" s="385"/>
      <c r="AM189" s="395"/>
      <c r="AN189" s="405"/>
      <c r="AO189" s="355"/>
      <c r="AP189" s="355"/>
      <c r="AQ189" s="381"/>
      <c r="AR189" s="381"/>
      <c r="AS189" s="381"/>
      <c r="AT189" s="381"/>
      <c r="AU189" s="355"/>
      <c r="AV189" s="355"/>
      <c r="AW189" s="355"/>
      <c r="AX189" s="355"/>
      <c r="AY189" s="381"/>
      <c r="AZ189" s="381"/>
      <c r="BA189" s="381"/>
      <c r="BB189" s="355"/>
      <c r="BC189" s="355"/>
      <c r="BD189" s="355"/>
      <c r="BE189" s="381"/>
      <c r="BF189" s="381"/>
      <c r="BG189" s="381"/>
      <c r="BH189" s="355"/>
      <c r="BI189" s="355"/>
      <c r="BJ189" s="355"/>
      <c r="BK189" s="381"/>
      <c r="BL189" s="381"/>
      <c r="BM189" s="381"/>
    </row>
    <row r="190" spans="1:65" s="166" customFormat="1" ht="5.25" customHeight="1">
      <c r="A190" s="355"/>
      <c r="B190" s="355"/>
      <c r="C190" s="355"/>
      <c r="D190" s="355"/>
      <c r="E190" s="355"/>
      <c r="F190" s="355"/>
      <c r="G190" s="355"/>
      <c r="H190" s="355"/>
      <c r="I190" s="355"/>
      <c r="J190" s="355"/>
      <c r="K190" s="355"/>
      <c r="L190" s="355"/>
      <c r="M190" s="355"/>
      <c r="N190" s="406"/>
      <c r="O190" s="355"/>
      <c r="P190" s="400"/>
      <c r="Q190" s="403"/>
      <c r="R190" s="163" t="s">
        <v>721</v>
      </c>
      <c r="S190" s="164"/>
      <c r="T190" s="164"/>
      <c r="U190" s="385"/>
      <c r="V190" s="395"/>
      <c r="W190" s="405"/>
      <c r="X190" s="411"/>
      <c r="Y190" s="385"/>
      <c r="Z190" s="388"/>
      <c r="AA190" s="390"/>
      <c r="AB190" s="388"/>
      <c r="AC190" s="390"/>
      <c r="AD190" s="386"/>
      <c r="AE190" s="388"/>
      <c r="AF190" s="388"/>
      <c r="AG190" s="388"/>
      <c r="AH190" s="395"/>
      <c r="AI190" s="397"/>
      <c r="AJ190" s="397"/>
      <c r="AK190" s="159"/>
      <c r="AL190" s="385"/>
      <c r="AM190" s="395"/>
      <c r="AN190" s="405"/>
      <c r="AO190" s="355"/>
      <c r="AP190" s="355"/>
      <c r="AQ190" s="381"/>
      <c r="AR190" s="381"/>
      <c r="AS190" s="381"/>
      <c r="AT190" s="381"/>
      <c r="AU190" s="355"/>
      <c r="AV190" s="355"/>
      <c r="AW190" s="355"/>
      <c r="AX190" s="355"/>
      <c r="AY190" s="381"/>
      <c r="AZ190" s="381"/>
      <c r="BA190" s="381"/>
      <c r="BB190" s="355"/>
      <c r="BC190" s="355"/>
      <c r="BD190" s="355"/>
      <c r="BE190" s="381"/>
      <c r="BF190" s="381"/>
      <c r="BG190" s="381"/>
      <c r="BH190" s="355"/>
      <c r="BI190" s="355"/>
      <c r="BJ190" s="355"/>
      <c r="BK190" s="381"/>
      <c r="BL190" s="381"/>
      <c r="BM190" s="381"/>
    </row>
    <row r="191" spans="1:65" s="166" customFormat="1" ht="5.25" customHeight="1">
      <c r="A191" s="355"/>
      <c r="B191" s="355"/>
      <c r="C191" s="355"/>
      <c r="D191" s="355"/>
      <c r="E191" s="355"/>
      <c r="F191" s="355"/>
      <c r="G191" s="355"/>
      <c r="H191" s="355"/>
      <c r="I191" s="355"/>
      <c r="J191" s="355"/>
      <c r="K191" s="355"/>
      <c r="L191" s="355"/>
      <c r="M191" s="355"/>
      <c r="N191" s="406"/>
      <c r="O191" s="355"/>
      <c r="P191" s="400"/>
      <c r="Q191" s="403"/>
      <c r="R191" s="163" t="s">
        <v>722</v>
      </c>
      <c r="S191" s="164"/>
      <c r="T191" s="164"/>
      <c r="U191" s="385"/>
      <c r="V191" s="395"/>
      <c r="W191" s="405"/>
      <c r="X191" s="411"/>
      <c r="Y191" s="385"/>
      <c r="Z191" s="388"/>
      <c r="AA191" s="390"/>
      <c r="AB191" s="388"/>
      <c r="AC191" s="390"/>
      <c r="AD191" s="386"/>
      <c r="AE191" s="388"/>
      <c r="AF191" s="388"/>
      <c r="AG191" s="388"/>
      <c r="AH191" s="395"/>
      <c r="AI191" s="397"/>
      <c r="AJ191" s="397"/>
      <c r="AK191" s="159"/>
      <c r="AL191" s="385"/>
      <c r="AM191" s="395"/>
      <c r="AN191" s="405"/>
      <c r="AO191" s="355"/>
      <c r="AP191" s="355"/>
      <c r="AQ191" s="381"/>
      <c r="AR191" s="381"/>
      <c r="AS191" s="381"/>
      <c r="AT191" s="381"/>
      <c r="AU191" s="355"/>
      <c r="AV191" s="355"/>
      <c r="AW191" s="355"/>
      <c r="AX191" s="355"/>
      <c r="AY191" s="381"/>
      <c r="AZ191" s="381"/>
      <c r="BA191" s="381"/>
      <c r="BB191" s="355"/>
      <c r="BC191" s="355"/>
      <c r="BD191" s="355"/>
      <c r="BE191" s="381"/>
      <c r="BF191" s="381"/>
      <c r="BG191" s="381"/>
      <c r="BH191" s="355"/>
      <c r="BI191" s="355"/>
      <c r="BJ191" s="355"/>
      <c r="BK191" s="381"/>
      <c r="BL191" s="381"/>
      <c r="BM191" s="381"/>
    </row>
    <row r="192" spans="1:65" s="166" customFormat="1" ht="5.25" customHeight="1">
      <c r="A192" s="355"/>
      <c r="B192" s="355"/>
      <c r="C192" s="355"/>
      <c r="D192" s="355"/>
      <c r="E192" s="355"/>
      <c r="F192" s="355"/>
      <c r="G192" s="355"/>
      <c r="H192" s="355"/>
      <c r="I192" s="355"/>
      <c r="J192" s="355"/>
      <c r="K192" s="355"/>
      <c r="L192" s="355"/>
      <c r="M192" s="355"/>
      <c r="N192" s="406"/>
      <c r="O192" s="355"/>
      <c r="P192" s="400"/>
      <c r="Q192" s="403"/>
      <c r="R192" s="163" t="s">
        <v>723</v>
      </c>
      <c r="S192" s="164"/>
      <c r="T192" s="164"/>
      <c r="U192" s="385"/>
      <c r="V192" s="395"/>
      <c r="W192" s="405"/>
      <c r="X192" s="411"/>
      <c r="Y192" s="385"/>
      <c r="Z192" s="388"/>
      <c r="AA192" s="390"/>
      <c r="AB192" s="388"/>
      <c r="AC192" s="390"/>
      <c r="AD192" s="386"/>
      <c r="AE192" s="388"/>
      <c r="AF192" s="388"/>
      <c r="AG192" s="388"/>
      <c r="AH192" s="395"/>
      <c r="AI192" s="397"/>
      <c r="AJ192" s="397"/>
      <c r="AK192" s="159"/>
      <c r="AL192" s="385"/>
      <c r="AM192" s="395"/>
      <c r="AN192" s="405"/>
      <c r="AO192" s="355"/>
      <c r="AP192" s="355"/>
      <c r="AQ192" s="381"/>
      <c r="AR192" s="381"/>
      <c r="AS192" s="381"/>
      <c r="AT192" s="381"/>
      <c r="AU192" s="355"/>
      <c r="AV192" s="355"/>
      <c r="AW192" s="355"/>
      <c r="AX192" s="355"/>
      <c r="AY192" s="381"/>
      <c r="AZ192" s="381"/>
      <c r="BA192" s="381"/>
      <c r="BB192" s="355"/>
      <c r="BC192" s="355"/>
      <c r="BD192" s="355"/>
      <c r="BE192" s="381"/>
      <c r="BF192" s="381"/>
      <c r="BG192" s="381"/>
      <c r="BH192" s="355"/>
      <c r="BI192" s="355"/>
      <c r="BJ192" s="355"/>
      <c r="BK192" s="381"/>
      <c r="BL192" s="381"/>
      <c r="BM192" s="381"/>
    </row>
    <row r="193" spans="1:65" s="166" customFormat="1" ht="5.25" customHeight="1">
      <c r="A193" s="355"/>
      <c r="B193" s="355"/>
      <c r="C193" s="355"/>
      <c r="D193" s="355"/>
      <c r="E193" s="355"/>
      <c r="F193" s="355"/>
      <c r="G193" s="355"/>
      <c r="H193" s="355"/>
      <c r="I193" s="355"/>
      <c r="J193" s="355"/>
      <c r="K193" s="355"/>
      <c r="L193" s="355"/>
      <c r="M193" s="355"/>
      <c r="N193" s="406"/>
      <c r="O193" s="355"/>
      <c r="P193" s="400"/>
      <c r="Q193" s="403"/>
      <c r="R193" s="163" t="s">
        <v>724</v>
      </c>
      <c r="S193" s="164"/>
      <c r="T193" s="164"/>
      <c r="U193" s="385"/>
      <c r="V193" s="395"/>
      <c r="W193" s="405"/>
      <c r="X193" s="411"/>
      <c r="Y193" s="385"/>
      <c r="Z193" s="388"/>
      <c r="AA193" s="391"/>
      <c r="AB193" s="388"/>
      <c r="AC193" s="391"/>
      <c r="AD193" s="386"/>
      <c r="AE193" s="388"/>
      <c r="AF193" s="388"/>
      <c r="AG193" s="388"/>
      <c r="AH193" s="395"/>
      <c r="AI193" s="397"/>
      <c r="AJ193" s="397"/>
      <c r="AK193" s="159"/>
      <c r="AL193" s="385"/>
      <c r="AM193" s="395"/>
      <c r="AN193" s="405"/>
      <c r="AO193" s="355"/>
      <c r="AP193" s="355"/>
      <c r="AQ193" s="381"/>
      <c r="AR193" s="381"/>
      <c r="AS193" s="381"/>
      <c r="AT193" s="381"/>
      <c r="AU193" s="355"/>
      <c r="AV193" s="355"/>
      <c r="AW193" s="355"/>
      <c r="AX193" s="355"/>
      <c r="AY193" s="381"/>
      <c r="AZ193" s="381"/>
      <c r="BA193" s="381"/>
      <c r="BB193" s="355"/>
      <c r="BC193" s="355"/>
      <c r="BD193" s="355"/>
      <c r="BE193" s="381"/>
      <c r="BF193" s="381"/>
      <c r="BG193" s="381"/>
      <c r="BH193" s="355"/>
      <c r="BI193" s="355"/>
      <c r="BJ193" s="355"/>
      <c r="BK193" s="381"/>
      <c r="BL193" s="381"/>
      <c r="BM193" s="381"/>
    </row>
    <row r="194" spans="1:65" s="166" customFormat="1" ht="5.25" customHeight="1">
      <c r="A194" s="355"/>
      <c r="B194" s="355"/>
      <c r="C194" s="355"/>
      <c r="D194" s="355"/>
      <c r="E194" s="355"/>
      <c r="F194" s="355"/>
      <c r="G194" s="355"/>
      <c r="H194" s="355"/>
      <c r="I194" s="355"/>
      <c r="J194" s="355"/>
      <c r="K194" s="355"/>
      <c r="L194" s="355"/>
      <c r="M194" s="355"/>
      <c r="N194" s="406"/>
      <c r="O194" s="355"/>
      <c r="P194" s="400"/>
      <c r="Q194" s="403"/>
      <c r="R194" s="163" t="s">
        <v>725</v>
      </c>
      <c r="S194" s="164"/>
      <c r="T194" s="164"/>
      <c r="U194" s="385"/>
      <c r="V194" s="395"/>
      <c r="W194" s="405"/>
      <c r="X194" s="384"/>
      <c r="Y194" s="385" t="str">
        <f>IF(Z194="Preventivo","X",IF(Z187="Detectivo","X","X "))</f>
        <v xml:space="preserve">X </v>
      </c>
      <c r="Z194" s="387" t="s">
        <v>793</v>
      </c>
      <c r="AA194" s="389">
        <f>IF(Z194="","",IF(Z194="Preventivo",25%,15%))</f>
        <v>0.15</v>
      </c>
      <c r="AB194" s="387" t="s">
        <v>38</v>
      </c>
      <c r="AC194" s="392">
        <f>IF(AB194="Automatico",25%,15%)</f>
        <v>0.15</v>
      </c>
      <c r="AD194" s="395">
        <f>AA194+AC194</f>
        <v>0.3</v>
      </c>
      <c r="AE194" s="387"/>
      <c r="AF194" s="387"/>
      <c r="AG194" s="387"/>
      <c r="AH194" s="395" t="e">
        <f>AH187-(AH187*AD194)</f>
        <v>#VALUE!</v>
      </c>
      <c r="AI194" s="397"/>
      <c r="AJ194" s="397"/>
      <c r="AK194" s="159"/>
      <c r="AL194" s="385"/>
      <c r="AM194" s="395"/>
      <c r="AN194" s="405"/>
      <c r="AO194" s="355"/>
      <c r="AP194" s="355"/>
      <c r="AQ194" s="355"/>
      <c r="AR194" s="383"/>
      <c r="AS194" s="383"/>
      <c r="AT194" s="355"/>
      <c r="AU194" s="355"/>
      <c r="AV194" s="355"/>
      <c r="AW194" s="355"/>
      <c r="AX194" s="355"/>
      <c r="AY194" s="355"/>
      <c r="AZ194" s="355"/>
      <c r="BA194" s="382"/>
      <c r="BB194" s="355"/>
      <c r="BC194" s="355"/>
      <c r="BD194" s="355"/>
      <c r="BE194" s="355"/>
      <c r="BF194" s="355"/>
      <c r="BG194" s="382"/>
      <c r="BH194" s="355"/>
      <c r="BI194" s="355"/>
      <c r="BJ194" s="355"/>
      <c r="BK194" s="355"/>
      <c r="BL194" s="355"/>
      <c r="BM194" s="382"/>
    </row>
    <row r="195" spans="1:65" s="166" customFormat="1" ht="5.25" customHeight="1">
      <c r="A195" s="355"/>
      <c r="B195" s="355"/>
      <c r="C195" s="355"/>
      <c r="D195" s="355"/>
      <c r="E195" s="355"/>
      <c r="F195" s="355"/>
      <c r="G195" s="355"/>
      <c r="H195" s="355"/>
      <c r="I195" s="355"/>
      <c r="J195" s="355"/>
      <c r="K195" s="355"/>
      <c r="L195" s="355"/>
      <c r="M195" s="355"/>
      <c r="N195" s="406"/>
      <c r="O195" s="355"/>
      <c r="P195" s="400"/>
      <c r="Q195" s="403"/>
      <c r="R195" s="163" t="s">
        <v>733</v>
      </c>
      <c r="S195" s="164"/>
      <c r="T195" s="164"/>
      <c r="U195" s="385"/>
      <c r="V195" s="395"/>
      <c r="W195" s="405"/>
      <c r="X195" s="384"/>
      <c r="Y195" s="386"/>
      <c r="Z195" s="388"/>
      <c r="AA195" s="390"/>
      <c r="AB195" s="388"/>
      <c r="AC195" s="393"/>
      <c r="AD195" s="386"/>
      <c r="AE195" s="387"/>
      <c r="AF195" s="388"/>
      <c r="AG195" s="388"/>
      <c r="AH195" s="395"/>
      <c r="AI195" s="397"/>
      <c r="AJ195" s="397"/>
      <c r="AK195" s="159"/>
      <c r="AL195" s="385"/>
      <c r="AM195" s="395"/>
      <c r="AN195" s="405"/>
      <c r="AO195" s="355"/>
      <c r="AP195" s="381"/>
      <c r="AQ195" s="381"/>
      <c r="AR195" s="381"/>
      <c r="AS195" s="381"/>
      <c r="AT195" s="381"/>
      <c r="AU195" s="355"/>
      <c r="AV195" s="381"/>
      <c r="AW195" s="381"/>
      <c r="AX195" s="381"/>
      <c r="AY195" s="381"/>
      <c r="AZ195" s="381"/>
      <c r="BA195" s="381"/>
      <c r="BB195" s="381"/>
      <c r="BC195" s="381"/>
      <c r="BD195" s="381"/>
      <c r="BE195" s="381"/>
      <c r="BF195" s="381"/>
      <c r="BG195" s="381"/>
      <c r="BH195" s="381"/>
      <c r="BI195" s="381"/>
      <c r="BJ195" s="381"/>
      <c r="BK195" s="381"/>
      <c r="BL195" s="381"/>
      <c r="BM195" s="381"/>
    </row>
    <row r="196" spans="1:65" s="166" customFormat="1" ht="5.25" customHeight="1">
      <c r="A196" s="355"/>
      <c r="B196" s="355"/>
      <c r="C196" s="355"/>
      <c r="D196" s="355"/>
      <c r="E196" s="355"/>
      <c r="F196" s="355"/>
      <c r="G196" s="355"/>
      <c r="H196" s="355"/>
      <c r="I196" s="355"/>
      <c r="J196" s="355"/>
      <c r="K196" s="355"/>
      <c r="L196" s="355"/>
      <c r="M196" s="355"/>
      <c r="N196" s="406"/>
      <c r="O196" s="355"/>
      <c r="P196" s="400"/>
      <c r="Q196" s="403"/>
      <c r="R196" s="163" t="s">
        <v>734</v>
      </c>
      <c r="S196" s="164"/>
      <c r="T196" s="164"/>
      <c r="U196" s="385"/>
      <c r="V196" s="395"/>
      <c r="W196" s="405"/>
      <c r="X196" s="384"/>
      <c r="Y196" s="386"/>
      <c r="Z196" s="388"/>
      <c r="AA196" s="390"/>
      <c r="AB196" s="388"/>
      <c r="AC196" s="393"/>
      <c r="AD196" s="386"/>
      <c r="AE196" s="387"/>
      <c r="AF196" s="388"/>
      <c r="AG196" s="388"/>
      <c r="AH196" s="395"/>
      <c r="AI196" s="397"/>
      <c r="AJ196" s="397"/>
      <c r="AK196" s="159"/>
      <c r="AL196" s="385"/>
      <c r="AM196" s="395"/>
      <c r="AN196" s="405"/>
      <c r="AO196" s="355"/>
      <c r="AP196" s="381"/>
      <c r="AQ196" s="381"/>
      <c r="AR196" s="381"/>
      <c r="AS196" s="381"/>
      <c r="AT196" s="381"/>
      <c r="AU196" s="355"/>
      <c r="AV196" s="381"/>
      <c r="AW196" s="381"/>
      <c r="AX196" s="381"/>
      <c r="AY196" s="381"/>
      <c r="AZ196" s="381"/>
      <c r="BA196" s="381"/>
      <c r="BB196" s="381"/>
      <c r="BC196" s="381"/>
      <c r="BD196" s="381"/>
      <c r="BE196" s="381"/>
      <c r="BF196" s="381"/>
      <c r="BG196" s="381"/>
      <c r="BH196" s="381"/>
      <c r="BI196" s="381"/>
      <c r="BJ196" s="381"/>
      <c r="BK196" s="381"/>
      <c r="BL196" s="381"/>
      <c r="BM196" s="381"/>
    </row>
    <row r="197" spans="1:65" s="166" customFormat="1" ht="5.25" customHeight="1">
      <c r="A197" s="355"/>
      <c r="B197" s="355"/>
      <c r="C197" s="355"/>
      <c r="D197" s="355"/>
      <c r="E197" s="355"/>
      <c r="F197" s="355"/>
      <c r="G197" s="355"/>
      <c r="H197" s="355"/>
      <c r="I197" s="355"/>
      <c r="J197" s="355"/>
      <c r="K197" s="355"/>
      <c r="L197" s="355"/>
      <c r="M197" s="355"/>
      <c r="N197" s="406"/>
      <c r="O197" s="355"/>
      <c r="P197" s="400"/>
      <c r="Q197" s="403"/>
      <c r="R197" s="163" t="s">
        <v>736</v>
      </c>
      <c r="S197" s="164"/>
      <c r="T197" s="164"/>
      <c r="U197" s="385"/>
      <c r="V197" s="395"/>
      <c r="W197" s="405"/>
      <c r="X197" s="384"/>
      <c r="Y197" s="386"/>
      <c r="Z197" s="388"/>
      <c r="AA197" s="390"/>
      <c r="AB197" s="388"/>
      <c r="AC197" s="393"/>
      <c r="AD197" s="386"/>
      <c r="AE197" s="387"/>
      <c r="AF197" s="388"/>
      <c r="AG197" s="388"/>
      <c r="AH197" s="395"/>
      <c r="AI197" s="397"/>
      <c r="AJ197" s="397"/>
      <c r="AK197" s="159"/>
      <c r="AL197" s="385"/>
      <c r="AM197" s="395"/>
      <c r="AN197" s="405"/>
      <c r="AO197" s="355"/>
      <c r="AP197" s="381"/>
      <c r="AQ197" s="381"/>
      <c r="AR197" s="381"/>
      <c r="AS197" s="381"/>
      <c r="AT197" s="381"/>
      <c r="AU197" s="355"/>
      <c r="AV197" s="381"/>
      <c r="AW197" s="381"/>
      <c r="AX197" s="381"/>
      <c r="AY197" s="381"/>
      <c r="AZ197" s="381"/>
      <c r="BA197" s="381"/>
      <c r="BB197" s="381"/>
      <c r="BC197" s="381"/>
      <c r="BD197" s="381"/>
      <c r="BE197" s="381"/>
      <c r="BF197" s="381"/>
      <c r="BG197" s="381"/>
      <c r="BH197" s="381"/>
      <c r="BI197" s="381"/>
      <c r="BJ197" s="381"/>
      <c r="BK197" s="381"/>
      <c r="BL197" s="381"/>
      <c r="BM197" s="381"/>
    </row>
    <row r="198" spans="1:65" s="166" customFormat="1" ht="5.25" customHeight="1">
      <c r="A198" s="355"/>
      <c r="B198" s="355"/>
      <c r="C198" s="355"/>
      <c r="D198" s="355"/>
      <c r="E198" s="355"/>
      <c r="F198" s="355"/>
      <c r="G198" s="355"/>
      <c r="H198" s="355"/>
      <c r="I198" s="355"/>
      <c r="J198" s="355"/>
      <c r="K198" s="355"/>
      <c r="L198" s="355"/>
      <c r="M198" s="355"/>
      <c r="N198" s="406"/>
      <c r="O198" s="355"/>
      <c r="P198" s="400"/>
      <c r="Q198" s="403"/>
      <c r="R198" s="163" t="s">
        <v>737</v>
      </c>
      <c r="S198" s="164"/>
      <c r="T198" s="164"/>
      <c r="U198" s="385"/>
      <c r="V198" s="395"/>
      <c r="W198" s="405"/>
      <c r="X198" s="384"/>
      <c r="Y198" s="386"/>
      <c r="Z198" s="388"/>
      <c r="AA198" s="390"/>
      <c r="AB198" s="388"/>
      <c r="AC198" s="393"/>
      <c r="AD198" s="386"/>
      <c r="AE198" s="387"/>
      <c r="AF198" s="388"/>
      <c r="AG198" s="388"/>
      <c r="AH198" s="395"/>
      <c r="AI198" s="397"/>
      <c r="AJ198" s="397"/>
      <c r="AK198" s="159"/>
      <c r="AL198" s="385"/>
      <c r="AM198" s="395"/>
      <c r="AN198" s="405"/>
      <c r="AO198" s="355"/>
      <c r="AP198" s="381"/>
      <c r="AQ198" s="381"/>
      <c r="AR198" s="381"/>
      <c r="AS198" s="381"/>
      <c r="AT198" s="381"/>
      <c r="AU198" s="355"/>
      <c r="AV198" s="381"/>
      <c r="AW198" s="381"/>
      <c r="AX198" s="381"/>
      <c r="AY198" s="381"/>
      <c r="AZ198" s="381"/>
      <c r="BA198" s="381"/>
      <c r="BB198" s="381"/>
      <c r="BC198" s="381"/>
      <c r="BD198" s="381"/>
      <c r="BE198" s="381"/>
      <c r="BF198" s="381"/>
      <c r="BG198" s="381"/>
      <c r="BH198" s="381"/>
      <c r="BI198" s="381"/>
      <c r="BJ198" s="381"/>
      <c r="BK198" s="381"/>
      <c r="BL198" s="381"/>
      <c r="BM198" s="381"/>
    </row>
    <row r="199" spans="1:65" s="166" customFormat="1" ht="5.25" customHeight="1">
      <c r="A199" s="355"/>
      <c r="B199" s="355"/>
      <c r="C199" s="355"/>
      <c r="D199" s="355"/>
      <c r="E199" s="355"/>
      <c r="F199" s="355"/>
      <c r="G199" s="355"/>
      <c r="H199" s="355"/>
      <c r="I199" s="355"/>
      <c r="J199" s="355"/>
      <c r="K199" s="355"/>
      <c r="L199" s="355"/>
      <c r="M199" s="355"/>
      <c r="N199" s="406"/>
      <c r="O199" s="355"/>
      <c r="P199" s="400"/>
      <c r="Q199" s="403"/>
      <c r="R199" s="163" t="s">
        <v>738</v>
      </c>
      <c r="S199" s="164"/>
      <c r="T199" s="164"/>
      <c r="U199" s="385"/>
      <c r="V199" s="395"/>
      <c r="W199" s="405"/>
      <c r="X199" s="384"/>
      <c r="Y199" s="386"/>
      <c r="Z199" s="388"/>
      <c r="AA199" s="390"/>
      <c r="AB199" s="388"/>
      <c r="AC199" s="393"/>
      <c r="AD199" s="386"/>
      <c r="AE199" s="387"/>
      <c r="AF199" s="388"/>
      <c r="AG199" s="388"/>
      <c r="AH199" s="395"/>
      <c r="AI199" s="397"/>
      <c r="AJ199" s="397"/>
      <c r="AK199" s="159"/>
      <c r="AL199" s="385"/>
      <c r="AM199" s="395"/>
      <c r="AN199" s="405"/>
      <c r="AO199" s="355"/>
      <c r="AP199" s="381"/>
      <c r="AQ199" s="381"/>
      <c r="AR199" s="381"/>
      <c r="AS199" s="381"/>
      <c r="AT199" s="381"/>
      <c r="AU199" s="355"/>
      <c r="AV199" s="381"/>
      <c r="AW199" s="381"/>
      <c r="AX199" s="381"/>
      <c r="AY199" s="381"/>
      <c r="AZ199" s="381"/>
      <c r="BA199" s="381"/>
      <c r="BB199" s="381"/>
      <c r="BC199" s="381"/>
      <c r="BD199" s="381"/>
      <c r="BE199" s="381"/>
      <c r="BF199" s="381"/>
      <c r="BG199" s="381"/>
      <c r="BH199" s="381"/>
      <c r="BI199" s="381"/>
      <c r="BJ199" s="381"/>
      <c r="BK199" s="381"/>
      <c r="BL199" s="381"/>
      <c r="BM199" s="381"/>
    </row>
    <row r="200" spans="1:65" s="166" customFormat="1" ht="5.25" customHeight="1">
      <c r="A200" s="355"/>
      <c r="B200" s="355"/>
      <c r="C200" s="355"/>
      <c r="D200" s="355"/>
      <c r="E200" s="355"/>
      <c r="F200" s="355"/>
      <c r="G200" s="355"/>
      <c r="H200" s="355"/>
      <c r="I200" s="355"/>
      <c r="J200" s="355"/>
      <c r="K200" s="355"/>
      <c r="L200" s="355"/>
      <c r="M200" s="355"/>
      <c r="N200" s="406"/>
      <c r="O200" s="355"/>
      <c r="P200" s="400"/>
      <c r="Q200" s="403"/>
      <c r="R200" s="163" t="s">
        <v>739</v>
      </c>
      <c r="S200" s="164"/>
      <c r="T200" s="164"/>
      <c r="U200" s="385"/>
      <c r="V200" s="395"/>
      <c r="W200" s="405"/>
      <c r="X200" s="384"/>
      <c r="Y200" s="386"/>
      <c r="Z200" s="388"/>
      <c r="AA200" s="390"/>
      <c r="AB200" s="388"/>
      <c r="AC200" s="393"/>
      <c r="AD200" s="386"/>
      <c r="AE200" s="387"/>
      <c r="AF200" s="388"/>
      <c r="AG200" s="388"/>
      <c r="AH200" s="395"/>
      <c r="AI200" s="397"/>
      <c r="AJ200" s="397"/>
      <c r="AK200" s="159"/>
      <c r="AL200" s="385"/>
      <c r="AM200" s="395"/>
      <c r="AN200" s="405"/>
      <c r="AO200" s="355"/>
      <c r="AP200" s="381"/>
      <c r="AQ200" s="381"/>
      <c r="AR200" s="381"/>
      <c r="AS200" s="381"/>
      <c r="AT200" s="381"/>
      <c r="AU200" s="355"/>
      <c r="AV200" s="381"/>
      <c r="AW200" s="381"/>
      <c r="AX200" s="381"/>
      <c r="AY200" s="381"/>
      <c r="AZ200" s="381"/>
      <c r="BA200" s="381"/>
      <c r="BB200" s="381"/>
      <c r="BC200" s="381"/>
      <c r="BD200" s="381"/>
      <c r="BE200" s="381"/>
      <c r="BF200" s="381"/>
      <c r="BG200" s="381"/>
      <c r="BH200" s="381"/>
      <c r="BI200" s="381"/>
      <c r="BJ200" s="381"/>
      <c r="BK200" s="381"/>
      <c r="BL200" s="381"/>
      <c r="BM200" s="381"/>
    </row>
    <row r="201" spans="1:65" s="166" customFormat="1" ht="5.25" customHeight="1">
      <c r="A201" s="355"/>
      <c r="B201" s="355"/>
      <c r="C201" s="355"/>
      <c r="D201" s="355"/>
      <c r="E201" s="355"/>
      <c r="F201" s="355"/>
      <c r="G201" s="355"/>
      <c r="H201" s="355"/>
      <c r="I201" s="355"/>
      <c r="J201" s="355"/>
      <c r="K201" s="355"/>
      <c r="L201" s="355"/>
      <c r="M201" s="355"/>
      <c r="N201" s="406"/>
      <c r="O201" s="355"/>
      <c r="P201" s="400"/>
      <c r="Q201" s="403"/>
      <c r="R201" s="163" t="s">
        <v>740</v>
      </c>
      <c r="S201" s="164"/>
      <c r="T201" s="164"/>
      <c r="U201" s="385"/>
      <c r="V201" s="395"/>
      <c r="W201" s="405"/>
      <c r="X201" s="384"/>
      <c r="Y201" s="386"/>
      <c r="Z201" s="388"/>
      <c r="AA201" s="390"/>
      <c r="AB201" s="388"/>
      <c r="AC201" s="393"/>
      <c r="AD201" s="386"/>
      <c r="AE201" s="387"/>
      <c r="AF201" s="388"/>
      <c r="AG201" s="388"/>
      <c r="AH201" s="395"/>
      <c r="AI201" s="397"/>
      <c r="AJ201" s="397"/>
      <c r="AK201" s="159"/>
      <c r="AL201" s="385"/>
      <c r="AM201" s="395"/>
      <c r="AN201" s="405"/>
      <c r="AO201" s="355"/>
      <c r="AP201" s="381"/>
      <c r="AQ201" s="381"/>
      <c r="AR201" s="381"/>
      <c r="AS201" s="381"/>
      <c r="AT201" s="381"/>
      <c r="AU201" s="355"/>
      <c r="AV201" s="381"/>
      <c r="AW201" s="381"/>
      <c r="AX201" s="381"/>
      <c r="AY201" s="381"/>
      <c r="AZ201" s="381"/>
      <c r="BA201" s="381"/>
      <c r="BB201" s="381"/>
      <c r="BC201" s="381"/>
      <c r="BD201" s="381"/>
      <c r="BE201" s="381"/>
      <c r="BF201" s="381"/>
      <c r="BG201" s="381"/>
      <c r="BH201" s="381"/>
      <c r="BI201" s="381"/>
      <c r="BJ201" s="381"/>
      <c r="BK201" s="381"/>
      <c r="BL201" s="381"/>
      <c r="BM201" s="381"/>
    </row>
    <row r="202" spans="1:65" s="166" customFormat="1" ht="5.25" customHeight="1">
      <c r="A202" s="355"/>
      <c r="B202" s="355"/>
      <c r="C202" s="355"/>
      <c r="D202" s="355"/>
      <c r="E202" s="355"/>
      <c r="F202" s="355"/>
      <c r="G202" s="355"/>
      <c r="H202" s="355"/>
      <c r="I202" s="355"/>
      <c r="J202" s="355"/>
      <c r="K202" s="355"/>
      <c r="L202" s="355"/>
      <c r="M202" s="355"/>
      <c r="N202" s="406"/>
      <c r="O202" s="355"/>
      <c r="P202" s="400"/>
      <c r="Q202" s="403"/>
      <c r="R202" s="163" t="s">
        <v>741</v>
      </c>
      <c r="S202" s="164"/>
      <c r="T202" s="164"/>
      <c r="U202" s="385"/>
      <c r="V202" s="395"/>
      <c r="W202" s="405"/>
      <c r="X202" s="384"/>
      <c r="Y202" s="386"/>
      <c r="Z202" s="388"/>
      <c r="AA202" s="390"/>
      <c r="AB202" s="388"/>
      <c r="AC202" s="393"/>
      <c r="AD202" s="386"/>
      <c r="AE202" s="387"/>
      <c r="AF202" s="388"/>
      <c r="AG202" s="388"/>
      <c r="AH202" s="395"/>
      <c r="AI202" s="397"/>
      <c r="AJ202" s="397"/>
      <c r="AK202" s="159"/>
      <c r="AL202" s="385"/>
      <c r="AM202" s="395"/>
      <c r="AN202" s="405"/>
      <c r="AO202" s="355"/>
      <c r="AP202" s="381"/>
      <c r="AQ202" s="381"/>
      <c r="AR202" s="381"/>
      <c r="AS202" s="381"/>
      <c r="AT202" s="381"/>
      <c r="AU202" s="355"/>
      <c r="AV202" s="381"/>
      <c r="AW202" s="381"/>
      <c r="AX202" s="381"/>
      <c r="AY202" s="381"/>
      <c r="AZ202" s="381"/>
      <c r="BA202" s="381"/>
      <c r="BB202" s="381"/>
      <c r="BC202" s="381"/>
      <c r="BD202" s="381"/>
      <c r="BE202" s="381"/>
      <c r="BF202" s="381"/>
      <c r="BG202" s="381"/>
      <c r="BH202" s="381"/>
      <c r="BI202" s="381"/>
      <c r="BJ202" s="381"/>
      <c r="BK202" s="381"/>
      <c r="BL202" s="381"/>
      <c r="BM202" s="381"/>
    </row>
    <row r="203" spans="1:65" s="166" customFormat="1" ht="5.25" customHeight="1">
      <c r="A203" s="355"/>
      <c r="B203" s="355"/>
      <c r="C203" s="355"/>
      <c r="D203" s="355"/>
      <c r="E203" s="355"/>
      <c r="F203" s="355"/>
      <c r="G203" s="355"/>
      <c r="H203" s="355"/>
      <c r="I203" s="355"/>
      <c r="J203" s="355"/>
      <c r="K203" s="355"/>
      <c r="L203" s="355"/>
      <c r="M203" s="355"/>
      <c r="N203" s="406"/>
      <c r="O203" s="355"/>
      <c r="P203" s="400"/>
      <c r="Q203" s="403"/>
      <c r="R203" s="163" t="s">
        <v>742</v>
      </c>
      <c r="S203" s="164"/>
      <c r="T203" s="164"/>
      <c r="U203" s="385"/>
      <c r="V203" s="395"/>
      <c r="W203" s="405"/>
      <c r="X203" s="384"/>
      <c r="Y203" s="386"/>
      <c r="Z203" s="388"/>
      <c r="AA203" s="390"/>
      <c r="AB203" s="388"/>
      <c r="AC203" s="393"/>
      <c r="AD203" s="386"/>
      <c r="AE203" s="387"/>
      <c r="AF203" s="388"/>
      <c r="AG203" s="388"/>
      <c r="AH203" s="395"/>
      <c r="AI203" s="397"/>
      <c r="AJ203" s="397"/>
      <c r="AK203" s="159"/>
      <c r="AL203" s="385"/>
      <c r="AM203" s="395"/>
      <c r="AN203" s="405"/>
      <c r="AO203" s="355"/>
      <c r="AP203" s="381"/>
      <c r="AQ203" s="381"/>
      <c r="AR203" s="381"/>
      <c r="AS203" s="381"/>
      <c r="AT203" s="381"/>
      <c r="AU203" s="355"/>
      <c r="AV203" s="381"/>
      <c r="AW203" s="381"/>
      <c r="AX203" s="381"/>
      <c r="AY203" s="381"/>
      <c r="AZ203" s="381"/>
      <c r="BA203" s="381"/>
      <c r="BB203" s="381"/>
      <c r="BC203" s="381"/>
      <c r="BD203" s="381"/>
      <c r="BE203" s="381"/>
      <c r="BF203" s="381"/>
      <c r="BG203" s="381"/>
      <c r="BH203" s="381"/>
      <c r="BI203" s="381"/>
      <c r="BJ203" s="381"/>
      <c r="BK203" s="381"/>
      <c r="BL203" s="381"/>
      <c r="BM203" s="381"/>
    </row>
    <row r="204" spans="1:65" s="166" customFormat="1" ht="5.25" customHeight="1">
      <c r="A204" s="355"/>
      <c r="B204" s="355"/>
      <c r="C204" s="355"/>
      <c r="D204" s="355"/>
      <c r="E204" s="355"/>
      <c r="F204" s="355"/>
      <c r="G204" s="355"/>
      <c r="H204" s="355"/>
      <c r="I204" s="355"/>
      <c r="J204" s="355"/>
      <c r="K204" s="355"/>
      <c r="L204" s="355"/>
      <c r="M204" s="355"/>
      <c r="N204" s="406"/>
      <c r="O204" s="355"/>
      <c r="P204" s="400"/>
      <c r="Q204" s="403"/>
      <c r="R204" s="163" t="s">
        <v>743</v>
      </c>
      <c r="S204" s="164"/>
      <c r="T204" s="164"/>
      <c r="U204" s="385"/>
      <c r="V204" s="395"/>
      <c r="W204" s="405"/>
      <c r="X204" s="384"/>
      <c r="Y204" s="386"/>
      <c r="Z204" s="388"/>
      <c r="AA204" s="390"/>
      <c r="AB204" s="388"/>
      <c r="AC204" s="393"/>
      <c r="AD204" s="386"/>
      <c r="AE204" s="387"/>
      <c r="AF204" s="388"/>
      <c r="AG204" s="388"/>
      <c r="AH204" s="395"/>
      <c r="AI204" s="397"/>
      <c r="AJ204" s="397"/>
      <c r="AK204" s="159"/>
      <c r="AL204" s="385"/>
      <c r="AM204" s="395"/>
      <c r="AN204" s="405"/>
      <c r="AO204" s="355"/>
      <c r="AP204" s="381"/>
      <c r="AQ204" s="381"/>
      <c r="AR204" s="381"/>
      <c r="AS204" s="381"/>
      <c r="AT204" s="381"/>
      <c r="AU204" s="355"/>
      <c r="AV204" s="381"/>
      <c r="AW204" s="381"/>
      <c r="AX204" s="381"/>
      <c r="AY204" s="381"/>
      <c r="AZ204" s="381"/>
      <c r="BA204" s="381"/>
      <c r="BB204" s="381"/>
      <c r="BC204" s="381"/>
      <c r="BD204" s="381"/>
      <c r="BE204" s="381"/>
      <c r="BF204" s="381"/>
      <c r="BG204" s="381"/>
      <c r="BH204" s="381"/>
      <c r="BI204" s="381"/>
      <c r="BJ204" s="381"/>
      <c r="BK204" s="381"/>
      <c r="BL204" s="381"/>
      <c r="BM204" s="381"/>
    </row>
    <row r="205" spans="1:65" s="166" customFormat="1" ht="5.25" customHeight="1">
      <c r="A205" s="355"/>
      <c r="B205" s="355"/>
      <c r="C205" s="355"/>
      <c r="D205" s="355"/>
      <c r="E205" s="355"/>
      <c r="F205" s="355"/>
      <c r="G205" s="355"/>
      <c r="H205" s="355"/>
      <c r="I205" s="355"/>
      <c r="J205" s="355"/>
      <c r="K205" s="355"/>
      <c r="L205" s="355"/>
      <c r="M205" s="355"/>
      <c r="N205" s="406"/>
      <c r="O205" s="355"/>
      <c r="P205" s="400"/>
      <c r="Q205" s="403"/>
      <c r="R205" s="163" t="s">
        <v>744</v>
      </c>
      <c r="S205" s="164"/>
      <c r="T205" s="164"/>
      <c r="U205" s="385"/>
      <c r="V205" s="395"/>
      <c r="W205" s="405"/>
      <c r="X205" s="384"/>
      <c r="Y205" s="386"/>
      <c r="Z205" s="388"/>
      <c r="AA205" s="390"/>
      <c r="AB205" s="388"/>
      <c r="AC205" s="393"/>
      <c r="AD205" s="386"/>
      <c r="AE205" s="387"/>
      <c r="AF205" s="388"/>
      <c r="AG205" s="388"/>
      <c r="AH205" s="395"/>
      <c r="AI205" s="397"/>
      <c r="AJ205" s="397"/>
      <c r="AK205" s="159"/>
      <c r="AL205" s="385"/>
      <c r="AM205" s="395"/>
      <c r="AN205" s="405"/>
      <c r="AO205" s="355"/>
      <c r="AP205" s="381"/>
      <c r="AQ205" s="381"/>
      <c r="AR205" s="381"/>
      <c r="AS205" s="381"/>
      <c r="AT205" s="381"/>
      <c r="AU205" s="355"/>
      <c r="AV205" s="381"/>
      <c r="AW205" s="381"/>
      <c r="AX205" s="381"/>
      <c r="AY205" s="381"/>
      <c r="AZ205" s="381"/>
      <c r="BA205" s="381"/>
      <c r="BB205" s="381"/>
      <c r="BC205" s="381"/>
      <c r="BD205" s="381"/>
      <c r="BE205" s="381"/>
      <c r="BF205" s="381"/>
      <c r="BG205" s="381"/>
      <c r="BH205" s="381"/>
      <c r="BI205" s="381"/>
      <c r="BJ205" s="381"/>
      <c r="BK205" s="381"/>
      <c r="BL205" s="381"/>
      <c r="BM205" s="381"/>
    </row>
    <row r="206" spans="1:65" s="166" customFormat="1" ht="5.25" customHeight="1">
      <c r="A206" s="355"/>
      <c r="B206" s="355"/>
      <c r="C206" s="355"/>
      <c r="D206" s="355"/>
      <c r="E206" s="355"/>
      <c r="F206" s="355"/>
      <c r="G206" s="355"/>
      <c r="H206" s="355"/>
      <c r="I206" s="355"/>
      <c r="J206" s="355"/>
      <c r="K206" s="355"/>
      <c r="L206" s="355"/>
      <c r="M206" s="355"/>
      <c r="N206" s="406"/>
      <c r="O206" s="355"/>
      <c r="P206" s="401"/>
      <c r="Q206" s="404"/>
      <c r="R206" s="167" t="s">
        <v>745</v>
      </c>
      <c r="S206" s="164">
        <f>COUNTA(S187:S205)</f>
        <v>0</v>
      </c>
      <c r="T206" s="164">
        <f>COUNTA(T187:T205)</f>
        <v>0</v>
      </c>
      <c r="U206" s="385"/>
      <c r="V206" s="395"/>
      <c r="W206" s="405"/>
      <c r="X206" s="384"/>
      <c r="Y206" s="386"/>
      <c r="Z206" s="388"/>
      <c r="AA206" s="391"/>
      <c r="AB206" s="388"/>
      <c r="AC206" s="394"/>
      <c r="AD206" s="386"/>
      <c r="AE206" s="387"/>
      <c r="AF206" s="388"/>
      <c r="AG206" s="388"/>
      <c r="AH206" s="395"/>
      <c r="AI206" s="398"/>
      <c r="AJ206" s="398"/>
      <c r="AK206" s="162"/>
      <c r="AL206" s="385"/>
      <c r="AM206" s="395"/>
      <c r="AN206" s="405"/>
      <c r="AO206" s="355"/>
      <c r="AP206" s="381"/>
      <c r="AQ206" s="381"/>
      <c r="AR206" s="381"/>
      <c r="AS206" s="381"/>
      <c r="AT206" s="381"/>
      <c r="AU206" s="355"/>
      <c r="AV206" s="381"/>
      <c r="AW206" s="381"/>
      <c r="AX206" s="381"/>
      <c r="AY206" s="381"/>
      <c r="AZ206" s="381"/>
      <c r="BA206" s="381"/>
      <c r="BB206" s="381"/>
      <c r="BC206" s="381"/>
      <c r="BD206" s="381"/>
      <c r="BE206" s="381"/>
      <c r="BF206" s="381"/>
      <c r="BG206" s="381"/>
      <c r="BH206" s="381"/>
      <c r="BI206" s="381"/>
      <c r="BJ206" s="381"/>
      <c r="BK206" s="381"/>
      <c r="BL206" s="381"/>
      <c r="BM206" s="381"/>
    </row>
    <row r="207" spans="1:65" s="166" customFormat="1" ht="5.25" customHeight="1">
      <c r="A207" s="355">
        <v>7</v>
      </c>
      <c r="B207" s="355"/>
      <c r="C207" s="355" t="s">
        <v>860</v>
      </c>
      <c r="D207" s="355"/>
      <c r="E207" s="355"/>
      <c r="F207" s="355" t="s">
        <v>864</v>
      </c>
      <c r="G207" s="355"/>
      <c r="H207" s="355"/>
      <c r="I207" s="355"/>
      <c r="J207" s="355"/>
      <c r="K207" s="355"/>
      <c r="L207" s="355"/>
      <c r="M207" s="355"/>
      <c r="N207" s="406"/>
      <c r="O207" s="355"/>
      <c r="P207" s="399"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402">
        <f>IF(P207="Casi seguro",100%,IF(P207="Probable",80%,IF(P207="Posible",60%,IF(P207="Improbable",40%,IF(P207="Rara vez",20%,0)))))</f>
        <v>0</v>
      </c>
      <c r="R207" s="163" t="s">
        <v>706</v>
      </c>
      <c r="S207" s="164"/>
      <c r="T207" s="164"/>
      <c r="U207" s="385" t="str">
        <f>IF(S226&lt;=5,"Moderado",IF(S226&lt;=11,"Mayor","Catastrofico"))</f>
        <v>Moderado</v>
      </c>
      <c r="V207" s="395">
        <f>IF(U207=0,0,IF(U207="Moderado",60%,IF(U207="Mayor",80%,100%)))</f>
        <v>0.6</v>
      </c>
      <c r="W207" s="405" t="e">
        <v>#N/A</v>
      </c>
      <c r="X207" s="384"/>
      <c r="Y207" s="385" t="str">
        <f>IF(Z207="Preventivo","X",IF(Z207="Detectivo","X","X "))</f>
        <v xml:space="preserve">X </v>
      </c>
      <c r="Z207" s="387"/>
      <c r="AA207" s="389" t="str">
        <f>IF(Z207="","",IF(Z207="Preventivo",25%,15%))</f>
        <v/>
      </c>
      <c r="AB207" s="387"/>
      <c r="AC207" s="389">
        <f>IF(AB207="Automatico",25%,15%)</f>
        <v>0.15</v>
      </c>
      <c r="AD207" s="395" t="e">
        <f>AA207+AC207</f>
        <v>#VALUE!</v>
      </c>
      <c r="AE207" s="387"/>
      <c r="AF207" s="387"/>
      <c r="AG207" s="387"/>
      <c r="AH207" s="395" t="e">
        <f>Q207-(Q207*AD207)</f>
        <v>#VALUE!</v>
      </c>
      <c r="AI207" s="396" t="e">
        <f>IF(AJ207=0,"Defina la frecuencia",IF(AJ207=20%,"Rara vez",IF(AJ207=40%,"Improbable",IF(AJ207=60%,"Posible",IF(AJ207=80%,"Probable","Casi seguro")))))</f>
        <v>#VALUE!</v>
      </c>
      <c r="AJ207" s="396" t="e">
        <f>IF(AH214&lt;20%,20%,IF(AH214&lt;40%,40%,IF(AH214&lt;60%,60%,IF(AH214&lt;80%,80%,100%))))</f>
        <v>#VALUE!</v>
      </c>
      <c r="AK207" s="165" t="e">
        <f>VALUE(AJ207)</f>
        <v>#VALUE!</v>
      </c>
      <c r="AL207" s="385" t="str">
        <f>U207</f>
        <v>Moderado</v>
      </c>
      <c r="AM207" s="395">
        <f>V207</f>
        <v>0.6</v>
      </c>
      <c r="AN207" s="405" t="e">
        <v>#VALUE!</v>
      </c>
      <c r="AO207" s="355"/>
      <c r="AP207" s="355" t="s">
        <v>865</v>
      </c>
      <c r="AQ207" s="355"/>
      <c r="AR207" s="383"/>
      <c r="AS207" s="383"/>
      <c r="AT207" s="355"/>
      <c r="AU207" s="355"/>
      <c r="AV207" s="355"/>
      <c r="AW207" s="355"/>
      <c r="AX207" s="355"/>
      <c r="AY207" s="355"/>
      <c r="AZ207" s="355"/>
      <c r="BA207" s="382"/>
      <c r="BB207" s="355"/>
      <c r="BC207" s="355"/>
      <c r="BD207" s="355"/>
      <c r="BE207" s="355"/>
      <c r="BF207" s="355"/>
      <c r="BG207" s="382"/>
      <c r="BH207" s="355"/>
      <c r="BI207" s="355"/>
      <c r="BJ207" s="355"/>
      <c r="BK207" s="355"/>
      <c r="BL207" s="355"/>
      <c r="BM207" s="382"/>
    </row>
    <row r="208" spans="1:65" s="166" customFormat="1" ht="5.25" customHeight="1">
      <c r="A208" s="355"/>
      <c r="B208" s="355"/>
      <c r="C208" s="355"/>
      <c r="D208" s="355"/>
      <c r="E208" s="355"/>
      <c r="F208" s="355"/>
      <c r="G208" s="355"/>
      <c r="H208" s="355"/>
      <c r="I208" s="355"/>
      <c r="J208" s="355"/>
      <c r="K208" s="355"/>
      <c r="L208" s="355"/>
      <c r="M208" s="355"/>
      <c r="N208" s="406"/>
      <c r="O208" s="355"/>
      <c r="P208" s="400"/>
      <c r="Q208" s="403"/>
      <c r="R208" s="163" t="s">
        <v>719</v>
      </c>
      <c r="S208" s="164"/>
      <c r="T208" s="164"/>
      <c r="U208" s="385"/>
      <c r="V208" s="395"/>
      <c r="W208" s="405"/>
      <c r="X208" s="384"/>
      <c r="Y208" s="385"/>
      <c r="Z208" s="388"/>
      <c r="AA208" s="390"/>
      <c r="AB208" s="388"/>
      <c r="AC208" s="390"/>
      <c r="AD208" s="386"/>
      <c r="AE208" s="388"/>
      <c r="AF208" s="388"/>
      <c r="AG208" s="388"/>
      <c r="AH208" s="395"/>
      <c r="AI208" s="397"/>
      <c r="AJ208" s="397"/>
      <c r="AK208" s="159"/>
      <c r="AL208" s="385"/>
      <c r="AM208" s="395"/>
      <c r="AN208" s="405"/>
      <c r="AO208" s="355"/>
      <c r="AP208" s="355"/>
      <c r="AQ208" s="381"/>
      <c r="AR208" s="381"/>
      <c r="AS208" s="381"/>
      <c r="AT208" s="381"/>
      <c r="AU208" s="355"/>
      <c r="AV208" s="355"/>
      <c r="AW208" s="355"/>
      <c r="AX208" s="355"/>
      <c r="AY208" s="381"/>
      <c r="AZ208" s="381"/>
      <c r="BA208" s="381"/>
      <c r="BB208" s="355"/>
      <c r="BC208" s="355"/>
      <c r="BD208" s="355"/>
      <c r="BE208" s="381"/>
      <c r="BF208" s="381"/>
      <c r="BG208" s="381"/>
      <c r="BH208" s="355"/>
      <c r="BI208" s="355"/>
      <c r="BJ208" s="355"/>
      <c r="BK208" s="381"/>
      <c r="BL208" s="381"/>
      <c r="BM208" s="381"/>
    </row>
    <row r="209" spans="1:65" s="166" customFormat="1" ht="5.25" customHeight="1">
      <c r="A209" s="355"/>
      <c r="B209" s="355"/>
      <c r="C209" s="355"/>
      <c r="D209" s="355"/>
      <c r="E209" s="355"/>
      <c r="F209" s="355"/>
      <c r="G209" s="355"/>
      <c r="H209" s="355"/>
      <c r="I209" s="355"/>
      <c r="J209" s="355"/>
      <c r="K209" s="355"/>
      <c r="L209" s="355"/>
      <c r="M209" s="355"/>
      <c r="N209" s="406"/>
      <c r="O209" s="355"/>
      <c r="P209" s="400"/>
      <c r="Q209" s="403"/>
      <c r="R209" s="163" t="s">
        <v>720</v>
      </c>
      <c r="S209" s="164"/>
      <c r="T209" s="164"/>
      <c r="U209" s="385"/>
      <c r="V209" s="395"/>
      <c r="W209" s="405"/>
      <c r="X209" s="384"/>
      <c r="Y209" s="385"/>
      <c r="Z209" s="388"/>
      <c r="AA209" s="390"/>
      <c r="AB209" s="388"/>
      <c r="AC209" s="390"/>
      <c r="AD209" s="386"/>
      <c r="AE209" s="388"/>
      <c r="AF209" s="388"/>
      <c r="AG209" s="388"/>
      <c r="AH209" s="395"/>
      <c r="AI209" s="397"/>
      <c r="AJ209" s="397"/>
      <c r="AK209" s="159"/>
      <c r="AL209" s="385"/>
      <c r="AM209" s="395"/>
      <c r="AN209" s="405"/>
      <c r="AO209" s="355"/>
      <c r="AP209" s="355"/>
      <c r="AQ209" s="381"/>
      <c r="AR209" s="381"/>
      <c r="AS209" s="381"/>
      <c r="AT209" s="381"/>
      <c r="AU209" s="355"/>
      <c r="AV209" s="355"/>
      <c r="AW209" s="355"/>
      <c r="AX209" s="355"/>
      <c r="AY209" s="381"/>
      <c r="AZ209" s="381"/>
      <c r="BA209" s="381"/>
      <c r="BB209" s="355"/>
      <c r="BC209" s="355"/>
      <c r="BD209" s="355"/>
      <c r="BE209" s="381"/>
      <c r="BF209" s="381"/>
      <c r="BG209" s="381"/>
      <c r="BH209" s="355"/>
      <c r="BI209" s="355"/>
      <c r="BJ209" s="355"/>
      <c r="BK209" s="381"/>
      <c r="BL209" s="381"/>
      <c r="BM209" s="381"/>
    </row>
    <row r="210" spans="1:65" s="166" customFormat="1" ht="5.25" customHeight="1">
      <c r="A210" s="355"/>
      <c r="B210" s="355"/>
      <c r="C210" s="355"/>
      <c r="D210" s="355"/>
      <c r="E210" s="355"/>
      <c r="F210" s="355"/>
      <c r="G210" s="355"/>
      <c r="H210" s="355"/>
      <c r="I210" s="355"/>
      <c r="J210" s="355"/>
      <c r="K210" s="355"/>
      <c r="L210" s="355"/>
      <c r="M210" s="355"/>
      <c r="N210" s="406"/>
      <c r="O210" s="355"/>
      <c r="P210" s="400"/>
      <c r="Q210" s="403"/>
      <c r="R210" s="163" t="s">
        <v>721</v>
      </c>
      <c r="S210" s="164"/>
      <c r="T210" s="164"/>
      <c r="U210" s="385"/>
      <c r="V210" s="395"/>
      <c r="W210" s="405"/>
      <c r="X210" s="384"/>
      <c r="Y210" s="385"/>
      <c r="Z210" s="388"/>
      <c r="AA210" s="390"/>
      <c r="AB210" s="388"/>
      <c r="AC210" s="390"/>
      <c r="AD210" s="386"/>
      <c r="AE210" s="388"/>
      <c r="AF210" s="388"/>
      <c r="AG210" s="388"/>
      <c r="AH210" s="395"/>
      <c r="AI210" s="397"/>
      <c r="AJ210" s="397"/>
      <c r="AK210" s="159"/>
      <c r="AL210" s="385"/>
      <c r="AM210" s="395"/>
      <c r="AN210" s="405"/>
      <c r="AO210" s="355"/>
      <c r="AP210" s="355"/>
      <c r="AQ210" s="381"/>
      <c r="AR210" s="381"/>
      <c r="AS210" s="381"/>
      <c r="AT210" s="381"/>
      <c r="AU210" s="355"/>
      <c r="AV210" s="355"/>
      <c r="AW210" s="355"/>
      <c r="AX210" s="355"/>
      <c r="AY210" s="381"/>
      <c r="AZ210" s="381"/>
      <c r="BA210" s="381"/>
      <c r="BB210" s="355"/>
      <c r="BC210" s="355"/>
      <c r="BD210" s="355"/>
      <c r="BE210" s="381"/>
      <c r="BF210" s="381"/>
      <c r="BG210" s="381"/>
      <c r="BH210" s="355"/>
      <c r="BI210" s="355"/>
      <c r="BJ210" s="355"/>
      <c r="BK210" s="381"/>
      <c r="BL210" s="381"/>
      <c r="BM210" s="381"/>
    </row>
    <row r="211" spans="1:65" s="166" customFormat="1" ht="5.25" customHeight="1">
      <c r="A211" s="355"/>
      <c r="B211" s="355"/>
      <c r="C211" s="355"/>
      <c r="D211" s="355"/>
      <c r="E211" s="355"/>
      <c r="F211" s="355"/>
      <c r="G211" s="355"/>
      <c r="H211" s="355"/>
      <c r="I211" s="355"/>
      <c r="J211" s="355"/>
      <c r="K211" s="355"/>
      <c r="L211" s="355"/>
      <c r="M211" s="355"/>
      <c r="N211" s="406"/>
      <c r="O211" s="355"/>
      <c r="P211" s="400"/>
      <c r="Q211" s="403"/>
      <c r="R211" s="163" t="s">
        <v>722</v>
      </c>
      <c r="S211" s="164"/>
      <c r="T211" s="164"/>
      <c r="U211" s="385"/>
      <c r="V211" s="395"/>
      <c r="W211" s="405"/>
      <c r="X211" s="384"/>
      <c r="Y211" s="385"/>
      <c r="Z211" s="388"/>
      <c r="AA211" s="390"/>
      <c r="AB211" s="388"/>
      <c r="AC211" s="390"/>
      <c r="AD211" s="386"/>
      <c r="AE211" s="388"/>
      <c r="AF211" s="388"/>
      <c r="AG211" s="388"/>
      <c r="AH211" s="395"/>
      <c r="AI211" s="397"/>
      <c r="AJ211" s="397"/>
      <c r="AK211" s="159"/>
      <c r="AL211" s="385"/>
      <c r="AM211" s="395"/>
      <c r="AN211" s="405"/>
      <c r="AO211" s="355"/>
      <c r="AP211" s="355"/>
      <c r="AQ211" s="381"/>
      <c r="AR211" s="381"/>
      <c r="AS211" s="381"/>
      <c r="AT211" s="381"/>
      <c r="AU211" s="355"/>
      <c r="AV211" s="355"/>
      <c r="AW211" s="355"/>
      <c r="AX211" s="355"/>
      <c r="AY211" s="381"/>
      <c r="AZ211" s="381"/>
      <c r="BA211" s="381"/>
      <c r="BB211" s="355"/>
      <c r="BC211" s="355"/>
      <c r="BD211" s="355"/>
      <c r="BE211" s="381"/>
      <c r="BF211" s="381"/>
      <c r="BG211" s="381"/>
      <c r="BH211" s="355"/>
      <c r="BI211" s="355"/>
      <c r="BJ211" s="355"/>
      <c r="BK211" s="381"/>
      <c r="BL211" s="381"/>
      <c r="BM211" s="381"/>
    </row>
    <row r="212" spans="1:65" s="166" customFormat="1" ht="5.25" customHeight="1">
      <c r="A212" s="355"/>
      <c r="B212" s="355"/>
      <c r="C212" s="355"/>
      <c r="D212" s="355"/>
      <c r="E212" s="355"/>
      <c r="F212" s="355"/>
      <c r="G212" s="355"/>
      <c r="H212" s="355"/>
      <c r="I212" s="355"/>
      <c r="J212" s="355"/>
      <c r="K212" s="355"/>
      <c r="L212" s="355"/>
      <c r="M212" s="355"/>
      <c r="N212" s="406"/>
      <c r="O212" s="355"/>
      <c r="P212" s="400"/>
      <c r="Q212" s="403"/>
      <c r="R212" s="163" t="s">
        <v>723</v>
      </c>
      <c r="S212" s="164"/>
      <c r="T212" s="164"/>
      <c r="U212" s="385"/>
      <c r="V212" s="395"/>
      <c r="W212" s="405"/>
      <c r="X212" s="384"/>
      <c r="Y212" s="385"/>
      <c r="Z212" s="388"/>
      <c r="AA212" s="390"/>
      <c r="AB212" s="388"/>
      <c r="AC212" s="390"/>
      <c r="AD212" s="386"/>
      <c r="AE212" s="388"/>
      <c r="AF212" s="388"/>
      <c r="AG212" s="388"/>
      <c r="AH212" s="395"/>
      <c r="AI212" s="397"/>
      <c r="AJ212" s="397"/>
      <c r="AK212" s="159"/>
      <c r="AL212" s="385"/>
      <c r="AM212" s="395"/>
      <c r="AN212" s="405"/>
      <c r="AO212" s="355"/>
      <c r="AP212" s="355"/>
      <c r="AQ212" s="381"/>
      <c r="AR212" s="381"/>
      <c r="AS212" s="381"/>
      <c r="AT212" s="381"/>
      <c r="AU212" s="355"/>
      <c r="AV212" s="355"/>
      <c r="AW212" s="355"/>
      <c r="AX212" s="355"/>
      <c r="AY212" s="381"/>
      <c r="AZ212" s="381"/>
      <c r="BA212" s="381"/>
      <c r="BB212" s="355"/>
      <c r="BC212" s="355"/>
      <c r="BD212" s="355"/>
      <c r="BE212" s="381"/>
      <c r="BF212" s="381"/>
      <c r="BG212" s="381"/>
      <c r="BH212" s="355"/>
      <c r="BI212" s="355"/>
      <c r="BJ212" s="355"/>
      <c r="BK212" s="381"/>
      <c r="BL212" s="381"/>
      <c r="BM212" s="381"/>
    </row>
    <row r="213" spans="1:65" s="166" customFormat="1" ht="5.25" customHeight="1">
      <c r="A213" s="355"/>
      <c r="B213" s="355"/>
      <c r="C213" s="355"/>
      <c r="D213" s="355"/>
      <c r="E213" s="355"/>
      <c r="F213" s="355"/>
      <c r="G213" s="355"/>
      <c r="H213" s="355"/>
      <c r="I213" s="355"/>
      <c r="J213" s="355"/>
      <c r="K213" s="355"/>
      <c r="L213" s="355"/>
      <c r="M213" s="355"/>
      <c r="N213" s="406"/>
      <c r="O213" s="355"/>
      <c r="P213" s="400"/>
      <c r="Q213" s="403"/>
      <c r="R213" s="163" t="s">
        <v>724</v>
      </c>
      <c r="S213" s="164"/>
      <c r="T213" s="164"/>
      <c r="U213" s="385"/>
      <c r="V213" s="395"/>
      <c r="W213" s="405"/>
      <c r="X213" s="384"/>
      <c r="Y213" s="385"/>
      <c r="Z213" s="388"/>
      <c r="AA213" s="391"/>
      <c r="AB213" s="388"/>
      <c r="AC213" s="391"/>
      <c r="AD213" s="386"/>
      <c r="AE213" s="388"/>
      <c r="AF213" s="388"/>
      <c r="AG213" s="388"/>
      <c r="AH213" s="395"/>
      <c r="AI213" s="397"/>
      <c r="AJ213" s="397"/>
      <c r="AK213" s="159"/>
      <c r="AL213" s="385"/>
      <c r="AM213" s="395"/>
      <c r="AN213" s="405"/>
      <c r="AO213" s="355"/>
      <c r="AP213" s="355"/>
      <c r="AQ213" s="381"/>
      <c r="AR213" s="381"/>
      <c r="AS213" s="381"/>
      <c r="AT213" s="381"/>
      <c r="AU213" s="355"/>
      <c r="AV213" s="355"/>
      <c r="AW213" s="355"/>
      <c r="AX213" s="355"/>
      <c r="AY213" s="381"/>
      <c r="AZ213" s="381"/>
      <c r="BA213" s="381"/>
      <c r="BB213" s="355"/>
      <c r="BC213" s="355"/>
      <c r="BD213" s="355"/>
      <c r="BE213" s="381"/>
      <c r="BF213" s="381"/>
      <c r="BG213" s="381"/>
      <c r="BH213" s="355"/>
      <c r="BI213" s="355"/>
      <c r="BJ213" s="355"/>
      <c r="BK213" s="381"/>
      <c r="BL213" s="381"/>
      <c r="BM213" s="381"/>
    </row>
    <row r="214" spans="1:65" s="166" customFormat="1" ht="5.25" customHeight="1">
      <c r="A214" s="355"/>
      <c r="B214" s="355"/>
      <c r="C214" s="355"/>
      <c r="D214" s="355"/>
      <c r="E214" s="355"/>
      <c r="F214" s="355"/>
      <c r="G214" s="355"/>
      <c r="H214" s="355"/>
      <c r="I214" s="355"/>
      <c r="J214" s="355"/>
      <c r="K214" s="355"/>
      <c r="L214" s="355"/>
      <c r="M214" s="355"/>
      <c r="N214" s="406"/>
      <c r="O214" s="355"/>
      <c r="P214" s="400"/>
      <c r="Q214" s="403"/>
      <c r="R214" s="163" t="s">
        <v>725</v>
      </c>
      <c r="S214" s="164"/>
      <c r="T214" s="164"/>
      <c r="U214" s="385"/>
      <c r="V214" s="395"/>
      <c r="W214" s="405"/>
      <c r="X214" s="384"/>
      <c r="Y214" s="385" t="str">
        <f>IF(Z214="Preventivo","X",IF(Z207="Detectivo","X","X "))</f>
        <v xml:space="preserve">X </v>
      </c>
      <c r="Z214" s="387"/>
      <c r="AA214" s="389"/>
      <c r="AB214" s="387"/>
      <c r="AC214" s="392">
        <f>IF(AB214="Automatico",25%,15%)</f>
        <v>0.15</v>
      </c>
      <c r="AD214" s="395">
        <f>AA214+AC214</f>
        <v>0.15</v>
      </c>
      <c r="AE214" s="387"/>
      <c r="AF214" s="387"/>
      <c r="AG214" s="387"/>
      <c r="AH214" s="395" t="e">
        <f>AH207-(AH207*AD214)</f>
        <v>#VALUE!</v>
      </c>
      <c r="AI214" s="397"/>
      <c r="AJ214" s="397"/>
      <c r="AK214" s="159"/>
      <c r="AL214" s="385"/>
      <c r="AM214" s="395"/>
      <c r="AN214" s="405"/>
      <c r="AO214" s="355"/>
      <c r="AP214" s="355"/>
      <c r="AQ214" s="355"/>
      <c r="AR214" s="383"/>
      <c r="AS214" s="383"/>
      <c r="AT214" s="355"/>
      <c r="AU214" s="355"/>
      <c r="AV214" s="355"/>
      <c r="AW214" s="355"/>
      <c r="AX214" s="355"/>
      <c r="AY214" s="355"/>
      <c r="AZ214" s="355"/>
      <c r="BA214" s="382"/>
      <c r="BB214" s="355"/>
      <c r="BC214" s="355"/>
      <c r="BD214" s="355"/>
      <c r="BE214" s="355"/>
      <c r="BF214" s="355"/>
      <c r="BG214" s="382"/>
      <c r="BH214" s="355"/>
      <c r="BI214" s="355"/>
      <c r="BJ214" s="355"/>
      <c r="BK214" s="355"/>
      <c r="BL214" s="355"/>
      <c r="BM214" s="382"/>
    </row>
    <row r="215" spans="1:65" s="166" customFormat="1" ht="5.25" customHeight="1">
      <c r="A215" s="355"/>
      <c r="B215" s="355"/>
      <c r="C215" s="355"/>
      <c r="D215" s="355"/>
      <c r="E215" s="355"/>
      <c r="F215" s="355"/>
      <c r="G215" s="355"/>
      <c r="H215" s="355"/>
      <c r="I215" s="355"/>
      <c r="J215" s="355"/>
      <c r="K215" s="355"/>
      <c r="L215" s="355"/>
      <c r="M215" s="355"/>
      <c r="N215" s="406"/>
      <c r="O215" s="355"/>
      <c r="P215" s="400"/>
      <c r="Q215" s="403"/>
      <c r="R215" s="163" t="s">
        <v>733</v>
      </c>
      <c r="S215" s="164"/>
      <c r="T215" s="164"/>
      <c r="U215" s="385"/>
      <c r="V215" s="395"/>
      <c r="W215" s="405"/>
      <c r="X215" s="384"/>
      <c r="Y215" s="386"/>
      <c r="Z215" s="388"/>
      <c r="AA215" s="390"/>
      <c r="AB215" s="388"/>
      <c r="AC215" s="393"/>
      <c r="AD215" s="386"/>
      <c r="AE215" s="387"/>
      <c r="AF215" s="388"/>
      <c r="AG215" s="388"/>
      <c r="AH215" s="395"/>
      <c r="AI215" s="397"/>
      <c r="AJ215" s="397"/>
      <c r="AK215" s="159"/>
      <c r="AL215" s="385"/>
      <c r="AM215" s="395"/>
      <c r="AN215" s="405"/>
      <c r="AO215" s="355"/>
      <c r="AP215" s="381"/>
      <c r="AQ215" s="381"/>
      <c r="AR215" s="381"/>
      <c r="AS215" s="381"/>
      <c r="AT215" s="381"/>
      <c r="AU215" s="355"/>
      <c r="AV215" s="381"/>
      <c r="AW215" s="381"/>
      <c r="AX215" s="381"/>
      <c r="AY215" s="381"/>
      <c r="AZ215" s="381"/>
      <c r="BA215" s="381"/>
      <c r="BB215" s="381"/>
      <c r="BC215" s="381"/>
      <c r="BD215" s="381"/>
      <c r="BE215" s="381"/>
      <c r="BF215" s="381"/>
      <c r="BG215" s="381"/>
      <c r="BH215" s="381"/>
      <c r="BI215" s="381"/>
      <c r="BJ215" s="381"/>
      <c r="BK215" s="381"/>
      <c r="BL215" s="381"/>
      <c r="BM215" s="381"/>
    </row>
    <row r="216" spans="1:65" s="166" customFormat="1" ht="5.25" customHeight="1">
      <c r="A216" s="355"/>
      <c r="B216" s="355"/>
      <c r="C216" s="355"/>
      <c r="D216" s="355"/>
      <c r="E216" s="355"/>
      <c r="F216" s="355"/>
      <c r="G216" s="355"/>
      <c r="H216" s="355"/>
      <c r="I216" s="355"/>
      <c r="J216" s="355"/>
      <c r="K216" s="355"/>
      <c r="L216" s="355"/>
      <c r="M216" s="355"/>
      <c r="N216" s="406"/>
      <c r="O216" s="355"/>
      <c r="P216" s="400"/>
      <c r="Q216" s="403"/>
      <c r="R216" s="163" t="s">
        <v>734</v>
      </c>
      <c r="S216" s="164"/>
      <c r="T216" s="164"/>
      <c r="U216" s="385"/>
      <c r="V216" s="395"/>
      <c r="W216" s="405"/>
      <c r="X216" s="384"/>
      <c r="Y216" s="386"/>
      <c r="Z216" s="388"/>
      <c r="AA216" s="390"/>
      <c r="AB216" s="388"/>
      <c r="AC216" s="393"/>
      <c r="AD216" s="386"/>
      <c r="AE216" s="387"/>
      <c r="AF216" s="388"/>
      <c r="AG216" s="388"/>
      <c r="AH216" s="395"/>
      <c r="AI216" s="397"/>
      <c r="AJ216" s="397"/>
      <c r="AK216" s="159"/>
      <c r="AL216" s="385"/>
      <c r="AM216" s="395"/>
      <c r="AN216" s="405"/>
      <c r="AO216" s="355"/>
      <c r="AP216" s="381"/>
      <c r="AQ216" s="381"/>
      <c r="AR216" s="381"/>
      <c r="AS216" s="381"/>
      <c r="AT216" s="381"/>
      <c r="AU216" s="355"/>
      <c r="AV216" s="381"/>
      <c r="AW216" s="381"/>
      <c r="AX216" s="381"/>
      <c r="AY216" s="381"/>
      <c r="AZ216" s="381"/>
      <c r="BA216" s="381"/>
      <c r="BB216" s="381"/>
      <c r="BC216" s="381"/>
      <c r="BD216" s="381"/>
      <c r="BE216" s="381"/>
      <c r="BF216" s="381"/>
      <c r="BG216" s="381"/>
      <c r="BH216" s="381"/>
      <c r="BI216" s="381"/>
      <c r="BJ216" s="381"/>
      <c r="BK216" s="381"/>
      <c r="BL216" s="381"/>
      <c r="BM216" s="381"/>
    </row>
    <row r="217" spans="1:65" s="166" customFormat="1" ht="5.25" customHeight="1">
      <c r="A217" s="355"/>
      <c r="B217" s="355"/>
      <c r="C217" s="355"/>
      <c r="D217" s="355"/>
      <c r="E217" s="355"/>
      <c r="F217" s="355"/>
      <c r="G217" s="355"/>
      <c r="H217" s="355"/>
      <c r="I217" s="355"/>
      <c r="J217" s="355"/>
      <c r="K217" s="355"/>
      <c r="L217" s="355"/>
      <c r="M217" s="355"/>
      <c r="N217" s="406"/>
      <c r="O217" s="355"/>
      <c r="P217" s="400"/>
      <c r="Q217" s="403"/>
      <c r="R217" s="163" t="s">
        <v>736</v>
      </c>
      <c r="S217" s="164"/>
      <c r="T217" s="164"/>
      <c r="U217" s="385"/>
      <c r="V217" s="395"/>
      <c r="W217" s="405"/>
      <c r="X217" s="384"/>
      <c r="Y217" s="386"/>
      <c r="Z217" s="388"/>
      <c r="AA217" s="390"/>
      <c r="AB217" s="388"/>
      <c r="AC217" s="393"/>
      <c r="AD217" s="386"/>
      <c r="AE217" s="387"/>
      <c r="AF217" s="388"/>
      <c r="AG217" s="388"/>
      <c r="AH217" s="395"/>
      <c r="AI217" s="397"/>
      <c r="AJ217" s="397"/>
      <c r="AK217" s="159"/>
      <c r="AL217" s="385"/>
      <c r="AM217" s="395"/>
      <c r="AN217" s="405"/>
      <c r="AO217" s="355"/>
      <c r="AP217" s="381"/>
      <c r="AQ217" s="381"/>
      <c r="AR217" s="381"/>
      <c r="AS217" s="381"/>
      <c r="AT217" s="381"/>
      <c r="AU217" s="355"/>
      <c r="AV217" s="381"/>
      <c r="AW217" s="381"/>
      <c r="AX217" s="381"/>
      <c r="AY217" s="381"/>
      <c r="AZ217" s="381"/>
      <c r="BA217" s="381"/>
      <c r="BB217" s="381"/>
      <c r="BC217" s="381"/>
      <c r="BD217" s="381"/>
      <c r="BE217" s="381"/>
      <c r="BF217" s="381"/>
      <c r="BG217" s="381"/>
      <c r="BH217" s="381"/>
      <c r="BI217" s="381"/>
      <c r="BJ217" s="381"/>
      <c r="BK217" s="381"/>
      <c r="BL217" s="381"/>
      <c r="BM217" s="381"/>
    </row>
    <row r="218" spans="1:65" s="166" customFormat="1" ht="5.25" customHeight="1">
      <c r="A218" s="355"/>
      <c r="B218" s="355"/>
      <c r="C218" s="355"/>
      <c r="D218" s="355"/>
      <c r="E218" s="355"/>
      <c r="F218" s="355"/>
      <c r="G218" s="355"/>
      <c r="H218" s="355"/>
      <c r="I218" s="355"/>
      <c r="J218" s="355"/>
      <c r="K218" s="355"/>
      <c r="L218" s="355"/>
      <c r="M218" s="355"/>
      <c r="N218" s="406"/>
      <c r="O218" s="355"/>
      <c r="P218" s="400"/>
      <c r="Q218" s="403"/>
      <c r="R218" s="163" t="s">
        <v>737</v>
      </c>
      <c r="S218" s="164"/>
      <c r="T218" s="164"/>
      <c r="U218" s="385"/>
      <c r="V218" s="395"/>
      <c r="W218" s="405"/>
      <c r="X218" s="384"/>
      <c r="Y218" s="386"/>
      <c r="Z218" s="388"/>
      <c r="AA218" s="390"/>
      <c r="AB218" s="388"/>
      <c r="AC218" s="393"/>
      <c r="AD218" s="386"/>
      <c r="AE218" s="387"/>
      <c r="AF218" s="388"/>
      <c r="AG218" s="388"/>
      <c r="AH218" s="395"/>
      <c r="AI218" s="397"/>
      <c r="AJ218" s="397"/>
      <c r="AK218" s="159"/>
      <c r="AL218" s="385"/>
      <c r="AM218" s="395"/>
      <c r="AN218" s="405"/>
      <c r="AO218" s="355"/>
      <c r="AP218" s="381"/>
      <c r="AQ218" s="381"/>
      <c r="AR218" s="381"/>
      <c r="AS218" s="381"/>
      <c r="AT218" s="381"/>
      <c r="AU218" s="355"/>
      <c r="AV218" s="381"/>
      <c r="AW218" s="381"/>
      <c r="AX218" s="381"/>
      <c r="AY218" s="381"/>
      <c r="AZ218" s="381"/>
      <c r="BA218" s="381"/>
      <c r="BB218" s="381"/>
      <c r="BC218" s="381"/>
      <c r="BD218" s="381"/>
      <c r="BE218" s="381"/>
      <c r="BF218" s="381"/>
      <c r="BG218" s="381"/>
      <c r="BH218" s="381"/>
      <c r="BI218" s="381"/>
      <c r="BJ218" s="381"/>
      <c r="BK218" s="381"/>
      <c r="BL218" s="381"/>
      <c r="BM218" s="381"/>
    </row>
    <row r="219" spans="1:65" s="166" customFormat="1" ht="5.25" customHeight="1">
      <c r="A219" s="355"/>
      <c r="B219" s="355"/>
      <c r="C219" s="355"/>
      <c r="D219" s="355"/>
      <c r="E219" s="355"/>
      <c r="F219" s="355"/>
      <c r="G219" s="355"/>
      <c r="H219" s="355"/>
      <c r="I219" s="355"/>
      <c r="J219" s="355"/>
      <c r="K219" s="355"/>
      <c r="L219" s="355"/>
      <c r="M219" s="355"/>
      <c r="N219" s="406"/>
      <c r="O219" s="355"/>
      <c r="P219" s="400"/>
      <c r="Q219" s="403"/>
      <c r="R219" s="163" t="s">
        <v>738</v>
      </c>
      <c r="S219" s="164"/>
      <c r="T219" s="164"/>
      <c r="U219" s="385"/>
      <c r="V219" s="395"/>
      <c r="W219" s="405"/>
      <c r="X219" s="384"/>
      <c r="Y219" s="386"/>
      <c r="Z219" s="388"/>
      <c r="AA219" s="390"/>
      <c r="AB219" s="388"/>
      <c r="AC219" s="393"/>
      <c r="AD219" s="386"/>
      <c r="AE219" s="387"/>
      <c r="AF219" s="388"/>
      <c r="AG219" s="388"/>
      <c r="AH219" s="395"/>
      <c r="AI219" s="397"/>
      <c r="AJ219" s="397"/>
      <c r="AK219" s="159"/>
      <c r="AL219" s="385"/>
      <c r="AM219" s="395"/>
      <c r="AN219" s="405"/>
      <c r="AO219" s="355"/>
      <c r="AP219" s="381"/>
      <c r="AQ219" s="381"/>
      <c r="AR219" s="381"/>
      <c r="AS219" s="381"/>
      <c r="AT219" s="381"/>
      <c r="AU219" s="355"/>
      <c r="AV219" s="381"/>
      <c r="AW219" s="381"/>
      <c r="AX219" s="381"/>
      <c r="AY219" s="381"/>
      <c r="AZ219" s="381"/>
      <c r="BA219" s="381"/>
      <c r="BB219" s="381"/>
      <c r="BC219" s="381"/>
      <c r="BD219" s="381"/>
      <c r="BE219" s="381"/>
      <c r="BF219" s="381"/>
      <c r="BG219" s="381"/>
      <c r="BH219" s="381"/>
      <c r="BI219" s="381"/>
      <c r="BJ219" s="381"/>
      <c r="BK219" s="381"/>
      <c r="BL219" s="381"/>
      <c r="BM219" s="381"/>
    </row>
    <row r="220" spans="1:65" s="166" customFormat="1" ht="5.25" customHeight="1">
      <c r="A220" s="355"/>
      <c r="B220" s="355"/>
      <c r="C220" s="355"/>
      <c r="D220" s="355"/>
      <c r="E220" s="355"/>
      <c r="F220" s="355"/>
      <c r="G220" s="355"/>
      <c r="H220" s="355"/>
      <c r="I220" s="355"/>
      <c r="J220" s="355"/>
      <c r="K220" s="355"/>
      <c r="L220" s="355"/>
      <c r="M220" s="355"/>
      <c r="N220" s="406"/>
      <c r="O220" s="355"/>
      <c r="P220" s="400"/>
      <c r="Q220" s="403"/>
      <c r="R220" s="163" t="s">
        <v>739</v>
      </c>
      <c r="S220" s="164"/>
      <c r="T220" s="164"/>
      <c r="U220" s="385"/>
      <c r="V220" s="395"/>
      <c r="W220" s="405"/>
      <c r="X220" s="384"/>
      <c r="Y220" s="386"/>
      <c r="Z220" s="388"/>
      <c r="AA220" s="390"/>
      <c r="AB220" s="388"/>
      <c r="AC220" s="393"/>
      <c r="AD220" s="386"/>
      <c r="AE220" s="387"/>
      <c r="AF220" s="388"/>
      <c r="AG220" s="388"/>
      <c r="AH220" s="395"/>
      <c r="AI220" s="397"/>
      <c r="AJ220" s="397"/>
      <c r="AK220" s="159"/>
      <c r="AL220" s="385"/>
      <c r="AM220" s="395"/>
      <c r="AN220" s="405"/>
      <c r="AO220" s="355"/>
      <c r="AP220" s="381"/>
      <c r="AQ220" s="381"/>
      <c r="AR220" s="381"/>
      <c r="AS220" s="381"/>
      <c r="AT220" s="381"/>
      <c r="AU220" s="355"/>
      <c r="AV220" s="381"/>
      <c r="AW220" s="381"/>
      <c r="AX220" s="381"/>
      <c r="AY220" s="381"/>
      <c r="AZ220" s="381"/>
      <c r="BA220" s="381"/>
      <c r="BB220" s="381"/>
      <c r="BC220" s="381"/>
      <c r="BD220" s="381"/>
      <c r="BE220" s="381"/>
      <c r="BF220" s="381"/>
      <c r="BG220" s="381"/>
      <c r="BH220" s="381"/>
      <c r="BI220" s="381"/>
      <c r="BJ220" s="381"/>
      <c r="BK220" s="381"/>
      <c r="BL220" s="381"/>
      <c r="BM220" s="381"/>
    </row>
    <row r="221" spans="1:65" s="166" customFormat="1" ht="5.25" customHeight="1">
      <c r="A221" s="355"/>
      <c r="B221" s="355"/>
      <c r="C221" s="355"/>
      <c r="D221" s="355"/>
      <c r="E221" s="355"/>
      <c r="F221" s="355"/>
      <c r="G221" s="355"/>
      <c r="H221" s="355"/>
      <c r="I221" s="355"/>
      <c r="J221" s="355"/>
      <c r="K221" s="355"/>
      <c r="L221" s="355"/>
      <c r="M221" s="355"/>
      <c r="N221" s="406"/>
      <c r="O221" s="355"/>
      <c r="P221" s="400"/>
      <c r="Q221" s="403"/>
      <c r="R221" s="163" t="s">
        <v>740</v>
      </c>
      <c r="S221" s="164"/>
      <c r="T221" s="164"/>
      <c r="U221" s="385"/>
      <c r="V221" s="395"/>
      <c r="W221" s="405"/>
      <c r="X221" s="384"/>
      <c r="Y221" s="386"/>
      <c r="Z221" s="388"/>
      <c r="AA221" s="390"/>
      <c r="AB221" s="388"/>
      <c r="AC221" s="393"/>
      <c r="AD221" s="386"/>
      <c r="AE221" s="387"/>
      <c r="AF221" s="388"/>
      <c r="AG221" s="388"/>
      <c r="AH221" s="395"/>
      <c r="AI221" s="397"/>
      <c r="AJ221" s="397"/>
      <c r="AK221" s="159"/>
      <c r="AL221" s="385"/>
      <c r="AM221" s="395"/>
      <c r="AN221" s="405"/>
      <c r="AO221" s="355"/>
      <c r="AP221" s="381"/>
      <c r="AQ221" s="381"/>
      <c r="AR221" s="381"/>
      <c r="AS221" s="381"/>
      <c r="AT221" s="381"/>
      <c r="AU221" s="355"/>
      <c r="AV221" s="381"/>
      <c r="AW221" s="381"/>
      <c r="AX221" s="381"/>
      <c r="AY221" s="381"/>
      <c r="AZ221" s="381"/>
      <c r="BA221" s="381"/>
      <c r="BB221" s="381"/>
      <c r="BC221" s="381"/>
      <c r="BD221" s="381"/>
      <c r="BE221" s="381"/>
      <c r="BF221" s="381"/>
      <c r="BG221" s="381"/>
      <c r="BH221" s="381"/>
      <c r="BI221" s="381"/>
      <c r="BJ221" s="381"/>
      <c r="BK221" s="381"/>
      <c r="BL221" s="381"/>
      <c r="BM221" s="381"/>
    </row>
    <row r="222" spans="1:65" s="166" customFormat="1" ht="5.25" customHeight="1">
      <c r="A222" s="355"/>
      <c r="B222" s="355"/>
      <c r="C222" s="355"/>
      <c r="D222" s="355"/>
      <c r="E222" s="355"/>
      <c r="F222" s="355"/>
      <c r="G222" s="355"/>
      <c r="H222" s="355"/>
      <c r="I222" s="355"/>
      <c r="J222" s="355"/>
      <c r="K222" s="355"/>
      <c r="L222" s="355"/>
      <c r="M222" s="355"/>
      <c r="N222" s="406"/>
      <c r="O222" s="355"/>
      <c r="P222" s="400"/>
      <c r="Q222" s="403"/>
      <c r="R222" s="163" t="s">
        <v>855</v>
      </c>
      <c r="S222" s="164"/>
      <c r="T222" s="164"/>
      <c r="U222" s="385"/>
      <c r="V222" s="395"/>
      <c r="W222" s="405"/>
      <c r="X222" s="384"/>
      <c r="Y222" s="386"/>
      <c r="Z222" s="388"/>
      <c r="AA222" s="390"/>
      <c r="AB222" s="388"/>
      <c r="AC222" s="393"/>
      <c r="AD222" s="386"/>
      <c r="AE222" s="387"/>
      <c r="AF222" s="388"/>
      <c r="AG222" s="388"/>
      <c r="AH222" s="395"/>
      <c r="AI222" s="397"/>
      <c r="AJ222" s="397"/>
      <c r="AK222" s="159"/>
      <c r="AL222" s="385"/>
      <c r="AM222" s="395"/>
      <c r="AN222" s="405"/>
      <c r="AO222" s="355"/>
      <c r="AP222" s="381"/>
      <c r="AQ222" s="381"/>
      <c r="AR222" s="381"/>
      <c r="AS222" s="381"/>
      <c r="AT222" s="381"/>
      <c r="AU222" s="355"/>
      <c r="AV222" s="381"/>
      <c r="AW222" s="381"/>
      <c r="AX222" s="381"/>
      <c r="AY222" s="381"/>
      <c r="AZ222" s="381"/>
      <c r="BA222" s="381"/>
      <c r="BB222" s="381"/>
      <c r="BC222" s="381"/>
      <c r="BD222" s="381"/>
      <c r="BE222" s="381"/>
      <c r="BF222" s="381"/>
      <c r="BG222" s="381"/>
      <c r="BH222" s="381"/>
      <c r="BI222" s="381"/>
      <c r="BJ222" s="381"/>
      <c r="BK222" s="381"/>
      <c r="BL222" s="381"/>
      <c r="BM222" s="381"/>
    </row>
    <row r="223" spans="1:65" s="166" customFormat="1" ht="5.25" customHeight="1">
      <c r="A223" s="355"/>
      <c r="B223" s="355"/>
      <c r="C223" s="355"/>
      <c r="D223" s="355"/>
      <c r="E223" s="355"/>
      <c r="F223" s="355"/>
      <c r="G223" s="355"/>
      <c r="H223" s="355"/>
      <c r="I223" s="355"/>
      <c r="J223" s="355"/>
      <c r="K223" s="355"/>
      <c r="L223" s="355"/>
      <c r="M223" s="355"/>
      <c r="N223" s="406"/>
      <c r="O223" s="355"/>
      <c r="P223" s="400"/>
      <c r="Q223" s="403"/>
      <c r="R223" s="163" t="s">
        <v>742</v>
      </c>
      <c r="S223" s="164"/>
      <c r="T223" s="164"/>
      <c r="U223" s="385"/>
      <c r="V223" s="395"/>
      <c r="W223" s="405"/>
      <c r="X223" s="384"/>
      <c r="Y223" s="386"/>
      <c r="Z223" s="388"/>
      <c r="AA223" s="390"/>
      <c r="AB223" s="388"/>
      <c r="AC223" s="393"/>
      <c r="AD223" s="386"/>
      <c r="AE223" s="387"/>
      <c r="AF223" s="388"/>
      <c r="AG223" s="388"/>
      <c r="AH223" s="395"/>
      <c r="AI223" s="397"/>
      <c r="AJ223" s="397"/>
      <c r="AK223" s="159"/>
      <c r="AL223" s="385"/>
      <c r="AM223" s="395"/>
      <c r="AN223" s="405"/>
      <c r="AO223" s="355"/>
      <c r="AP223" s="381"/>
      <c r="AQ223" s="381"/>
      <c r="AR223" s="381"/>
      <c r="AS223" s="381"/>
      <c r="AT223" s="381"/>
      <c r="AU223" s="355"/>
      <c r="AV223" s="381"/>
      <c r="AW223" s="381"/>
      <c r="AX223" s="381"/>
      <c r="AY223" s="381"/>
      <c r="AZ223" s="381"/>
      <c r="BA223" s="381"/>
      <c r="BB223" s="381"/>
      <c r="BC223" s="381"/>
      <c r="BD223" s="381"/>
      <c r="BE223" s="381"/>
      <c r="BF223" s="381"/>
      <c r="BG223" s="381"/>
      <c r="BH223" s="381"/>
      <c r="BI223" s="381"/>
      <c r="BJ223" s="381"/>
      <c r="BK223" s="381"/>
      <c r="BL223" s="381"/>
      <c r="BM223" s="381"/>
    </row>
    <row r="224" spans="1:65" s="166" customFormat="1" ht="5.25" customHeight="1">
      <c r="A224" s="355"/>
      <c r="B224" s="355"/>
      <c r="C224" s="355"/>
      <c r="D224" s="355"/>
      <c r="E224" s="355"/>
      <c r="F224" s="355"/>
      <c r="G224" s="355"/>
      <c r="H224" s="355"/>
      <c r="I224" s="355"/>
      <c r="J224" s="355"/>
      <c r="K224" s="355"/>
      <c r="L224" s="355"/>
      <c r="M224" s="355"/>
      <c r="N224" s="406"/>
      <c r="O224" s="355"/>
      <c r="P224" s="400"/>
      <c r="Q224" s="403"/>
      <c r="R224" s="163" t="s">
        <v>743</v>
      </c>
      <c r="S224" s="164"/>
      <c r="T224" s="164"/>
      <c r="U224" s="385"/>
      <c r="V224" s="395"/>
      <c r="W224" s="405"/>
      <c r="X224" s="384"/>
      <c r="Y224" s="386"/>
      <c r="Z224" s="388"/>
      <c r="AA224" s="390"/>
      <c r="AB224" s="388"/>
      <c r="AC224" s="393"/>
      <c r="AD224" s="386"/>
      <c r="AE224" s="387"/>
      <c r="AF224" s="388"/>
      <c r="AG224" s="388"/>
      <c r="AH224" s="395"/>
      <c r="AI224" s="397"/>
      <c r="AJ224" s="397"/>
      <c r="AK224" s="159"/>
      <c r="AL224" s="385"/>
      <c r="AM224" s="395"/>
      <c r="AN224" s="405"/>
      <c r="AO224" s="355"/>
      <c r="AP224" s="381"/>
      <c r="AQ224" s="381"/>
      <c r="AR224" s="381"/>
      <c r="AS224" s="381"/>
      <c r="AT224" s="381"/>
      <c r="AU224" s="355"/>
      <c r="AV224" s="381"/>
      <c r="AW224" s="381"/>
      <c r="AX224" s="381"/>
      <c r="AY224" s="381"/>
      <c r="AZ224" s="381"/>
      <c r="BA224" s="381"/>
      <c r="BB224" s="381"/>
      <c r="BC224" s="381"/>
      <c r="BD224" s="381"/>
      <c r="BE224" s="381"/>
      <c r="BF224" s="381"/>
      <c r="BG224" s="381"/>
      <c r="BH224" s="381"/>
      <c r="BI224" s="381"/>
      <c r="BJ224" s="381"/>
      <c r="BK224" s="381"/>
      <c r="BL224" s="381"/>
      <c r="BM224" s="381"/>
    </row>
    <row r="225" spans="1:65" s="166" customFormat="1" ht="5.25" customHeight="1">
      <c r="A225" s="355"/>
      <c r="B225" s="355"/>
      <c r="C225" s="355"/>
      <c r="D225" s="355"/>
      <c r="E225" s="355"/>
      <c r="F225" s="355"/>
      <c r="G225" s="355"/>
      <c r="H225" s="355"/>
      <c r="I225" s="355"/>
      <c r="J225" s="355"/>
      <c r="K225" s="355"/>
      <c r="L225" s="355"/>
      <c r="M225" s="355"/>
      <c r="N225" s="406"/>
      <c r="O225" s="355"/>
      <c r="P225" s="400"/>
      <c r="Q225" s="403"/>
      <c r="R225" s="163" t="s">
        <v>744</v>
      </c>
      <c r="S225" s="164"/>
      <c r="T225" s="164"/>
      <c r="U225" s="385"/>
      <c r="V225" s="395"/>
      <c r="W225" s="405"/>
      <c r="X225" s="384"/>
      <c r="Y225" s="386"/>
      <c r="Z225" s="388"/>
      <c r="AA225" s="390"/>
      <c r="AB225" s="388"/>
      <c r="AC225" s="393"/>
      <c r="AD225" s="386"/>
      <c r="AE225" s="387"/>
      <c r="AF225" s="388"/>
      <c r="AG225" s="388"/>
      <c r="AH225" s="395"/>
      <c r="AI225" s="397"/>
      <c r="AJ225" s="397"/>
      <c r="AK225" s="159"/>
      <c r="AL225" s="385"/>
      <c r="AM225" s="395"/>
      <c r="AN225" s="405"/>
      <c r="AO225" s="355"/>
      <c r="AP225" s="381"/>
      <c r="AQ225" s="381"/>
      <c r="AR225" s="381"/>
      <c r="AS225" s="381"/>
      <c r="AT225" s="381"/>
      <c r="AU225" s="355"/>
      <c r="AV225" s="381"/>
      <c r="AW225" s="381"/>
      <c r="AX225" s="381"/>
      <c r="AY225" s="381"/>
      <c r="AZ225" s="381"/>
      <c r="BA225" s="381"/>
      <c r="BB225" s="381"/>
      <c r="BC225" s="381"/>
      <c r="BD225" s="381"/>
      <c r="BE225" s="381"/>
      <c r="BF225" s="381"/>
      <c r="BG225" s="381"/>
      <c r="BH225" s="381"/>
      <c r="BI225" s="381"/>
      <c r="BJ225" s="381"/>
      <c r="BK225" s="381"/>
      <c r="BL225" s="381"/>
      <c r="BM225" s="381"/>
    </row>
    <row r="226" spans="1:65" s="166" customFormat="1" ht="5.25" customHeight="1">
      <c r="A226" s="355"/>
      <c r="B226" s="355"/>
      <c r="C226" s="355"/>
      <c r="D226" s="355"/>
      <c r="E226" s="355"/>
      <c r="F226" s="355"/>
      <c r="G226" s="355"/>
      <c r="H226" s="355"/>
      <c r="I226" s="355"/>
      <c r="J226" s="355"/>
      <c r="K226" s="355"/>
      <c r="L226" s="355"/>
      <c r="M226" s="355"/>
      <c r="N226" s="406"/>
      <c r="O226" s="355"/>
      <c r="P226" s="401"/>
      <c r="Q226" s="404"/>
      <c r="R226" s="167" t="s">
        <v>745</v>
      </c>
      <c r="S226" s="164">
        <f>COUNTA(S207:S225)</f>
        <v>0</v>
      </c>
      <c r="T226" s="164">
        <f>COUNTA(T207:T225)</f>
        <v>0</v>
      </c>
      <c r="U226" s="385"/>
      <c r="V226" s="395"/>
      <c r="W226" s="405"/>
      <c r="X226" s="384"/>
      <c r="Y226" s="386"/>
      <c r="Z226" s="388"/>
      <c r="AA226" s="391"/>
      <c r="AB226" s="388"/>
      <c r="AC226" s="394"/>
      <c r="AD226" s="386"/>
      <c r="AE226" s="387"/>
      <c r="AF226" s="388"/>
      <c r="AG226" s="388"/>
      <c r="AH226" s="395"/>
      <c r="AI226" s="398"/>
      <c r="AJ226" s="398"/>
      <c r="AK226" s="162"/>
      <c r="AL226" s="385"/>
      <c r="AM226" s="395"/>
      <c r="AN226" s="405"/>
      <c r="AO226" s="355"/>
      <c r="AP226" s="381"/>
      <c r="AQ226" s="381"/>
      <c r="AR226" s="381"/>
      <c r="AS226" s="381"/>
      <c r="AT226" s="381"/>
      <c r="AU226" s="355"/>
      <c r="AV226" s="381"/>
      <c r="AW226" s="381"/>
      <c r="AX226" s="381"/>
      <c r="AY226" s="381"/>
      <c r="AZ226" s="381"/>
      <c r="BA226" s="381"/>
      <c r="BB226" s="381"/>
      <c r="BC226" s="381"/>
      <c r="BD226" s="381"/>
      <c r="BE226" s="381"/>
      <c r="BF226" s="381"/>
      <c r="BG226" s="381"/>
      <c r="BH226" s="381"/>
      <c r="BI226" s="381"/>
      <c r="BJ226" s="381"/>
      <c r="BK226" s="381"/>
      <c r="BL226" s="381"/>
      <c r="BM226" s="381"/>
    </row>
    <row r="227" spans="1:65" s="166" customFormat="1" ht="5.25" customHeight="1">
      <c r="A227" s="355">
        <v>8</v>
      </c>
      <c r="B227" s="355"/>
      <c r="C227" s="355" t="s">
        <v>866</v>
      </c>
      <c r="D227" s="355"/>
      <c r="E227" s="355"/>
      <c r="F227" s="355" t="s">
        <v>867</v>
      </c>
      <c r="G227" s="355"/>
      <c r="H227" s="355"/>
      <c r="I227" s="355"/>
      <c r="J227" s="355"/>
      <c r="K227" s="355"/>
      <c r="L227" s="355"/>
      <c r="M227" s="355"/>
      <c r="N227" s="406"/>
      <c r="O227" s="355"/>
      <c r="P227" s="399"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402">
        <f>IF(P227="Casi seguro",100%,IF(P227="Probable",80%,IF(P227="Posible",60%,IF(P227="Improbable",40%,IF(P227="Rara vez",20%,0)))))</f>
        <v>0</v>
      </c>
      <c r="R227" s="163" t="s">
        <v>706</v>
      </c>
      <c r="S227" s="164"/>
      <c r="T227" s="164"/>
      <c r="U227" s="385" t="str">
        <f>IF(S246&lt;=5,"Moderado",IF(S246&lt;=11,"Mayor","Catastrofico"))</f>
        <v>Moderado</v>
      </c>
      <c r="V227" s="395">
        <f>IF(U227=0,0,IF(U227="Moderado",60%,IF(U227="Mayor",80%,100%)))</f>
        <v>0.6</v>
      </c>
      <c r="W227" s="405" t="e">
        <v>#N/A</v>
      </c>
      <c r="X227" s="384"/>
      <c r="Y227" s="385" t="str">
        <f>IF(Z227="Preventivo","X",IF(Z227="Detectivo","X","X "))</f>
        <v xml:space="preserve">X </v>
      </c>
      <c r="Z227" s="387"/>
      <c r="AA227" s="389" t="str">
        <f>IF(Z227="","",IF(Z227="Preventivo",25%,15%))</f>
        <v/>
      </c>
      <c r="AB227" s="387"/>
      <c r="AC227" s="389">
        <f>IF(AB227="Automatico",25%,15%)</f>
        <v>0.15</v>
      </c>
      <c r="AD227" s="395" t="e">
        <f>AA227+AC227</f>
        <v>#VALUE!</v>
      </c>
      <c r="AE227" s="387"/>
      <c r="AF227" s="387"/>
      <c r="AG227" s="387"/>
      <c r="AH227" s="395" t="e">
        <f>Q227-(Q227*AD227)</f>
        <v>#VALUE!</v>
      </c>
      <c r="AI227" s="396" t="e">
        <f>IF(AJ227=0,"Defina la frecuencia",IF(AJ227=20%,"Rara vez",IF(AJ227=40%,"Improbable",IF(AJ227=60%,"Posible",IF(AJ227=80%,"Probable","Casi seguro")))))</f>
        <v>#VALUE!</v>
      </c>
      <c r="AJ227" s="396" t="e">
        <f>IF(AH234&lt;20%,20%,IF(AH234&lt;40%,40%,IF(AH234&lt;60%,60%,IF(AH234&lt;80%,80%,100%))))</f>
        <v>#VALUE!</v>
      </c>
      <c r="AK227" s="165" t="e">
        <f>VALUE(AJ227)</f>
        <v>#VALUE!</v>
      </c>
      <c r="AL227" s="385" t="str">
        <f>U227</f>
        <v>Moderado</v>
      </c>
      <c r="AM227" s="395">
        <f>V227</f>
        <v>0.6</v>
      </c>
      <c r="AN227" s="405" t="e">
        <v>#VALUE!</v>
      </c>
      <c r="AO227" s="355"/>
      <c r="AP227" s="355" t="s">
        <v>865</v>
      </c>
      <c r="AQ227" s="355"/>
      <c r="AR227" s="383"/>
      <c r="AS227" s="383"/>
      <c r="AT227" s="355"/>
      <c r="AU227" s="355"/>
      <c r="AV227" s="355"/>
      <c r="AW227" s="355"/>
      <c r="AX227" s="355"/>
      <c r="AY227" s="355"/>
      <c r="AZ227" s="355"/>
      <c r="BA227" s="382"/>
      <c r="BB227" s="355"/>
      <c r="BC227" s="355"/>
      <c r="BD227" s="355"/>
      <c r="BE227" s="355"/>
      <c r="BF227" s="355"/>
      <c r="BG227" s="382"/>
      <c r="BH227" s="355"/>
      <c r="BI227" s="355"/>
      <c r="BJ227" s="355"/>
      <c r="BK227" s="355"/>
      <c r="BL227" s="355"/>
      <c r="BM227" s="382"/>
    </row>
    <row r="228" spans="1:65" s="166" customFormat="1" ht="5.25" customHeight="1">
      <c r="A228" s="355"/>
      <c r="B228" s="355"/>
      <c r="C228" s="355"/>
      <c r="D228" s="355"/>
      <c r="E228" s="355"/>
      <c r="F228" s="355"/>
      <c r="G228" s="355"/>
      <c r="H228" s="355"/>
      <c r="I228" s="355"/>
      <c r="J228" s="355"/>
      <c r="K228" s="355"/>
      <c r="L228" s="355"/>
      <c r="M228" s="355"/>
      <c r="N228" s="406"/>
      <c r="O228" s="355"/>
      <c r="P228" s="400"/>
      <c r="Q228" s="403"/>
      <c r="R228" s="163" t="s">
        <v>719</v>
      </c>
      <c r="S228" s="164"/>
      <c r="T228" s="164"/>
      <c r="U228" s="385"/>
      <c r="V228" s="395"/>
      <c r="W228" s="405"/>
      <c r="X228" s="384"/>
      <c r="Y228" s="385"/>
      <c r="Z228" s="388"/>
      <c r="AA228" s="390"/>
      <c r="AB228" s="388"/>
      <c r="AC228" s="390"/>
      <c r="AD228" s="386"/>
      <c r="AE228" s="388"/>
      <c r="AF228" s="388"/>
      <c r="AG228" s="388"/>
      <c r="AH228" s="395"/>
      <c r="AI228" s="397"/>
      <c r="AJ228" s="397"/>
      <c r="AK228" s="159"/>
      <c r="AL228" s="385"/>
      <c r="AM228" s="395"/>
      <c r="AN228" s="405"/>
      <c r="AO228" s="355"/>
      <c r="AP228" s="355"/>
      <c r="AQ228" s="381"/>
      <c r="AR228" s="381"/>
      <c r="AS228" s="381"/>
      <c r="AT228" s="381"/>
      <c r="AU228" s="355"/>
      <c r="AV228" s="355"/>
      <c r="AW228" s="355"/>
      <c r="AX228" s="355"/>
      <c r="AY228" s="381"/>
      <c r="AZ228" s="381"/>
      <c r="BA228" s="381"/>
      <c r="BB228" s="355"/>
      <c r="BC228" s="355"/>
      <c r="BD228" s="355"/>
      <c r="BE228" s="381"/>
      <c r="BF228" s="381"/>
      <c r="BG228" s="381"/>
      <c r="BH228" s="355"/>
      <c r="BI228" s="355"/>
      <c r="BJ228" s="355"/>
      <c r="BK228" s="381"/>
      <c r="BL228" s="381"/>
      <c r="BM228" s="381"/>
    </row>
    <row r="229" spans="1:65" s="166" customFormat="1" ht="5.25" customHeight="1">
      <c r="A229" s="355"/>
      <c r="B229" s="355"/>
      <c r="C229" s="355"/>
      <c r="D229" s="355"/>
      <c r="E229" s="355"/>
      <c r="F229" s="355"/>
      <c r="G229" s="355"/>
      <c r="H229" s="355"/>
      <c r="I229" s="355"/>
      <c r="J229" s="355"/>
      <c r="K229" s="355"/>
      <c r="L229" s="355"/>
      <c r="M229" s="355"/>
      <c r="N229" s="406"/>
      <c r="O229" s="355"/>
      <c r="P229" s="400"/>
      <c r="Q229" s="403"/>
      <c r="R229" s="163" t="s">
        <v>720</v>
      </c>
      <c r="S229" s="164"/>
      <c r="T229" s="164"/>
      <c r="U229" s="385"/>
      <c r="V229" s="395"/>
      <c r="W229" s="405"/>
      <c r="X229" s="384"/>
      <c r="Y229" s="385"/>
      <c r="Z229" s="388"/>
      <c r="AA229" s="390"/>
      <c r="AB229" s="388"/>
      <c r="AC229" s="390"/>
      <c r="AD229" s="386"/>
      <c r="AE229" s="388"/>
      <c r="AF229" s="388"/>
      <c r="AG229" s="388"/>
      <c r="AH229" s="395"/>
      <c r="AI229" s="397"/>
      <c r="AJ229" s="397"/>
      <c r="AK229" s="159"/>
      <c r="AL229" s="385"/>
      <c r="AM229" s="395"/>
      <c r="AN229" s="405"/>
      <c r="AO229" s="355"/>
      <c r="AP229" s="355"/>
      <c r="AQ229" s="381"/>
      <c r="AR229" s="381"/>
      <c r="AS229" s="381"/>
      <c r="AT229" s="381"/>
      <c r="AU229" s="355"/>
      <c r="AV229" s="355"/>
      <c r="AW229" s="355"/>
      <c r="AX229" s="355"/>
      <c r="AY229" s="381"/>
      <c r="AZ229" s="381"/>
      <c r="BA229" s="381"/>
      <c r="BB229" s="355"/>
      <c r="BC229" s="355"/>
      <c r="BD229" s="355"/>
      <c r="BE229" s="381"/>
      <c r="BF229" s="381"/>
      <c r="BG229" s="381"/>
      <c r="BH229" s="355"/>
      <c r="BI229" s="355"/>
      <c r="BJ229" s="355"/>
      <c r="BK229" s="381"/>
      <c r="BL229" s="381"/>
      <c r="BM229" s="381"/>
    </row>
    <row r="230" spans="1:65" s="166" customFormat="1" ht="5.25" customHeight="1">
      <c r="A230" s="355"/>
      <c r="B230" s="355"/>
      <c r="C230" s="355"/>
      <c r="D230" s="355"/>
      <c r="E230" s="355"/>
      <c r="F230" s="355"/>
      <c r="G230" s="355"/>
      <c r="H230" s="355"/>
      <c r="I230" s="355"/>
      <c r="J230" s="355"/>
      <c r="K230" s="355"/>
      <c r="L230" s="355"/>
      <c r="M230" s="355"/>
      <c r="N230" s="406"/>
      <c r="O230" s="355"/>
      <c r="P230" s="400"/>
      <c r="Q230" s="403"/>
      <c r="R230" s="163" t="s">
        <v>721</v>
      </c>
      <c r="S230" s="164"/>
      <c r="T230" s="164"/>
      <c r="U230" s="385"/>
      <c r="V230" s="395"/>
      <c r="W230" s="405"/>
      <c r="X230" s="384"/>
      <c r="Y230" s="385"/>
      <c r="Z230" s="388"/>
      <c r="AA230" s="390"/>
      <c r="AB230" s="388"/>
      <c r="AC230" s="390"/>
      <c r="AD230" s="386"/>
      <c r="AE230" s="388"/>
      <c r="AF230" s="388"/>
      <c r="AG230" s="388"/>
      <c r="AH230" s="395"/>
      <c r="AI230" s="397"/>
      <c r="AJ230" s="397"/>
      <c r="AK230" s="159"/>
      <c r="AL230" s="385"/>
      <c r="AM230" s="395"/>
      <c r="AN230" s="405"/>
      <c r="AO230" s="355"/>
      <c r="AP230" s="355"/>
      <c r="AQ230" s="381"/>
      <c r="AR230" s="381"/>
      <c r="AS230" s="381"/>
      <c r="AT230" s="381"/>
      <c r="AU230" s="355"/>
      <c r="AV230" s="355"/>
      <c r="AW230" s="355"/>
      <c r="AX230" s="355"/>
      <c r="AY230" s="381"/>
      <c r="AZ230" s="381"/>
      <c r="BA230" s="381"/>
      <c r="BB230" s="355"/>
      <c r="BC230" s="355"/>
      <c r="BD230" s="355"/>
      <c r="BE230" s="381"/>
      <c r="BF230" s="381"/>
      <c r="BG230" s="381"/>
      <c r="BH230" s="355"/>
      <c r="BI230" s="355"/>
      <c r="BJ230" s="355"/>
      <c r="BK230" s="381"/>
      <c r="BL230" s="381"/>
      <c r="BM230" s="381"/>
    </row>
    <row r="231" spans="1:65" s="166" customFormat="1" ht="5.25" customHeight="1">
      <c r="A231" s="355"/>
      <c r="B231" s="355"/>
      <c r="C231" s="355"/>
      <c r="D231" s="355"/>
      <c r="E231" s="355"/>
      <c r="F231" s="355"/>
      <c r="G231" s="355"/>
      <c r="H231" s="355"/>
      <c r="I231" s="355"/>
      <c r="J231" s="355"/>
      <c r="K231" s="355"/>
      <c r="L231" s="355"/>
      <c r="M231" s="355"/>
      <c r="N231" s="406"/>
      <c r="O231" s="355"/>
      <c r="P231" s="400"/>
      <c r="Q231" s="403"/>
      <c r="R231" s="163" t="s">
        <v>722</v>
      </c>
      <c r="S231" s="164"/>
      <c r="T231" s="164"/>
      <c r="U231" s="385"/>
      <c r="V231" s="395"/>
      <c r="W231" s="405"/>
      <c r="X231" s="384"/>
      <c r="Y231" s="385"/>
      <c r="Z231" s="388"/>
      <c r="AA231" s="390"/>
      <c r="AB231" s="388"/>
      <c r="AC231" s="390"/>
      <c r="AD231" s="386"/>
      <c r="AE231" s="388"/>
      <c r="AF231" s="388"/>
      <c r="AG231" s="388"/>
      <c r="AH231" s="395"/>
      <c r="AI231" s="397"/>
      <c r="AJ231" s="397"/>
      <c r="AK231" s="159"/>
      <c r="AL231" s="385"/>
      <c r="AM231" s="395"/>
      <c r="AN231" s="405"/>
      <c r="AO231" s="355"/>
      <c r="AP231" s="355"/>
      <c r="AQ231" s="381"/>
      <c r="AR231" s="381"/>
      <c r="AS231" s="381"/>
      <c r="AT231" s="381"/>
      <c r="AU231" s="355"/>
      <c r="AV231" s="355"/>
      <c r="AW231" s="355"/>
      <c r="AX231" s="355"/>
      <c r="AY231" s="381"/>
      <c r="AZ231" s="381"/>
      <c r="BA231" s="381"/>
      <c r="BB231" s="355"/>
      <c r="BC231" s="355"/>
      <c r="BD231" s="355"/>
      <c r="BE231" s="381"/>
      <c r="BF231" s="381"/>
      <c r="BG231" s="381"/>
      <c r="BH231" s="355"/>
      <c r="BI231" s="355"/>
      <c r="BJ231" s="355"/>
      <c r="BK231" s="381"/>
      <c r="BL231" s="381"/>
      <c r="BM231" s="381"/>
    </row>
    <row r="232" spans="1:65" s="166" customFormat="1" ht="5.25" customHeight="1">
      <c r="A232" s="355"/>
      <c r="B232" s="355"/>
      <c r="C232" s="355"/>
      <c r="D232" s="355"/>
      <c r="E232" s="355"/>
      <c r="F232" s="355"/>
      <c r="G232" s="355"/>
      <c r="H232" s="355"/>
      <c r="I232" s="355"/>
      <c r="J232" s="355"/>
      <c r="K232" s="355"/>
      <c r="L232" s="355"/>
      <c r="M232" s="355"/>
      <c r="N232" s="406"/>
      <c r="O232" s="355"/>
      <c r="P232" s="400"/>
      <c r="Q232" s="403"/>
      <c r="R232" s="163" t="s">
        <v>723</v>
      </c>
      <c r="S232" s="164"/>
      <c r="T232" s="164"/>
      <c r="U232" s="385"/>
      <c r="V232" s="395"/>
      <c r="W232" s="405"/>
      <c r="X232" s="384"/>
      <c r="Y232" s="385"/>
      <c r="Z232" s="388"/>
      <c r="AA232" s="390"/>
      <c r="AB232" s="388"/>
      <c r="AC232" s="390"/>
      <c r="AD232" s="386"/>
      <c r="AE232" s="388"/>
      <c r="AF232" s="388"/>
      <c r="AG232" s="388"/>
      <c r="AH232" s="395"/>
      <c r="AI232" s="397"/>
      <c r="AJ232" s="397"/>
      <c r="AK232" s="159"/>
      <c r="AL232" s="385"/>
      <c r="AM232" s="395"/>
      <c r="AN232" s="405"/>
      <c r="AO232" s="355"/>
      <c r="AP232" s="355"/>
      <c r="AQ232" s="381"/>
      <c r="AR232" s="381"/>
      <c r="AS232" s="381"/>
      <c r="AT232" s="381"/>
      <c r="AU232" s="355"/>
      <c r="AV232" s="355"/>
      <c r="AW232" s="355"/>
      <c r="AX232" s="355"/>
      <c r="AY232" s="381"/>
      <c r="AZ232" s="381"/>
      <c r="BA232" s="381"/>
      <c r="BB232" s="355"/>
      <c r="BC232" s="355"/>
      <c r="BD232" s="355"/>
      <c r="BE232" s="381"/>
      <c r="BF232" s="381"/>
      <c r="BG232" s="381"/>
      <c r="BH232" s="355"/>
      <c r="BI232" s="355"/>
      <c r="BJ232" s="355"/>
      <c r="BK232" s="381"/>
      <c r="BL232" s="381"/>
      <c r="BM232" s="381"/>
    </row>
    <row r="233" spans="1:65" s="166" customFormat="1" ht="5.25" customHeight="1">
      <c r="A233" s="355"/>
      <c r="B233" s="355"/>
      <c r="C233" s="355"/>
      <c r="D233" s="355"/>
      <c r="E233" s="355"/>
      <c r="F233" s="355"/>
      <c r="G233" s="355"/>
      <c r="H233" s="355"/>
      <c r="I233" s="355"/>
      <c r="J233" s="355"/>
      <c r="K233" s="355"/>
      <c r="L233" s="355"/>
      <c r="M233" s="355"/>
      <c r="N233" s="406"/>
      <c r="O233" s="355"/>
      <c r="P233" s="400"/>
      <c r="Q233" s="403"/>
      <c r="R233" s="163" t="s">
        <v>724</v>
      </c>
      <c r="S233" s="164"/>
      <c r="T233" s="164"/>
      <c r="U233" s="385"/>
      <c r="V233" s="395"/>
      <c r="W233" s="405"/>
      <c r="X233" s="384"/>
      <c r="Y233" s="385"/>
      <c r="Z233" s="388"/>
      <c r="AA233" s="391"/>
      <c r="AB233" s="388"/>
      <c r="AC233" s="391"/>
      <c r="AD233" s="386"/>
      <c r="AE233" s="388"/>
      <c r="AF233" s="388"/>
      <c r="AG233" s="388"/>
      <c r="AH233" s="395"/>
      <c r="AI233" s="397"/>
      <c r="AJ233" s="397"/>
      <c r="AK233" s="159"/>
      <c r="AL233" s="385"/>
      <c r="AM233" s="395"/>
      <c r="AN233" s="405"/>
      <c r="AO233" s="355"/>
      <c r="AP233" s="355"/>
      <c r="AQ233" s="381"/>
      <c r="AR233" s="381"/>
      <c r="AS233" s="381"/>
      <c r="AT233" s="381"/>
      <c r="AU233" s="355"/>
      <c r="AV233" s="355"/>
      <c r="AW233" s="355"/>
      <c r="AX233" s="355"/>
      <c r="AY233" s="381"/>
      <c r="AZ233" s="381"/>
      <c r="BA233" s="381"/>
      <c r="BB233" s="355"/>
      <c r="BC233" s="355"/>
      <c r="BD233" s="355"/>
      <c r="BE233" s="381"/>
      <c r="BF233" s="381"/>
      <c r="BG233" s="381"/>
      <c r="BH233" s="355"/>
      <c r="BI233" s="355"/>
      <c r="BJ233" s="355"/>
      <c r="BK233" s="381"/>
      <c r="BL233" s="381"/>
      <c r="BM233" s="381"/>
    </row>
    <row r="234" spans="1:65" s="166" customFormat="1" ht="5.25" customHeight="1">
      <c r="A234" s="355"/>
      <c r="B234" s="355"/>
      <c r="C234" s="355"/>
      <c r="D234" s="355"/>
      <c r="E234" s="355"/>
      <c r="F234" s="355"/>
      <c r="G234" s="355"/>
      <c r="H234" s="355"/>
      <c r="I234" s="355"/>
      <c r="J234" s="355"/>
      <c r="K234" s="355"/>
      <c r="L234" s="355"/>
      <c r="M234" s="355"/>
      <c r="N234" s="406"/>
      <c r="O234" s="355"/>
      <c r="P234" s="400"/>
      <c r="Q234" s="403"/>
      <c r="R234" s="163" t="s">
        <v>725</v>
      </c>
      <c r="S234" s="164"/>
      <c r="T234" s="164"/>
      <c r="U234" s="385"/>
      <c r="V234" s="395"/>
      <c r="W234" s="405"/>
      <c r="X234" s="384"/>
      <c r="Y234" s="385" t="str">
        <f>IF(Z234="Preventivo","X",IF(Z227="Detectivo","X","X "))</f>
        <v xml:space="preserve">X </v>
      </c>
      <c r="Z234" s="387"/>
      <c r="AA234" s="389"/>
      <c r="AB234" s="387"/>
      <c r="AC234" s="392">
        <f>IF(AB234="Automatico",25%,15%)</f>
        <v>0.15</v>
      </c>
      <c r="AD234" s="395">
        <f>AA234+AC234</f>
        <v>0.15</v>
      </c>
      <c r="AE234" s="387"/>
      <c r="AF234" s="387"/>
      <c r="AG234" s="387"/>
      <c r="AH234" s="395" t="e">
        <f>AH227-(AH227*AD234)</f>
        <v>#VALUE!</v>
      </c>
      <c r="AI234" s="397"/>
      <c r="AJ234" s="397"/>
      <c r="AK234" s="159"/>
      <c r="AL234" s="385"/>
      <c r="AM234" s="395"/>
      <c r="AN234" s="405"/>
      <c r="AO234" s="355"/>
      <c r="AP234" s="355"/>
      <c r="AQ234" s="355"/>
      <c r="AR234" s="383"/>
      <c r="AS234" s="383"/>
      <c r="AT234" s="355"/>
      <c r="AU234" s="355"/>
      <c r="AV234" s="355"/>
      <c r="AW234" s="355"/>
      <c r="AX234" s="355"/>
      <c r="AY234" s="355"/>
      <c r="AZ234" s="355"/>
      <c r="BA234" s="382"/>
      <c r="BB234" s="355"/>
      <c r="BC234" s="355"/>
      <c r="BD234" s="355"/>
      <c r="BE234" s="355"/>
      <c r="BF234" s="355"/>
      <c r="BG234" s="382"/>
      <c r="BH234" s="355"/>
      <c r="BI234" s="355"/>
      <c r="BJ234" s="355"/>
      <c r="BK234" s="355"/>
      <c r="BL234" s="355"/>
      <c r="BM234" s="382"/>
    </row>
    <row r="235" spans="1:65" s="166" customFormat="1" ht="5.25" customHeight="1">
      <c r="A235" s="355"/>
      <c r="B235" s="355"/>
      <c r="C235" s="355"/>
      <c r="D235" s="355"/>
      <c r="E235" s="355"/>
      <c r="F235" s="355"/>
      <c r="G235" s="355"/>
      <c r="H235" s="355"/>
      <c r="I235" s="355"/>
      <c r="J235" s="355"/>
      <c r="K235" s="355"/>
      <c r="L235" s="355"/>
      <c r="M235" s="355"/>
      <c r="N235" s="406"/>
      <c r="O235" s="355"/>
      <c r="P235" s="400"/>
      <c r="Q235" s="403"/>
      <c r="R235" s="163" t="s">
        <v>733</v>
      </c>
      <c r="S235" s="164"/>
      <c r="T235" s="164"/>
      <c r="U235" s="385"/>
      <c r="V235" s="395"/>
      <c r="W235" s="405"/>
      <c r="X235" s="384"/>
      <c r="Y235" s="386"/>
      <c r="Z235" s="388"/>
      <c r="AA235" s="390"/>
      <c r="AB235" s="388"/>
      <c r="AC235" s="393"/>
      <c r="AD235" s="386"/>
      <c r="AE235" s="387"/>
      <c r="AF235" s="388"/>
      <c r="AG235" s="388"/>
      <c r="AH235" s="395"/>
      <c r="AI235" s="397"/>
      <c r="AJ235" s="397"/>
      <c r="AK235" s="159"/>
      <c r="AL235" s="385"/>
      <c r="AM235" s="395"/>
      <c r="AN235" s="405"/>
      <c r="AO235" s="355"/>
      <c r="AP235" s="381"/>
      <c r="AQ235" s="381"/>
      <c r="AR235" s="381"/>
      <c r="AS235" s="381"/>
      <c r="AT235" s="381"/>
      <c r="AU235" s="355"/>
      <c r="AV235" s="381"/>
      <c r="AW235" s="381"/>
      <c r="AX235" s="381"/>
      <c r="AY235" s="381"/>
      <c r="AZ235" s="381"/>
      <c r="BA235" s="381"/>
      <c r="BB235" s="381"/>
      <c r="BC235" s="381"/>
      <c r="BD235" s="381"/>
      <c r="BE235" s="381"/>
      <c r="BF235" s="381"/>
      <c r="BG235" s="381"/>
      <c r="BH235" s="381"/>
      <c r="BI235" s="381"/>
      <c r="BJ235" s="381"/>
      <c r="BK235" s="381"/>
      <c r="BL235" s="381"/>
      <c r="BM235" s="381"/>
    </row>
    <row r="236" spans="1:65" s="166" customFormat="1" ht="5.25" customHeight="1">
      <c r="A236" s="355"/>
      <c r="B236" s="355"/>
      <c r="C236" s="355"/>
      <c r="D236" s="355"/>
      <c r="E236" s="355"/>
      <c r="F236" s="355"/>
      <c r="G236" s="355"/>
      <c r="H236" s="355"/>
      <c r="I236" s="355"/>
      <c r="J236" s="355"/>
      <c r="K236" s="355"/>
      <c r="L236" s="355"/>
      <c r="M236" s="355"/>
      <c r="N236" s="406"/>
      <c r="O236" s="355"/>
      <c r="P236" s="400"/>
      <c r="Q236" s="403"/>
      <c r="R236" s="163" t="s">
        <v>734</v>
      </c>
      <c r="S236" s="164"/>
      <c r="T236" s="164"/>
      <c r="U236" s="385"/>
      <c r="V236" s="395"/>
      <c r="W236" s="405"/>
      <c r="X236" s="384"/>
      <c r="Y236" s="386"/>
      <c r="Z236" s="388"/>
      <c r="AA236" s="390"/>
      <c r="AB236" s="388"/>
      <c r="AC236" s="393"/>
      <c r="AD236" s="386"/>
      <c r="AE236" s="387"/>
      <c r="AF236" s="388"/>
      <c r="AG236" s="388"/>
      <c r="AH236" s="395"/>
      <c r="AI236" s="397"/>
      <c r="AJ236" s="397"/>
      <c r="AK236" s="159"/>
      <c r="AL236" s="385"/>
      <c r="AM236" s="395"/>
      <c r="AN236" s="405"/>
      <c r="AO236" s="355"/>
      <c r="AP236" s="381"/>
      <c r="AQ236" s="381"/>
      <c r="AR236" s="381"/>
      <c r="AS236" s="381"/>
      <c r="AT236" s="381"/>
      <c r="AU236" s="355"/>
      <c r="AV236" s="381"/>
      <c r="AW236" s="381"/>
      <c r="AX236" s="381"/>
      <c r="AY236" s="381"/>
      <c r="AZ236" s="381"/>
      <c r="BA236" s="381"/>
      <c r="BB236" s="381"/>
      <c r="BC236" s="381"/>
      <c r="BD236" s="381"/>
      <c r="BE236" s="381"/>
      <c r="BF236" s="381"/>
      <c r="BG236" s="381"/>
      <c r="BH236" s="381"/>
      <c r="BI236" s="381"/>
      <c r="BJ236" s="381"/>
      <c r="BK236" s="381"/>
      <c r="BL236" s="381"/>
      <c r="BM236" s="381"/>
    </row>
    <row r="237" spans="1:65" s="166" customFormat="1" ht="5.25" customHeight="1">
      <c r="A237" s="355"/>
      <c r="B237" s="355"/>
      <c r="C237" s="355"/>
      <c r="D237" s="355"/>
      <c r="E237" s="355"/>
      <c r="F237" s="355"/>
      <c r="G237" s="355"/>
      <c r="H237" s="355"/>
      <c r="I237" s="355"/>
      <c r="J237" s="355"/>
      <c r="K237" s="355"/>
      <c r="L237" s="355"/>
      <c r="M237" s="355"/>
      <c r="N237" s="406"/>
      <c r="O237" s="355"/>
      <c r="P237" s="400"/>
      <c r="Q237" s="403"/>
      <c r="R237" s="163" t="s">
        <v>736</v>
      </c>
      <c r="S237" s="164"/>
      <c r="T237" s="164"/>
      <c r="U237" s="385"/>
      <c r="V237" s="395"/>
      <c r="W237" s="405"/>
      <c r="X237" s="384"/>
      <c r="Y237" s="386"/>
      <c r="Z237" s="388"/>
      <c r="AA237" s="390"/>
      <c r="AB237" s="388"/>
      <c r="AC237" s="393"/>
      <c r="AD237" s="386"/>
      <c r="AE237" s="387"/>
      <c r="AF237" s="388"/>
      <c r="AG237" s="388"/>
      <c r="AH237" s="395"/>
      <c r="AI237" s="397"/>
      <c r="AJ237" s="397"/>
      <c r="AK237" s="159"/>
      <c r="AL237" s="385"/>
      <c r="AM237" s="395"/>
      <c r="AN237" s="405"/>
      <c r="AO237" s="355"/>
      <c r="AP237" s="381"/>
      <c r="AQ237" s="381"/>
      <c r="AR237" s="381"/>
      <c r="AS237" s="381"/>
      <c r="AT237" s="381"/>
      <c r="AU237" s="355"/>
      <c r="AV237" s="381"/>
      <c r="AW237" s="381"/>
      <c r="AX237" s="381"/>
      <c r="AY237" s="381"/>
      <c r="AZ237" s="381"/>
      <c r="BA237" s="381"/>
      <c r="BB237" s="381"/>
      <c r="BC237" s="381"/>
      <c r="BD237" s="381"/>
      <c r="BE237" s="381"/>
      <c r="BF237" s="381"/>
      <c r="BG237" s="381"/>
      <c r="BH237" s="381"/>
      <c r="BI237" s="381"/>
      <c r="BJ237" s="381"/>
      <c r="BK237" s="381"/>
      <c r="BL237" s="381"/>
      <c r="BM237" s="381"/>
    </row>
    <row r="238" spans="1:65" s="166" customFormat="1" ht="5.25" customHeight="1">
      <c r="A238" s="355"/>
      <c r="B238" s="355"/>
      <c r="C238" s="355"/>
      <c r="D238" s="355"/>
      <c r="E238" s="355"/>
      <c r="F238" s="355"/>
      <c r="G238" s="355"/>
      <c r="H238" s="355"/>
      <c r="I238" s="355"/>
      <c r="J238" s="355"/>
      <c r="K238" s="355"/>
      <c r="L238" s="355"/>
      <c r="M238" s="355"/>
      <c r="N238" s="406"/>
      <c r="O238" s="355"/>
      <c r="P238" s="400"/>
      <c r="Q238" s="403"/>
      <c r="R238" s="163" t="s">
        <v>737</v>
      </c>
      <c r="S238" s="164"/>
      <c r="T238" s="164"/>
      <c r="U238" s="385"/>
      <c r="V238" s="395"/>
      <c r="W238" s="405"/>
      <c r="X238" s="384"/>
      <c r="Y238" s="386"/>
      <c r="Z238" s="388"/>
      <c r="AA238" s="390"/>
      <c r="AB238" s="388"/>
      <c r="AC238" s="393"/>
      <c r="AD238" s="386"/>
      <c r="AE238" s="387"/>
      <c r="AF238" s="388"/>
      <c r="AG238" s="388"/>
      <c r="AH238" s="395"/>
      <c r="AI238" s="397"/>
      <c r="AJ238" s="397"/>
      <c r="AK238" s="159"/>
      <c r="AL238" s="385"/>
      <c r="AM238" s="395"/>
      <c r="AN238" s="405"/>
      <c r="AO238" s="355"/>
      <c r="AP238" s="381"/>
      <c r="AQ238" s="381"/>
      <c r="AR238" s="381"/>
      <c r="AS238" s="381"/>
      <c r="AT238" s="381"/>
      <c r="AU238" s="355"/>
      <c r="AV238" s="381"/>
      <c r="AW238" s="381"/>
      <c r="AX238" s="381"/>
      <c r="AY238" s="381"/>
      <c r="AZ238" s="381"/>
      <c r="BA238" s="381"/>
      <c r="BB238" s="381"/>
      <c r="BC238" s="381"/>
      <c r="BD238" s="381"/>
      <c r="BE238" s="381"/>
      <c r="BF238" s="381"/>
      <c r="BG238" s="381"/>
      <c r="BH238" s="381"/>
      <c r="BI238" s="381"/>
      <c r="BJ238" s="381"/>
      <c r="BK238" s="381"/>
      <c r="BL238" s="381"/>
      <c r="BM238" s="381"/>
    </row>
    <row r="239" spans="1:65" s="166" customFormat="1" ht="5.25" customHeight="1">
      <c r="A239" s="355"/>
      <c r="B239" s="355"/>
      <c r="C239" s="355"/>
      <c r="D239" s="355"/>
      <c r="E239" s="355"/>
      <c r="F239" s="355"/>
      <c r="G239" s="355"/>
      <c r="H239" s="355"/>
      <c r="I239" s="355"/>
      <c r="J239" s="355"/>
      <c r="K239" s="355"/>
      <c r="L239" s="355"/>
      <c r="M239" s="355"/>
      <c r="N239" s="406"/>
      <c r="O239" s="355"/>
      <c r="P239" s="400"/>
      <c r="Q239" s="403"/>
      <c r="R239" s="163" t="s">
        <v>738</v>
      </c>
      <c r="S239" s="164"/>
      <c r="T239" s="164"/>
      <c r="U239" s="385"/>
      <c r="V239" s="395"/>
      <c r="W239" s="405"/>
      <c r="X239" s="384"/>
      <c r="Y239" s="386"/>
      <c r="Z239" s="388"/>
      <c r="AA239" s="390"/>
      <c r="AB239" s="388"/>
      <c r="AC239" s="393"/>
      <c r="AD239" s="386"/>
      <c r="AE239" s="387"/>
      <c r="AF239" s="388"/>
      <c r="AG239" s="388"/>
      <c r="AH239" s="395"/>
      <c r="AI239" s="397"/>
      <c r="AJ239" s="397"/>
      <c r="AK239" s="159"/>
      <c r="AL239" s="385"/>
      <c r="AM239" s="395"/>
      <c r="AN239" s="405"/>
      <c r="AO239" s="355"/>
      <c r="AP239" s="381"/>
      <c r="AQ239" s="381"/>
      <c r="AR239" s="381"/>
      <c r="AS239" s="381"/>
      <c r="AT239" s="381"/>
      <c r="AU239" s="355"/>
      <c r="AV239" s="381"/>
      <c r="AW239" s="381"/>
      <c r="AX239" s="381"/>
      <c r="AY239" s="381"/>
      <c r="AZ239" s="381"/>
      <c r="BA239" s="381"/>
      <c r="BB239" s="381"/>
      <c r="BC239" s="381"/>
      <c r="BD239" s="381"/>
      <c r="BE239" s="381"/>
      <c r="BF239" s="381"/>
      <c r="BG239" s="381"/>
      <c r="BH239" s="381"/>
      <c r="BI239" s="381"/>
      <c r="BJ239" s="381"/>
      <c r="BK239" s="381"/>
      <c r="BL239" s="381"/>
      <c r="BM239" s="381"/>
    </row>
    <row r="240" spans="1:65" s="166" customFormat="1" ht="5.25" customHeight="1">
      <c r="A240" s="355"/>
      <c r="B240" s="355"/>
      <c r="C240" s="355"/>
      <c r="D240" s="355"/>
      <c r="E240" s="355"/>
      <c r="F240" s="355"/>
      <c r="G240" s="355"/>
      <c r="H240" s="355"/>
      <c r="I240" s="355"/>
      <c r="J240" s="355"/>
      <c r="K240" s="355"/>
      <c r="L240" s="355"/>
      <c r="M240" s="355"/>
      <c r="N240" s="406"/>
      <c r="O240" s="355"/>
      <c r="P240" s="400"/>
      <c r="Q240" s="403"/>
      <c r="R240" s="163" t="s">
        <v>739</v>
      </c>
      <c r="S240" s="164"/>
      <c r="T240" s="164"/>
      <c r="U240" s="385"/>
      <c r="V240" s="395"/>
      <c r="W240" s="405"/>
      <c r="X240" s="384"/>
      <c r="Y240" s="386"/>
      <c r="Z240" s="388"/>
      <c r="AA240" s="390"/>
      <c r="AB240" s="388"/>
      <c r="AC240" s="393"/>
      <c r="AD240" s="386"/>
      <c r="AE240" s="387"/>
      <c r="AF240" s="388"/>
      <c r="AG240" s="388"/>
      <c r="AH240" s="395"/>
      <c r="AI240" s="397"/>
      <c r="AJ240" s="397"/>
      <c r="AK240" s="159"/>
      <c r="AL240" s="385"/>
      <c r="AM240" s="395"/>
      <c r="AN240" s="405"/>
      <c r="AO240" s="355"/>
      <c r="AP240" s="381"/>
      <c r="AQ240" s="381"/>
      <c r="AR240" s="381"/>
      <c r="AS240" s="381"/>
      <c r="AT240" s="381"/>
      <c r="AU240" s="355"/>
      <c r="AV240" s="381"/>
      <c r="AW240" s="381"/>
      <c r="AX240" s="381"/>
      <c r="AY240" s="381"/>
      <c r="AZ240" s="381"/>
      <c r="BA240" s="381"/>
      <c r="BB240" s="381"/>
      <c r="BC240" s="381"/>
      <c r="BD240" s="381"/>
      <c r="BE240" s="381"/>
      <c r="BF240" s="381"/>
      <c r="BG240" s="381"/>
      <c r="BH240" s="381"/>
      <c r="BI240" s="381"/>
      <c r="BJ240" s="381"/>
      <c r="BK240" s="381"/>
      <c r="BL240" s="381"/>
      <c r="BM240" s="381"/>
    </row>
    <row r="241" spans="1:65" s="166" customFormat="1" ht="5.25" customHeight="1">
      <c r="A241" s="355"/>
      <c r="B241" s="355"/>
      <c r="C241" s="355"/>
      <c r="D241" s="355"/>
      <c r="E241" s="355"/>
      <c r="F241" s="355"/>
      <c r="G241" s="355"/>
      <c r="H241" s="355"/>
      <c r="I241" s="355"/>
      <c r="J241" s="355"/>
      <c r="K241" s="355"/>
      <c r="L241" s="355"/>
      <c r="M241" s="355"/>
      <c r="N241" s="406"/>
      <c r="O241" s="355"/>
      <c r="P241" s="400"/>
      <c r="Q241" s="403"/>
      <c r="R241" s="163" t="s">
        <v>740</v>
      </c>
      <c r="S241" s="164"/>
      <c r="T241" s="164"/>
      <c r="U241" s="385"/>
      <c r="V241" s="395"/>
      <c r="W241" s="405"/>
      <c r="X241" s="384"/>
      <c r="Y241" s="386"/>
      <c r="Z241" s="388"/>
      <c r="AA241" s="390"/>
      <c r="AB241" s="388"/>
      <c r="AC241" s="393"/>
      <c r="AD241" s="386"/>
      <c r="AE241" s="387"/>
      <c r="AF241" s="388"/>
      <c r="AG241" s="388"/>
      <c r="AH241" s="395"/>
      <c r="AI241" s="397"/>
      <c r="AJ241" s="397"/>
      <c r="AK241" s="159"/>
      <c r="AL241" s="385"/>
      <c r="AM241" s="395"/>
      <c r="AN241" s="405"/>
      <c r="AO241" s="355"/>
      <c r="AP241" s="381"/>
      <c r="AQ241" s="381"/>
      <c r="AR241" s="381"/>
      <c r="AS241" s="381"/>
      <c r="AT241" s="381"/>
      <c r="AU241" s="355"/>
      <c r="AV241" s="381"/>
      <c r="AW241" s="381"/>
      <c r="AX241" s="381"/>
      <c r="AY241" s="381"/>
      <c r="AZ241" s="381"/>
      <c r="BA241" s="381"/>
      <c r="BB241" s="381"/>
      <c r="BC241" s="381"/>
      <c r="BD241" s="381"/>
      <c r="BE241" s="381"/>
      <c r="BF241" s="381"/>
      <c r="BG241" s="381"/>
      <c r="BH241" s="381"/>
      <c r="BI241" s="381"/>
      <c r="BJ241" s="381"/>
      <c r="BK241" s="381"/>
      <c r="BL241" s="381"/>
      <c r="BM241" s="381"/>
    </row>
    <row r="242" spans="1:65" s="166" customFormat="1" ht="5.25" customHeight="1">
      <c r="A242" s="355"/>
      <c r="B242" s="355"/>
      <c r="C242" s="355"/>
      <c r="D242" s="355"/>
      <c r="E242" s="355"/>
      <c r="F242" s="355"/>
      <c r="G242" s="355"/>
      <c r="H242" s="355"/>
      <c r="I242" s="355"/>
      <c r="J242" s="355"/>
      <c r="K242" s="355"/>
      <c r="L242" s="355"/>
      <c r="M242" s="355"/>
      <c r="N242" s="406"/>
      <c r="O242" s="355"/>
      <c r="P242" s="400"/>
      <c r="Q242" s="403"/>
      <c r="R242" s="163" t="s">
        <v>741</v>
      </c>
      <c r="S242" s="164"/>
      <c r="T242" s="164"/>
      <c r="U242" s="385"/>
      <c r="V242" s="395"/>
      <c r="W242" s="405"/>
      <c r="X242" s="384"/>
      <c r="Y242" s="386"/>
      <c r="Z242" s="388"/>
      <c r="AA242" s="390"/>
      <c r="AB242" s="388"/>
      <c r="AC242" s="393"/>
      <c r="AD242" s="386"/>
      <c r="AE242" s="387"/>
      <c r="AF242" s="388"/>
      <c r="AG242" s="388"/>
      <c r="AH242" s="395"/>
      <c r="AI242" s="397"/>
      <c r="AJ242" s="397"/>
      <c r="AK242" s="159"/>
      <c r="AL242" s="385"/>
      <c r="AM242" s="395"/>
      <c r="AN242" s="405"/>
      <c r="AO242" s="355"/>
      <c r="AP242" s="381"/>
      <c r="AQ242" s="381"/>
      <c r="AR242" s="381"/>
      <c r="AS242" s="381"/>
      <c r="AT242" s="381"/>
      <c r="AU242" s="355"/>
      <c r="AV242" s="381"/>
      <c r="AW242" s="381"/>
      <c r="AX242" s="381"/>
      <c r="AY242" s="381"/>
      <c r="AZ242" s="381"/>
      <c r="BA242" s="381"/>
      <c r="BB242" s="381"/>
      <c r="BC242" s="381"/>
      <c r="BD242" s="381"/>
      <c r="BE242" s="381"/>
      <c r="BF242" s="381"/>
      <c r="BG242" s="381"/>
      <c r="BH242" s="381"/>
      <c r="BI242" s="381"/>
      <c r="BJ242" s="381"/>
      <c r="BK242" s="381"/>
      <c r="BL242" s="381"/>
      <c r="BM242" s="381"/>
    </row>
    <row r="243" spans="1:65" s="166" customFormat="1" ht="5.25" customHeight="1">
      <c r="A243" s="355"/>
      <c r="B243" s="355"/>
      <c r="C243" s="355"/>
      <c r="D243" s="355"/>
      <c r="E243" s="355"/>
      <c r="F243" s="355"/>
      <c r="G243" s="355"/>
      <c r="H243" s="355"/>
      <c r="I243" s="355"/>
      <c r="J243" s="355"/>
      <c r="K243" s="355"/>
      <c r="L243" s="355"/>
      <c r="M243" s="355"/>
      <c r="N243" s="406"/>
      <c r="O243" s="355"/>
      <c r="P243" s="400"/>
      <c r="Q243" s="403"/>
      <c r="R243" s="163" t="s">
        <v>742</v>
      </c>
      <c r="S243" s="164"/>
      <c r="T243" s="164"/>
      <c r="U243" s="385"/>
      <c r="V243" s="395"/>
      <c r="W243" s="405"/>
      <c r="X243" s="384"/>
      <c r="Y243" s="386"/>
      <c r="Z243" s="388"/>
      <c r="AA243" s="390"/>
      <c r="AB243" s="388"/>
      <c r="AC243" s="393"/>
      <c r="AD243" s="386"/>
      <c r="AE243" s="387"/>
      <c r="AF243" s="388"/>
      <c r="AG243" s="388"/>
      <c r="AH243" s="395"/>
      <c r="AI243" s="397"/>
      <c r="AJ243" s="397"/>
      <c r="AK243" s="159"/>
      <c r="AL243" s="385"/>
      <c r="AM243" s="395"/>
      <c r="AN243" s="405"/>
      <c r="AO243" s="355"/>
      <c r="AP243" s="381"/>
      <c r="AQ243" s="381"/>
      <c r="AR243" s="381"/>
      <c r="AS243" s="381"/>
      <c r="AT243" s="381"/>
      <c r="AU243" s="355"/>
      <c r="AV243" s="381"/>
      <c r="AW243" s="381"/>
      <c r="AX243" s="381"/>
      <c r="AY243" s="381"/>
      <c r="AZ243" s="381"/>
      <c r="BA243" s="381"/>
      <c r="BB243" s="381"/>
      <c r="BC243" s="381"/>
      <c r="BD243" s="381"/>
      <c r="BE243" s="381"/>
      <c r="BF243" s="381"/>
      <c r="BG243" s="381"/>
      <c r="BH243" s="381"/>
      <c r="BI243" s="381"/>
      <c r="BJ243" s="381"/>
      <c r="BK243" s="381"/>
      <c r="BL243" s="381"/>
      <c r="BM243" s="381"/>
    </row>
    <row r="244" spans="1:65" s="166" customFormat="1" ht="5.25" customHeight="1">
      <c r="A244" s="355"/>
      <c r="B244" s="355"/>
      <c r="C244" s="355"/>
      <c r="D244" s="355"/>
      <c r="E244" s="355"/>
      <c r="F244" s="355"/>
      <c r="G244" s="355"/>
      <c r="H244" s="355"/>
      <c r="I244" s="355"/>
      <c r="J244" s="355"/>
      <c r="K244" s="355"/>
      <c r="L244" s="355"/>
      <c r="M244" s="355"/>
      <c r="N244" s="406"/>
      <c r="O244" s="355"/>
      <c r="P244" s="400"/>
      <c r="Q244" s="403"/>
      <c r="R244" s="163" t="s">
        <v>743</v>
      </c>
      <c r="S244" s="164"/>
      <c r="T244" s="164"/>
      <c r="U244" s="385"/>
      <c r="V244" s="395"/>
      <c r="W244" s="405"/>
      <c r="X244" s="384"/>
      <c r="Y244" s="386"/>
      <c r="Z244" s="388"/>
      <c r="AA244" s="390"/>
      <c r="AB244" s="388"/>
      <c r="AC244" s="393"/>
      <c r="AD244" s="386"/>
      <c r="AE244" s="387"/>
      <c r="AF244" s="388"/>
      <c r="AG244" s="388"/>
      <c r="AH244" s="395"/>
      <c r="AI244" s="397"/>
      <c r="AJ244" s="397"/>
      <c r="AK244" s="159"/>
      <c r="AL244" s="385"/>
      <c r="AM244" s="395"/>
      <c r="AN244" s="405"/>
      <c r="AO244" s="355"/>
      <c r="AP244" s="381"/>
      <c r="AQ244" s="381"/>
      <c r="AR244" s="381"/>
      <c r="AS244" s="381"/>
      <c r="AT244" s="381"/>
      <c r="AU244" s="355"/>
      <c r="AV244" s="381"/>
      <c r="AW244" s="381"/>
      <c r="AX244" s="381"/>
      <c r="AY244" s="381"/>
      <c r="AZ244" s="381"/>
      <c r="BA244" s="381"/>
      <c r="BB244" s="381"/>
      <c r="BC244" s="381"/>
      <c r="BD244" s="381"/>
      <c r="BE244" s="381"/>
      <c r="BF244" s="381"/>
      <c r="BG244" s="381"/>
      <c r="BH244" s="381"/>
      <c r="BI244" s="381"/>
      <c r="BJ244" s="381"/>
      <c r="BK244" s="381"/>
      <c r="BL244" s="381"/>
      <c r="BM244" s="381"/>
    </row>
    <row r="245" spans="1:65" s="166" customFormat="1" ht="5.25" customHeight="1">
      <c r="A245" s="355"/>
      <c r="B245" s="355"/>
      <c r="C245" s="355"/>
      <c r="D245" s="355"/>
      <c r="E245" s="355"/>
      <c r="F245" s="355"/>
      <c r="G245" s="355"/>
      <c r="H245" s="355"/>
      <c r="I245" s="355"/>
      <c r="J245" s="355"/>
      <c r="K245" s="355"/>
      <c r="L245" s="355"/>
      <c r="M245" s="355"/>
      <c r="N245" s="406"/>
      <c r="O245" s="355"/>
      <c r="P245" s="400"/>
      <c r="Q245" s="403"/>
      <c r="R245" s="163" t="s">
        <v>744</v>
      </c>
      <c r="S245" s="164"/>
      <c r="T245" s="164"/>
      <c r="U245" s="385"/>
      <c r="V245" s="395"/>
      <c r="W245" s="405"/>
      <c r="X245" s="384"/>
      <c r="Y245" s="386"/>
      <c r="Z245" s="388"/>
      <c r="AA245" s="390"/>
      <c r="AB245" s="388"/>
      <c r="AC245" s="393"/>
      <c r="AD245" s="386"/>
      <c r="AE245" s="387"/>
      <c r="AF245" s="388"/>
      <c r="AG245" s="388"/>
      <c r="AH245" s="395"/>
      <c r="AI245" s="397"/>
      <c r="AJ245" s="397"/>
      <c r="AK245" s="159"/>
      <c r="AL245" s="385"/>
      <c r="AM245" s="395"/>
      <c r="AN245" s="405"/>
      <c r="AO245" s="355"/>
      <c r="AP245" s="381"/>
      <c r="AQ245" s="381"/>
      <c r="AR245" s="381"/>
      <c r="AS245" s="381"/>
      <c r="AT245" s="381"/>
      <c r="AU245" s="355"/>
      <c r="AV245" s="381"/>
      <c r="AW245" s="381"/>
      <c r="AX245" s="381"/>
      <c r="AY245" s="381"/>
      <c r="AZ245" s="381"/>
      <c r="BA245" s="381"/>
      <c r="BB245" s="381"/>
      <c r="BC245" s="381"/>
      <c r="BD245" s="381"/>
      <c r="BE245" s="381"/>
      <c r="BF245" s="381"/>
      <c r="BG245" s="381"/>
      <c r="BH245" s="381"/>
      <c r="BI245" s="381"/>
      <c r="BJ245" s="381"/>
      <c r="BK245" s="381"/>
      <c r="BL245" s="381"/>
      <c r="BM245" s="381"/>
    </row>
    <row r="246" spans="1:65" s="166" customFormat="1" ht="5.25" customHeight="1">
      <c r="A246" s="355"/>
      <c r="B246" s="355"/>
      <c r="C246" s="355"/>
      <c r="D246" s="355"/>
      <c r="E246" s="355"/>
      <c r="F246" s="355"/>
      <c r="G246" s="355"/>
      <c r="H246" s="355"/>
      <c r="I246" s="355"/>
      <c r="J246" s="355"/>
      <c r="K246" s="355"/>
      <c r="L246" s="355"/>
      <c r="M246" s="355"/>
      <c r="N246" s="406"/>
      <c r="O246" s="355"/>
      <c r="P246" s="401"/>
      <c r="Q246" s="404"/>
      <c r="R246" s="167" t="s">
        <v>745</v>
      </c>
      <c r="S246" s="164">
        <f>COUNTA(S227:S245)</f>
        <v>0</v>
      </c>
      <c r="T246" s="164">
        <f>COUNTA(T227:T245)</f>
        <v>0</v>
      </c>
      <c r="U246" s="385"/>
      <c r="V246" s="395"/>
      <c r="W246" s="405"/>
      <c r="X246" s="384"/>
      <c r="Y246" s="386"/>
      <c r="Z246" s="388"/>
      <c r="AA246" s="391"/>
      <c r="AB246" s="388"/>
      <c r="AC246" s="394"/>
      <c r="AD246" s="386"/>
      <c r="AE246" s="387"/>
      <c r="AF246" s="388"/>
      <c r="AG246" s="388"/>
      <c r="AH246" s="395"/>
      <c r="AI246" s="398"/>
      <c r="AJ246" s="398"/>
      <c r="AK246" s="162"/>
      <c r="AL246" s="385"/>
      <c r="AM246" s="395"/>
      <c r="AN246" s="405"/>
      <c r="AO246" s="355"/>
      <c r="AP246" s="381"/>
      <c r="AQ246" s="381"/>
      <c r="AR246" s="381"/>
      <c r="AS246" s="381"/>
      <c r="AT246" s="381"/>
      <c r="AU246" s="355"/>
      <c r="AV246" s="381"/>
      <c r="AW246" s="381"/>
      <c r="AX246" s="381"/>
      <c r="AY246" s="381"/>
      <c r="AZ246" s="381"/>
      <c r="BA246" s="381"/>
      <c r="BB246" s="381"/>
      <c r="BC246" s="381"/>
      <c r="BD246" s="381"/>
      <c r="BE246" s="381"/>
      <c r="BF246" s="381"/>
      <c r="BG246" s="381"/>
      <c r="BH246" s="381"/>
      <c r="BI246" s="381"/>
      <c r="BJ246" s="381"/>
      <c r="BK246" s="381"/>
      <c r="BL246" s="381"/>
      <c r="BM246" s="381"/>
    </row>
    <row r="247" spans="1:65" s="166" customFormat="1" ht="5.25" customHeight="1">
      <c r="A247" s="355">
        <v>9</v>
      </c>
      <c r="B247" s="355" t="s">
        <v>44</v>
      </c>
      <c r="C247" s="355" t="s">
        <v>868</v>
      </c>
      <c r="D247" s="355"/>
      <c r="E247" s="355" t="s">
        <v>869</v>
      </c>
      <c r="F247" s="355" t="s">
        <v>870</v>
      </c>
      <c r="G247" s="355"/>
      <c r="H247" s="355"/>
      <c r="I247" s="355"/>
      <c r="J247" s="355"/>
      <c r="K247" s="355"/>
      <c r="L247" s="355"/>
      <c r="M247" s="355"/>
      <c r="N247" s="406" t="s">
        <v>704</v>
      </c>
      <c r="O247" s="355"/>
      <c r="P247" s="399"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402">
        <f>IF(P247="Casi seguro",100%,IF(P247="Probable",80%,IF(P247="Posible",60%,IF(P247="Improbable",40%,IF(P247="Rara vez",20%,0)))))</f>
        <v>0</v>
      </c>
      <c r="R247" s="163" t="s">
        <v>706</v>
      </c>
      <c r="S247" s="164"/>
      <c r="T247" s="164"/>
      <c r="U247" s="385" t="str">
        <f>IF(S266&lt;=5,"Moderado",IF(S266&lt;=11,"Mayor","Catastrofico"))</f>
        <v>Moderado</v>
      </c>
      <c r="V247" s="395">
        <f>IF(U247=0,0,IF(U247="Moderado",60%,IF(U247="Mayor",80%,100%)))</f>
        <v>0.6</v>
      </c>
      <c r="W247" s="405" t="e">
        <v>#N/A</v>
      </c>
      <c r="X247" s="411" t="s">
        <v>871</v>
      </c>
      <c r="Y247" s="385" t="str">
        <f>IF(Z247="Preventivo","X",IF(Z247="Detectivo","X","X "))</f>
        <v xml:space="preserve">X </v>
      </c>
      <c r="Z247" s="387"/>
      <c r="AA247" s="389" t="str">
        <f>IF(Z247="","",IF(Z247="Preventivo",25%,15%))</f>
        <v/>
      </c>
      <c r="AB247" s="387"/>
      <c r="AC247" s="389">
        <f>IF(AB247="Automatico",25%,15%)</f>
        <v>0.15</v>
      </c>
      <c r="AD247" s="395" t="e">
        <f>AA247+AC247</f>
        <v>#VALUE!</v>
      </c>
      <c r="AE247" s="387"/>
      <c r="AF247" s="387"/>
      <c r="AG247" s="387"/>
      <c r="AH247" s="395" t="e">
        <f>Q247-(Q247*AD247)</f>
        <v>#VALUE!</v>
      </c>
      <c r="AI247" s="396" t="e">
        <f>IF(AJ247=0,"Defina la frecuencia",IF(AJ247=20%,"Rara vez",IF(AJ247=40%,"Improbable",IF(AJ247=60%,"Posible",IF(AJ247=80%,"Probable","Casi seguro")))))</f>
        <v>#VALUE!</v>
      </c>
      <c r="AJ247" s="396" t="e">
        <f>IF(AH254&lt;20%,20%,IF(AH254&lt;40%,40%,IF(AH254&lt;60%,60%,IF(AH254&lt;80%,80%,100%))))</f>
        <v>#VALUE!</v>
      </c>
      <c r="AK247" s="165" t="e">
        <f>VALUE(AJ247)</f>
        <v>#VALUE!</v>
      </c>
      <c r="AL247" s="385" t="str">
        <f>U247</f>
        <v>Moderado</v>
      </c>
      <c r="AM247" s="395">
        <f>V247</f>
        <v>0.6</v>
      </c>
      <c r="AN247" s="405" t="e">
        <v>#VALUE!</v>
      </c>
      <c r="AO247" s="407"/>
      <c r="AP247" s="355" t="s">
        <v>872</v>
      </c>
      <c r="AQ247" s="355" t="s">
        <v>873</v>
      </c>
      <c r="AR247" s="383">
        <v>44197</v>
      </c>
      <c r="AS247" s="383" t="s">
        <v>874</v>
      </c>
      <c r="AT247" s="355"/>
      <c r="AU247" s="355"/>
      <c r="AV247" s="355"/>
      <c r="AW247" s="355"/>
      <c r="AX247" s="355"/>
      <c r="AY247" s="355"/>
      <c r="AZ247" s="355"/>
      <c r="BA247" s="382"/>
      <c r="BB247" s="355"/>
      <c r="BC247" s="355"/>
      <c r="BD247" s="355"/>
      <c r="BE247" s="355"/>
      <c r="BF247" s="355"/>
      <c r="BG247" s="382"/>
      <c r="BH247" s="355"/>
      <c r="BI247" s="355"/>
      <c r="BJ247" s="355"/>
      <c r="BK247" s="355"/>
      <c r="BL247" s="355"/>
      <c r="BM247" s="382"/>
    </row>
    <row r="248" spans="1:65" s="166" customFormat="1" ht="5.25" customHeight="1">
      <c r="A248" s="355"/>
      <c r="B248" s="355"/>
      <c r="C248" s="355"/>
      <c r="D248" s="355"/>
      <c r="E248" s="355"/>
      <c r="F248" s="355"/>
      <c r="G248" s="355"/>
      <c r="H248" s="355"/>
      <c r="I248" s="355"/>
      <c r="J248" s="355"/>
      <c r="K248" s="355"/>
      <c r="L248" s="355"/>
      <c r="M248" s="355"/>
      <c r="N248" s="406"/>
      <c r="O248" s="355"/>
      <c r="P248" s="400"/>
      <c r="Q248" s="403"/>
      <c r="R248" s="163" t="s">
        <v>719</v>
      </c>
      <c r="S248" s="164"/>
      <c r="T248" s="164"/>
      <c r="U248" s="385"/>
      <c r="V248" s="395"/>
      <c r="W248" s="405"/>
      <c r="X248" s="411"/>
      <c r="Y248" s="385"/>
      <c r="Z248" s="388"/>
      <c r="AA248" s="390"/>
      <c r="AB248" s="388"/>
      <c r="AC248" s="390"/>
      <c r="AD248" s="386"/>
      <c r="AE248" s="388"/>
      <c r="AF248" s="388"/>
      <c r="AG248" s="388"/>
      <c r="AH248" s="395"/>
      <c r="AI248" s="397"/>
      <c r="AJ248" s="397"/>
      <c r="AK248" s="159"/>
      <c r="AL248" s="385"/>
      <c r="AM248" s="395"/>
      <c r="AN248" s="405"/>
      <c r="AO248" s="407"/>
      <c r="AP248" s="355"/>
      <c r="AQ248" s="381"/>
      <c r="AR248" s="381"/>
      <c r="AS248" s="381"/>
      <c r="AT248" s="381"/>
      <c r="AU248" s="355"/>
      <c r="AV248" s="355"/>
      <c r="AW248" s="355"/>
      <c r="AX248" s="355"/>
      <c r="AY248" s="381"/>
      <c r="AZ248" s="381"/>
      <c r="BA248" s="381"/>
      <c r="BB248" s="355"/>
      <c r="BC248" s="355"/>
      <c r="BD248" s="355"/>
      <c r="BE248" s="381"/>
      <c r="BF248" s="381"/>
      <c r="BG248" s="381"/>
      <c r="BH248" s="355"/>
      <c r="BI248" s="355"/>
      <c r="BJ248" s="355"/>
      <c r="BK248" s="381"/>
      <c r="BL248" s="381"/>
      <c r="BM248" s="381"/>
    </row>
    <row r="249" spans="1:65" s="166" customFormat="1" ht="5.25" customHeight="1">
      <c r="A249" s="355"/>
      <c r="B249" s="355"/>
      <c r="C249" s="355"/>
      <c r="D249" s="355"/>
      <c r="E249" s="355"/>
      <c r="F249" s="355"/>
      <c r="G249" s="355"/>
      <c r="H249" s="355"/>
      <c r="I249" s="355"/>
      <c r="J249" s="355"/>
      <c r="K249" s="355"/>
      <c r="L249" s="355"/>
      <c r="M249" s="355"/>
      <c r="N249" s="406"/>
      <c r="O249" s="355"/>
      <c r="P249" s="400"/>
      <c r="Q249" s="403"/>
      <c r="R249" s="163" t="s">
        <v>720</v>
      </c>
      <c r="S249" s="164"/>
      <c r="T249" s="164"/>
      <c r="U249" s="385"/>
      <c r="V249" s="395"/>
      <c r="W249" s="405"/>
      <c r="X249" s="411"/>
      <c r="Y249" s="385"/>
      <c r="Z249" s="388"/>
      <c r="AA249" s="390"/>
      <c r="AB249" s="388"/>
      <c r="AC249" s="390"/>
      <c r="AD249" s="386"/>
      <c r="AE249" s="388"/>
      <c r="AF249" s="388"/>
      <c r="AG249" s="388"/>
      <c r="AH249" s="395"/>
      <c r="AI249" s="397"/>
      <c r="AJ249" s="397"/>
      <c r="AK249" s="159"/>
      <c r="AL249" s="385"/>
      <c r="AM249" s="395"/>
      <c r="AN249" s="405"/>
      <c r="AO249" s="407"/>
      <c r="AP249" s="355"/>
      <c r="AQ249" s="381"/>
      <c r="AR249" s="381"/>
      <c r="AS249" s="381"/>
      <c r="AT249" s="381"/>
      <c r="AU249" s="355"/>
      <c r="AV249" s="355"/>
      <c r="AW249" s="355"/>
      <c r="AX249" s="355"/>
      <c r="AY249" s="381"/>
      <c r="AZ249" s="381"/>
      <c r="BA249" s="381"/>
      <c r="BB249" s="355"/>
      <c r="BC249" s="355"/>
      <c r="BD249" s="355"/>
      <c r="BE249" s="381"/>
      <c r="BF249" s="381"/>
      <c r="BG249" s="381"/>
      <c r="BH249" s="355"/>
      <c r="BI249" s="355"/>
      <c r="BJ249" s="355"/>
      <c r="BK249" s="381"/>
      <c r="BL249" s="381"/>
      <c r="BM249" s="381"/>
    </row>
    <row r="250" spans="1:65" s="166" customFormat="1" ht="5.25" customHeight="1">
      <c r="A250" s="355"/>
      <c r="B250" s="355"/>
      <c r="C250" s="355"/>
      <c r="D250" s="355"/>
      <c r="E250" s="355"/>
      <c r="F250" s="355"/>
      <c r="G250" s="355"/>
      <c r="H250" s="355"/>
      <c r="I250" s="355"/>
      <c r="J250" s="355"/>
      <c r="K250" s="355"/>
      <c r="L250" s="355"/>
      <c r="M250" s="355"/>
      <c r="N250" s="406"/>
      <c r="O250" s="355"/>
      <c r="P250" s="400"/>
      <c r="Q250" s="403"/>
      <c r="R250" s="163" t="s">
        <v>721</v>
      </c>
      <c r="S250" s="164"/>
      <c r="T250" s="164"/>
      <c r="U250" s="385"/>
      <c r="V250" s="395"/>
      <c r="W250" s="405"/>
      <c r="X250" s="411"/>
      <c r="Y250" s="385"/>
      <c r="Z250" s="388"/>
      <c r="AA250" s="390"/>
      <c r="AB250" s="388"/>
      <c r="AC250" s="390"/>
      <c r="AD250" s="386"/>
      <c r="AE250" s="388"/>
      <c r="AF250" s="388"/>
      <c r="AG250" s="388"/>
      <c r="AH250" s="395"/>
      <c r="AI250" s="397"/>
      <c r="AJ250" s="397"/>
      <c r="AK250" s="159"/>
      <c r="AL250" s="385"/>
      <c r="AM250" s="395"/>
      <c r="AN250" s="405"/>
      <c r="AO250" s="407"/>
      <c r="AP250" s="355"/>
      <c r="AQ250" s="381"/>
      <c r="AR250" s="381"/>
      <c r="AS250" s="381"/>
      <c r="AT250" s="381"/>
      <c r="AU250" s="355"/>
      <c r="AV250" s="355"/>
      <c r="AW250" s="355"/>
      <c r="AX250" s="355"/>
      <c r="AY250" s="381"/>
      <c r="AZ250" s="381"/>
      <c r="BA250" s="381"/>
      <c r="BB250" s="355"/>
      <c r="BC250" s="355"/>
      <c r="BD250" s="355"/>
      <c r="BE250" s="381"/>
      <c r="BF250" s="381"/>
      <c r="BG250" s="381"/>
      <c r="BH250" s="355"/>
      <c r="BI250" s="355"/>
      <c r="BJ250" s="355"/>
      <c r="BK250" s="381"/>
      <c r="BL250" s="381"/>
      <c r="BM250" s="381"/>
    </row>
    <row r="251" spans="1:65" s="166" customFormat="1" ht="5.25" customHeight="1">
      <c r="A251" s="355"/>
      <c r="B251" s="355"/>
      <c r="C251" s="355"/>
      <c r="D251" s="355"/>
      <c r="E251" s="355"/>
      <c r="F251" s="355"/>
      <c r="G251" s="355"/>
      <c r="H251" s="355"/>
      <c r="I251" s="355"/>
      <c r="J251" s="355"/>
      <c r="K251" s="355"/>
      <c r="L251" s="355"/>
      <c r="M251" s="355"/>
      <c r="N251" s="406"/>
      <c r="O251" s="355"/>
      <c r="P251" s="400"/>
      <c r="Q251" s="403"/>
      <c r="R251" s="163" t="s">
        <v>722</v>
      </c>
      <c r="S251" s="164"/>
      <c r="T251" s="164"/>
      <c r="U251" s="385"/>
      <c r="V251" s="395"/>
      <c r="W251" s="405"/>
      <c r="X251" s="411"/>
      <c r="Y251" s="385"/>
      <c r="Z251" s="388"/>
      <c r="AA251" s="390"/>
      <c r="AB251" s="388"/>
      <c r="AC251" s="390"/>
      <c r="AD251" s="386"/>
      <c r="AE251" s="388"/>
      <c r="AF251" s="388"/>
      <c r="AG251" s="388"/>
      <c r="AH251" s="395"/>
      <c r="AI251" s="397"/>
      <c r="AJ251" s="397"/>
      <c r="AK251" s="159"/>
      <c r="AL251" s="385"/>
      <c r="AM251" s="395"/>
      <c r="AN251" s="405"/>
      <c r="AO251" s="407"/>
      <c r="AP251" s="355"/>
      <c r="AQ251" s="381"/>
      <c r="AR251" s="381"/>
      <c r="AS251" s="381"/>
      <c r="AT251" s="381"/>
      <c r="AU251" s="355"/>
      <c r="AV251" s="355"/>
      <c r="AW251" s="355"/>
      <c r="AX251" s="355"/>
      <c r="AY251" s="381"/>
      <c r="AZ251" s="381"/>
      <c r="BA251" s="381"/>
      <c r="BB251" s="355"/>
      <c r="BC251" s="355"/>
      <c r="BD251" s="355"/>
      <c r="BE251" s="381"/>
      <c r="BF251" s="381"/>
      <c r="BG251" s="381"/>
      <c r="BH251" s="355"/>
      <c r="BI251" s="355"/>
      <c r="BJ251" s="355"/>
      <c r="BK251" s="381"/>
      <c r="BL251" s="381"/>
      <c r="BM251" s="381"/>
    </row>
    <row r="252" spans="1:65" s="166" customFormat="1" ht="5.25" customHeight="1">
      <c r="A252" s="355"/>
      <c r="B252" s="355"/>
      <c r="C252" s="355"/>
      <c r="D252" s="355"/>
      <c r="E252" s="355"/>
      <c r="F252" s="355"/>
      <c r="G252" s="355"/>
      <c r="H252" s="355"/>
      <c r="I252" s="355"/>
      <c r="J252" s="355"/>
      <c r="K252" s="355"/>
      <c r="L252" s="355"/>
      <c r="M252" s="355"/>
      <c r="N252" s="406"/>
      <c r="O252" s="355"/>
      <c r="P252" s="400"/>
      <c r="Q252" s="403"/>
      <c r="R252" s="163" t="s">
        <v>723</v>
      </c>
      <c r="S252" s="164"/>
      <c r="T252" s="164"/>
      <c r="U252" s="385"/>
      <c r="V252" s="395"/>
      <c r="W252" s="405"/>
      <c r="X252" s="411"/>
      <c r="Y252" s="385"/>
      <c r="Z252" s="388"/>
      <c r="AA252" s="390"/>
      <c r="AB252" s="388"/>
      <c r="AC252" s="390"/>
      <c r="AD252" s="386"/>
      <c r="AE252" s="388"/>
      <c r="AF252" s="388"/>
      <c r="AG252" s="388"/>
      <c r="AH252" s="395"/>
      <c r="AI252" s="397"/>
      <c r="AJ252" s="397"/>
      <c r="AK252" s="159"/>
      <c r="AL252" s="385"/>
      <c r="AM252" s="395"/>
      <c r="AN252" s="405"/>
      <c r="AO252" s="407"/>
      <c r="AP252" s="355"/>
      <c r="AQ252" s="381"/>
      <c r="AR252" s="381"/>
      <c r="AS252" s="381"/>
      <c r="AT252" s="381"/>
      <c r="AU252" s="355"/>
      <c r="AV252" s="355"/>
      <c r="AW252" s="355"/>
      <c r="AX252" s="355"/>
      <c r="AY252" s="381"/>
      <c r="AZ252" s="381"/>
      <c r="BA252" s="381"/>
      <c r="BB252" s="355"/>
      <c r="BC252" s="355"/>
      <c r="BD252" s="355"/>
      <c r="BE252" s="381"/>
      <c r="BF252" s="381"/>
      <c r="BG252" s="381"/>
      <c r="BH252" s="355"/>
      <c r="BI252" s="355"/>
      <c r="BJ252" s="355"/>
      <c r="BK252" s="381"/>
      <c r="BL252" s="381"/>
      <c r="BM252" s="381"/>
    </row>
    <row r="253" spans="1:65" s="166" customFormat="1" ht="5.25" customHeight="1">
      <c r="A253" s="355"/>
      <c r="B253" s="355"/>
      <c r="C253" s="355"/>
      <c r="D253" s="355"/>
      <c r="E253" s="355"/>
      <c r="F253" s="355"/>
      <c r="G253" s="355"/>
      <c r="H253" s="355"/>
      <c r="I253" s="355"/>
      <c r="J253" s="355"/>
      <c r="K253" s="355"/>
      <c r="L253" s="355"/>
      <c r="M253" s="355"/>
      <c r="N253" s="406"/>
      <c r="O253" s="355"/>
      <c r="P253" s="400"/>
      <c r="Q253" s="403"/>
      <c r="R253" s="163" t="s">
        <v>724</v>
      </c>
      <c r="S253" s="164"/>
      <c r="T253" s="164"/>
      <c r="U253" s="385"/>
      <c r="V253" s="395"/>
      <c r="W253" s="405"/>
      <c r="X253" s="411"/>
      <c r="Y253" s="385"/>
      <c r="Z253" s="388"/>
      <c r="AA253" s="391"/>
      <c r="AB253" s="388"/>
      <c r="AC253" s="391"/>
      <c r="AD253" s="386"/>
      <c r="AE253" s="388"/>
      <c r="AF253" s="388"/>
      <c r="AG253" s="388"/>
      <c r="AH253" s="395"/>
      <c r="AI253" s="397"/>
      <c r="AJ253" s="397"/>
      <c r="AK253" s="159"/>
      <c r="AL253" s="385"/>
      <c r="AM253" s="395"/>
      <c r="AN253" s="405"/>
      <c r="AO253" s="407"/>
      <c r="AP253" s="355"/>
      <c r="AQ253" s="381"/>
      <c r="AR253" s="381"/>
      <c r="AS253" s="381"/>
      <c r="AT253" s="381"/>
      <c r="AU253" s="355"/>
      <c r="AV253" s="355"/>
      <c r="AW253" s="355"/>
      <c r="AX253" s="355"/>
      <c r="AY253" s="381"/>
      <c r="AZ253" s="381"/>
      <c r="BA253" s="381"/>
      <c r="BB253" s="355"/>
      <c r="BC253" s="355"/>
      <c r="BD253" s="355"/>
      <c r="BE253" s="381"/>
      <c r="BF253" s="381"/>
      <c r="BG253" s="381"/>
      <c r="BH253" s="355"/>
      <c r="BI253" s="355"/>
      <c r="BJ253" s="355"/>
      <c r="BK253" s="381"/>
      <c r="BL253" s="381"/>
      <c r="BM253" s="381"/>
    </row>
    <row r="254" spans="1:65" s="166" customFormat="1" ht="5.25" customHeight="1">
      <c r="A254" s="355"/>
      <c r="B254" s="355"/>
      <c r="C254" s="355"/>
      <c r="D254" s="355"/>
      <c r="E254" s="355"/>
      <c r="F254" s="355"/>
      <c r="G254" s="355"/>
      <c r="H254" s="355"/>
      <c r="I254" s="355"/>
      <c r="J254" s="355"/>
      <c r="K254" s="355"/>
      <c r="L254" s="355"/>
      <c r="M254" s="355"/>
      <c r="N254" s="406"/>
      <c r="O254" s="355"/>
      <c r="P254" s="400"/>
      <c r="Q254" s="403"/>
      <c r="R254" s="163" t="s">
        <v>725</v>
      </c>
      <c r="S254" s="164"/>
      <c r="T254" s="164"/>
      <c r="U254" s="385"/>
      <c r="V254" s="395"/>
      <c r="W254" s="405"/>
      <c r="X254" s="384"/>
      <c r="Y254" s="385" t="str">
        <f>IF(Z254="Preventivo","X",IF(Z247="Detectivo","X","X "))</f>
        <v xml:space="preserve">X </v>
      </c>
      <c r="Z254" s="387" t="s">
        <v>793</v>
      </c>
      <c r="AA254" s="389">
        <f>IF(Z254="","",IF(Z254="Preventivo",25%,15%))</f>
        <v>0.15</v>
      </c>
      <c r="AB254" s="387" t="s">
        <v>38</v>
      </c>
      <c r="AC254" s="392">
        <f>IF(AB254="Automatico",25%,15%)</f>
        <v>0.15</v>
      </c>
      <c r="AD254" s="395">
        <f>AA254+AC254</f>
        <v>0.3</v>
      </c>
      <c r="AE254" s="387"/>
      <c r="AF254" s="387"/>
      <c r="AG254" s="387"/>
      <c r="AH254" s="395" t="e">
        <f>AH247-(AH247*AD254)</f>
        <v>#VALUE!</v>
      </c>
      <c r="AI254" s="397"/>
      <c r="AJ254" s="397"/>
      <c r="AK254" s="159"/>
      <c r="AL254" s="385"/>
      <c r="AM254" s="395"/>
      <c r="AN254" s="405"/>
      <c r="AO254" s="407"/>
      <c r="AP254" s="355"/>
      <c r="AQ254" s="355"/>
      <c r="AR254" s="383"/>
      <c r="AS254" s="383"/>
      <c r="AT254" s="355"/>
      <c r="AU254" s="355"/>
      <c r="AV254" s="355"/>
      <c r="AW254" s="355"/>
      <c r="AX254" s="355"/>
      <c r="AY254" s="355"/>
      <c r="AZ254" s="355"/>
      <c r="BA254" s="382"/>
      <c r="BB254" s="355"/>
      <c r="BC254" s="355"/>
      <c r="BD254" s="355"/>
      <c r="BE254" s="355"/>
      <c r="BF254" s="355"/>
      <c r="BG254" s="382"/>
      <c r="BH254" s="355"/>
      <c r="BI254" s="355"/>
      <c r="BJ254" s="355"/>
      <c r="BK254" s="355"/>
      <c r="BL254" s="355"/>
      <c r="BM254" s="382"/>
    </row>
    <row r="255" spans="1:65" s="166" customFormat="1" ht="5.25" customHeight="1">
      <c r="A255" s="355"/>
      <c r="B255" s="355"/>
      <c r="C255" s="355"/>
      <c r="D255" s="355"/>
      <c r="E255" s="355"/>
      <c r="F255" s="355"/>
      <c r="G255" s="355"/>
      <c r="H255" s="355"/>
      <c r="I255" s="355"/>
      <c r="J255" s="355"/>
      <c r="K255" s="355"/>
      <c r="L255" s="355"/>
      <c r="M255" s="355"/>
      <c r="N255" s="406"/>
      <c r="O255" s="355"/>
      <c r="P255" s="400"/>
      <c r="Q255" s="403"/>
      <c r="R255" s="163" t="s">
        <v>733</v>
      </c>
      <c r="S255" s="164"/>
      <c r="T255" s="164"/>
      <c r="U255" s="385"/>
      <c r="V255" s="395"/>
      <c r="W255" s="405"/>
      <c r="X255" s="384"/>
      <c r="Y255" s="386"/>
      <c r="Z255" s="388"/>
      <c r="AA255" s="390"/>
      <c r="AB255" s="388"/>
      <c r="AC255" s="393"/>
      <c r="AD255" s="386"/>
      <c r="AE255" s="387"/>
      <c r="AF255" s="388"/>
      <c r="AG255" s="388"/>
      <c r="AH255" s="395"/>
      <c r="AI255" s="397"/>
      <c r="AJ255" s="397"/>
      <c r="AK255" s="159"/>
      <c r="AL255" s="385"/>
      <c r="AM255" s="395"/>
      <c r="AN255" s="405"/>
      <c r="AO255" s="407"/>
      <c r="AP255" s="381"/>
      <c r="AQ255" s="381"/>
      <c r="AR255" s="381"/>
      <c r="AS255" s="381"/>
      <c r="AT255" s="381"/>
      <c r="AU255" s="355"/>
      <c r="AV255" s="381"/>
      <c r="AW255" s="381"/>
      <c r="AX255" s="381"/>
      <c r="AY255" s="381"/>
      <c r="AZ255" s="381"/>
      <c r="BA255" s="381"/>
      <c r="BB255" s="381"/>
      <c r="BC255" s="381"/>
      <c r="BD255" s="381"/>
      <c r="BE255" s="381"/>
      <c r="BF255" s="381"/>
      <c r="BG255" s="381"/>
      <c r="BH255" s="381"/>
      <c r="BI255" s="381"/>
      <c r="BJ255" s="381"/>
      <c r="BK255" s="381"/>
      <c r="BL255" s="381"/>
      <c r="BM255" s="381"/>
    </row>
    <row r="256" spans="1:65" s="166" customFormat="1" ht="5.25" customHeight="1">
      <c r="A256" s="355"/>
      <c r="B256" s="355"/>
      <c r="C256" s="355"/>
      <c r="D256" s="355"/>
      <c r="E256" s="355"/>
      <c r="F256" s="355"/>
      <c r="G256" s="355"/>
      <c r="H256" s="355"/>
      <c r="I256" s="355"/>
      <c r="J256" s="355"/>
      <c r="K256" s="355"/>
      <c r="L256" s="355"/>
      <c r="M256" s="355"/>
      <c r="N256" s="406"/>
      <c r="O256" s="355"/>
      <c r="P256" s="400"/>
      <c r="Q256" s="403"/>
      <c r="R256" s="163" t="s">
        <v>734</v>
      </c>
      <c r="S256" s="164"/>
      <c r="T256" s="164"/>
      <c r="U256" s="385"/>
      <c r="V256" s="395"/>
      <c r="W256" s="405"/>
      <c r="X256" s="384"/>
      <c r="Y256" s="386"/>
      <c r="Z256" s="388"/>
      <c r="AA256" s="390"/>
      <c r="AB256" s="388"/>
      <c r="AC256" s="393"/>
      <c r="AD256" s="386"/>
      <c r="AE256" s="387"/>
      <c r="AF256" s="388"/>
      <c r="AG256" s="388"/>
      <c r="AH256" s="395"/>
      <c r="AI256" s="397"/>
      <c r="AJ256" s="397"/>
      <c r="AK256" s="159"/>
      <c r="AL256" s="385"/>
      <c r="AM256" s="395"/>
      <c r="AN256" s="405"/>
      <c r="AO256" s="407"/>
      <c r="AP256" s="381"/>
      <c r="AQ256" s="381"/>
      <c r="AR256" s="381"/>
      <c r="AS256" s="381"/>
      <c r="AT256" s="381"/>
      <c r="AU256" s="355"/>
      <c r="AV256" s="381"/>
      <c r="AW256" s="381"/>
      <c r="AX256" s="381"/>
      <c r="AY256" s="381"/>
      <c r="AZ256" s="381"/>
      <c r="BA256" s="381"/>
      <c r="BB256" s="381"/>
      <c r="BC256" s="381"/>
      <c r="BD256" s="381"/>
      <c r="BE256" s="381"/>
      <c r="BF256" s="381"/>
      <c r="BG256" s="381"/>
      <c r="BH256" s="381"/>
      <c r="BI256" s="381"/>
      <c r="BJ256" s="381"/>
      <c r="BK256" s="381"/>
      <c r="BL256" s="381"/>
      <c r="BM256" s="381"/>
    </row>
    <row r="257" spans="1:65" s="166" customFormat="1" ht="5.25" customHeight="1">
      <c r="A257" s="355"/>
      <c r="B257" s="355"/>
      <c r="C257" s="355"/>
      <c r="D257" s="355"/>
      <c r="E257" s="355"/>
      <c r="F257" s="355"/>
      <c r="G257" s="355"/>
      <c r="H257" s="355"/>
      <c r="I257" s="355"/>
      <c r="J257" s="355"/>
      <c r="K257" s="355"/>
      <c r="L257" s="355"/>
      <c r="M257" s="355"/>
      <c r="N257" s="406"/>
      <c r="O257" s="355"/>
      <c r="P257" s="400"/>
      <c r="Q257" s="403"/>
      <c r="R257" s="163" t="s">
        <v>736</v>
      </c>
      <c r="S257" s="164"/>
      <c r="T257" s="164"/>
      <c r="U257" s="385"/>
      <c r="V257" s="395"/>
      <c r="W257" s="405"/>
      <c r="X257" s="384"/>
      <c r="Y257" s="386"/>
      <c r="Z257" s="388"/>
      <c r="AA257" s="390"/>
      <c r="AB257" s="388"/>
      <c r="AC257" s="393"/>
      <c r="AD257" s="386"/>
      <c r="AE257" s="387"/>
      <c r="AF257" s="388"/>
      <c r="AG257" s="388"/>
      <c r="AH257" s="395"/>
      <c r="AI257" s="397"/>
      <c r="AJ257" s="397"/>
      <c r="AK257" s="159"/>
      <c r="AL257" s="385"/>
      <c r="AM257" s="395"/>
      <c r="AN257" s="405"/>
      <c r="AO257" s="407"/>
      <c r="AP257" s="381"/>
      <c r="AQ257" s="381"/>
      <c r="AR257" s="381"/>
      <c r="AS257" s="381"/>
      <c r="AT257" s="381"/>
      <c r="AU257" s="355"/>
      <c r="AV257" s="381"/>
      <c r="AW257" s="381"/>
      <c r="AX257" s="381"/>
      <c r="AY257" s="381"/>
      <c r="AZ257" s="381"/>
      <c r="BA257" s="381"/>
      <c r="BB257" s="381"/>
      <c r="BC257" s="381"/>
      <c r="BD257" s="381"/>
      <c r="BE257" s="381"/>
      <c r="BF257" s="381"/>
      <c r="BG257" s="381"/>
      <c r="BH257" s="381"/>
      <c r="BI257" s="381"/>
      <c r="BJ257" s="381"/>
      <c r="BK257" s="381"/>
      <c r="BL257" s="381"/>
      <c r="BM257" s="381"/>
    </row>
    <row r="258" spans="1:65" s="166" customFormat="1" ht="5.25" customHeight="1">
      <c r="A258" s="355"/>
      <c r="B258" s="355"/>
      <c r="C258" s="355"/>
      <c r="D258" s="355"/>
      <c r="E258" s="355"/>
      <c r="F258" s="355"/>
      <c r="G258" s="355"/>
      <c r="H258" s="355"/>
      <c r="I258" s="355"/>
      <c r="J258" s="355"/>
      <c r="K258" s="355"/>
      <c r="L258" s="355"/>
      <c r="M258" s="355"/>
      <c r="N258" s="406"/>
      <c r="O258" s="355"/>
      <c r="P258" s="400"/>
      <c r="Q258" s="403"/>
      <c r="R258" s="163" t="s">
        <v>737</v>
      </c>
      <c r="S258" s="164"/>
      <c r="T258" s="164"/>
      <c r="U258" s="385"/>
      <c r="V258" s="395"/>
      <c r="W258" s="405"/>
      <c r="X258" s="384"/>
      <c r="Y258" s="386"/>
      <c r="Z258" s="388"/>
      <c r="AA258" s="390"/>
      <c r="AB258" s="388"/>
      <c r="AC258" s="393"/>
      <c r="AD258" s="386"/>
      <c r="AE258" s="387"/>
      <c r="AF258" s="388"/>
      <c r="AG258" s="388"/>
      <c r="AH258" s="395"/>
      <c r="AI258" s="397"/>
      <c r="AJ258" s="397"/>
      <c r="AK258" s="159"/>
      <c r="AL258" s="385"/>
      <c r="AM258" s="395"/>
      <c r="AN258" s="405"/>
      <c r="AO258" s="407"/>
      <c r="AP258" s="381"/>
      <c r="AQ258" s="381"/>
      <c r="AR258" s="381"/>
      <c r="AS258" s="381"/>
      <c r="AT258" s="381"/>
      <c r="AU258" s="355"/>
      <c r="AV258" s="381"/>
      <c r="AW258" s="381"/>
      <c r="AX258" s="381"/>
      <c r="AY258" s="381"/>
      <c r="AZ258" s="381"/>
      <c r="BA258" s="381"/>
      <c r="BB258" s="381"/>
      <c r="BC258" s="381"/>
      <c r="BD258" s="381"/>
      <c r="BE258" s="381"/>
      <c r="BF258" s="381"/>
      <c r="BG258" s="381"/>
      <c r="BH258" s="381"/>
      <c r="BI258" s="381"/>
      <c r="BJ258" s="381"/>
      <c r="BK258" s="381"/>
      <c r="BL258" s="381"/>
      <c r="BM258" s="381"/>
    </row>
    <row r="259" spans="1:65" s="166" customFormat="1" ht="5.25" customHeight="1">
      <c r="A259" s="355"/>
      <c r="B259" s="355"/>
      <c r="C259" s="355"/>
      <c r="D259" s="355"/>
      <c r="E259" s="355"/>
      <c r="F259" s="355"/>
      <c r="G259" s="355"/>
      <c r="H259" s="355"/>
      <c r="I259" s="355"/>
      <c r="J259" s="355"/>
      <c r="K259" s="355"/>
      <c r="L259" s="355"/>
      <c r="M259" s="355"/>
      <c r="N259" s="406"/>
      <c r="O259" s="355"/>
      <c r="P259" s="400"/>
      <c r="Q259" s="403"/>
      <c r="R259" s="163" t="s">
        <v>738</v>
      </c>
      <c r="S259" s="164"/>
      <c r="T259" s="164"/>
      <c r="U259" s="385"/>
      <c r="V259" s="395"/>
      <c r="W259" s="405"/>
      <c r="X259" s="384"/>
      <c r="Y259" s="386"/>
      <c r="Z259" s="388"/>
      <c r="AA259" s="390"/>
      <c r="AB259" s="388"/>
      <c r="AC259" s="393"/>
      <c r="AD259" s="386"/>
      <c r="AE259" s="387"/>
      <c r="AF259" s="388"/>
      <c r="AG259" s="388"/>
      <c r="AH259" s="395"/>
      <c r="AI259" s="397"/>
      <c r="AJ259" s="397"/>
      <c r="AK259" s="159"/>
      <c r="AL259" s="385"/>
      <c r="AM259" s="395"/>
      <c r="AN259" s="405"/>
      <c r="AO259" s="407"/>
      <c r="AP259" s="381"/>
      <c r="AQ259" s="381"/>
      <c r="AR259" s="381"/>
      <c r="AS259" s="381"/>
      <c r="AT259" s="381"/>
      <c r="AU259" s="355"/>
      <c r="AV259" s="381"/>
      <c r="AW259" s="381"/>
      <c r="AX259" s="381"/>
      <c r="AY259" s="381"/>
      <c r="AZ259" s="381"/>
      <c r="BA259" s="381"/>
      <c r="BB259" s="381"/>
      <c r="BC259" s="381"/>
      <c r="BD259" s="381"/>
      <c r="BE259" s="381"/>
      <c r="BF259" s="381"/>
      <c r="BG259" s="381"/>
      <c r="BH259" s="381"/>
      <c r="BI259" s="381"/>
      <c r="BJ259" s="381"/>
      <c r="BK259" s="381"/>
      <c r="BL259" s="381"/>
      <c r="BM259" s="381"/>
    </row>
    <row r="260" spans="1:65" s="166" customFormat="1" ht="5.25" customHeight="1">
      <c r="A260" s="355"/>
      <c r="B260" s="355"/>
      <c r="C260" s="355"/>
      <c r="D260" s="355"/>
      <c r="E260" s="355"/>
      <c r="F260" s="355"/>
      <c r="G260" s="355"/>
      <c r="H260" s="355"/>
      <c r="I260" s="355"/>
      <c r="J260" s="355"/>
      <c r="K260" s="355"/>
      <c r="L260" s="355"/>
      <c r="M260" s="355"/>
      <c r="N260" s="406"/>
      <c r="O260" s="355"/>
      <c r="P260" s="400"/>
      <c r="Q260" s="403"/>
      <c r="R260" s="163" t="s">
        <v>739</v>
      </c>
      <c r="S260" s="164"/>
      <c r="T260" s="164"/>
      <c r="U260" s="385"/>
      <c r="V260" s="395"/>
      <c r="W260" s="405"/>
      <c r="X260" s="384"/>
      <c r="Y260" s="386"/>
      <c r="Z260" s="388"/>
      <c r="AA260" s="390"/>
      <c r="AB260" s="388"/>
      <c r="AC260" s="393"/>
      <c r="AD260" s="386"/>
      <c r="AE260" s="387"/>
      <c r="AF260" s="388"/>
      <c r="AG260" s="388"/>
      <c r="AH260" s="395"/>
      <c r="AI260" s="397"/>
      <c r="AJ260" s="397"/>
      <c r="AK260" s="159"/>
      <c r="AL260" s="385"/>
      <c r="AM260" s="395"/>
      <c r="AN260" s="405"/>
      <c r="AO260" s="407"/>
      <c r="AP260" s="381"/>
      <c r="AQ260" s="381"/>
      <c r="AR260" s="381"/>
      <c r="AS260" s="381"/>
      <c r="AT260" s="381"/>
      <c r="AU260" s="355"/>
      <c r="AV260" s="381"/>
      <c r="AW260" s="381"/>
      <c r="AX260" s="381"/>
      <c r="AY260" s="381"/>
      <c r="AZ260" s="381"/>
      <c r="BA260" s="381"/>
      <c r="BB260" s="381"/>
      <c r="BC260" s="381"/>
      <c r="BD260" s="381"/>
      <c r="BE260" s="381"/>
      <c r="BF260" s="381"/>
      <c r="BG260" s="381"/>
      <c r="BH260" s="381"/>
      <c r="BI260" s="381"/>
      <c r="BJ260" s="381"/>
      <c r="BK260" s="381"/>
      <c r="BL260" s="381"/>
      <c r="BM260" s="381"/>
    </row>
    <row r="261" spans="1:65" s="166" customFormat="1" ht="5.25" customHeight="1">
      <c r="A261" s="355"/>
      <c r="B261" s="355"/>
      <c r="C261" s="355"/>
      <c r="D261" s="355"/>
      <c r="E261" s="355"/>
      <c r="F261" s="355"/>
      <c r="G261" s="355"/>
      <c r="H261" s="355"/>
      <c r="I261" s="355"/>
      <c r="J261" s="355"/>
      <c r="K261" s="355"/>
      <c r="L261" s="355"/>
      <c r="M261" s="355"/>
      <c r="N261" s="406"/>
      <c r="O261" s="355"/>
      <c r="P261" s="400"/>
      <c r="Q261" s="403"/>
      <c r="R261" s="163" t="s">
        <v>740</v>
      </c>
      <c r="S261" s="164"/>
      <c r="T261" s="164"/>
      <c r="U261" s="385"/>
      <c r="V261" s="395"/>
      <c r="W261" s="405"/>
      <c r="X261" s="384"/>
      <c r="Y261" s="386"/>
      <c r="Z261" s="388"/>
      <c r="AA261" s="390"/>
      <c r="AB261" s="388"/>
      <c r="AC261" s="393"/>
      <c r="AD261" s="386"/>
      <c r="AE261" s="387"/>
      <c r="AF261" s="388"/>
      <c r="AG261" s="388"/>
      <c r="AH261" s="395"/>
      <c r="AI261" s="397"/>
      <c r="AJ261" s="397"/>
      <c r="AK261" s="159"/>
      <c r="AL261" s="385"/>
      <c r="AM261" s="395"/>
      <c r="AN261" s="405"/>
      <c r="AO261" s="407"/>
      <c r="AP261" s="381"/>
      <c r="AQ261" s="381"/>
      <c r="AR261" s="381"/>
      <c r="AS261" s="381"/>
      <c r="AT261" s="381"/>
      <c r="AU261" s="355"/>
      <c r="AV261" s="381"/>
      <c r="AW261" s="381"/>
      <c r="AX261" s="381"/>
      <c r="AY261" s="381"/>
      <c r="AZ261" s="381"/>
      <c r="BA261" s="381"/>
      <c r="BB261" s="381"/>
      <c r="BC261" s="381"/>
      <c r="BD261" s="381"/>
      <c r="BE261" s="381"/>
      <c r="BF261" s="381"/>
      <c r="BG261" s="381"/>
      <c r="BH261" s="381"/>
      <c r="BI261" s="381"/>
      <c r="BJ261" s="381"/>
      <c r="BK261" s="381"/>
      <c r="BL261" s="381"/>
      <c r="BM261" s="381"/>
    </row>
    <row r="262" spans="1:65" s="166" customFormat="1" ht="5.25" customHeight="1">
      <c r="A262" s="355"/>
      <c r="B262" s="355"/>
      <c r="C262" s="355"/>
      <c r="D262" s="355"/>
      <c r="E262" s="355"/>
      <c r="F262" s="355"/>
      <c r="G262" s="355"/>
      <c r="H262" s="355"/>
      <c r="I262" s="355"/>
      <c r="J262" s="355"/>
      <c r="K262" s="355"/>
      <c r="L262" s="355"/>
      <c r="M262" s="355"/>
      <c r="N262" s="406"/>
      <c r="O262" s="355"/>
      <c r="P262" s="400"/>
      <c r="Q262" s="403"/>
      <c r="R262" s="163" t="s">
        <v>741</v>
      </c>
      <c r="S262" s="164"/>
      <c r="T262" s="164"/>
      <c r="U262" s="385"/>
      <c r="V262" s="395"/>
      <c r="W262" s="405"/>
      <c r="X262" s="384"/>
      <c r="Y262" s="386"/>
      <c r="Z262" s="388"/>
      <c r="AA262" s="390"/>
      <c r="AB262" s="388"/>
      <c r="AC262" s="393"/>
      <c r="AD262" s="386"/>
      <c r="AE262" s="387"/>
      <c r="AF262" s="388"/>
      <c r="AG262" s="388"/>
      <c r="AH262" s="395"/>
      <c r="AI262" s="397"/>
      <c r="AJ262" s="397"/>
      <c r="AK262" s="159"/>
      <c r="AL262" s="385"/>
      <c r="AM262" s="395"/>
      <c r="AN262" s="405"/>
      <c r="AO262" s="407"/>
      <c r="AP262" s="381"/>
      <c r="AQ262" s="381"/>
      <c r="AR262" s="381"/>
      <c r="AS262" s="381"/>
      <c r="AT262" s="381"/>
      <c r="AU262" s="355"/>
      <c r="AV262" s="381"/>
      <c r="AW262" s="381"/>
      <c r="AX262" s="381"/>
      <c r="AY262" s="381"/>
      <c r="AZ262" s="381"/>
      <c r="BA262" s="381"/>
      <c r="BB262" s="381"/>
      <c r="BC262" s="381"/>
      <c r="BD262" s="381"/>
      <c r="BE262" s="381"/>
      <c r="BF262" s="381"/>
      <c r="BG262" s="381"/>
      <c r="BH262" s="381"/>
      <c r="BI262" s="381"/>
      <c r="BJ262" s="381"/>
      <c r="BK262" s="381"/>
      <c r="BL262" s="381"/>
      <c r="BM262" s="381"/>
    </row>
    <row r="263" spans="1:65" s="166" customFormat="1" ht="5.25" customHeight="1">
      <c r="A263" s="355"/>
      <c r="B263" s="355"/>
      <c r="C263" s="355"/>
      <c r="D263" s="355"/>
      <c r="E263" s="355"/>
      <c r="F263" s="355"/>
      <c r="G263" s="355"/>
      <c r="H263" s="355"/>
      <c r="I263" s="355"/>
      <c r="J263" s="355"/>
      <c r="K263" s="355"/>
      <c r="L263" s="355"/>
      <c r="M263" s="355"/>
      <c r="N263" s="406"/>
      <c r="O263" s="355"/>
      <c r="P263" s="400"/>
      <c r="Q263" s="403"/>
      <c r="R263" s="163" t="s">
        <v>742</v>
      </c>
      <c r="S263" s="164"/>
      <c r="T263" s="164"/>
      <c r="U263" s="385"/>
      <c r="V263" s="395"/>
      <c r="W263" s="405"/>
      <c r="X263" s="384"/>
      <c r="Y263" s="386"/>
      <c r="Z263" s="388"/>
      <c r="AA263" s="390"/>
      <c r="AB263" s="388"/>
      <c r="AC263" s="393"/>
      <c r="AD263" s="386"/>
      <c r="AE263" s="387"/>
      <c r="AF263" s="388"/>
      <c r="AG263" s="388"/>
      <c r="AH263" s="395"/>
      <c r="AI263" s="397"/>
      <c r="AJ263" s="397"/>
      <c r="AK263" s="159"/>
      <c r="AL263" s="385"/>
      <c r="AM263" s="395"/>
      <c r="AN263" s="405"/>
      <c r="AO263" s="407"/>
      <c r="AP263" s="381"/>
      <c r="AQ263" s="381"/>
      <c r="AR263" s="381"/>
      <c r="AS263" s="381"/>
      <c r="AT263" s="381"/>
      <c r="AU263" s="355"/>
      <c r="AV263" s="381"/>
      <c r="AW263" s="381"/>
      <c r="AX263" s="381"/>
      <c r="AY263" s="381"/>
      <c r="AZ263" s="381"/>
      <c r="BA263" s="381"/>
      <c r="BB263" s="381"/>
      <c r="BC263" s="381"/>
      <c r="BD263" s="381"/>
      <c r="BE263" s="381"/>
      <c r="BF263" s="381"/>
      <c r="BG263" s="381"/>
      <c r="BH263" s="381"/>
      <c r="BI263" s="381"/>
      <c r="BJ263" s="381"/>
      <c r="BK263" s="381"/>
      <c r="BL263" s="381"/>
      <c r="BM263" s="381"/>
    </row>
    <row r="264" spans="1:65" s="166" customFormat="1" ht="5.25" customHeight="1">
      <c r="A264" s="355"/>
      <c r="B264" s="355"/>
      <c r="C264" s="355"/>
      <c r="D264" s="355"/>
      <c r="E264" s="355"/>
      <c r="F264" s="355"/>
      <c r="G264" s="355"/>
      <c r="H264" s="355"/>
      <c r="I264" s="355"/>
      <c r="J264" s="355"/>
      <c r="K264" s="355"/>
      <c r="L264" s="355"/>
      <c r="M264" s="355"/>
      <c r="N264" s="406"/>
      <c r="O264" s="355"/>
      <c r="P264" s="400"/>
      <c r="Q264" s="403"/>
      <c r="R264" s="163" t="s">
        <v>743</v>
      </c>
      <c r="S264" s="164"/>
      <c r="T264" s="164"/>
      <c r="U264" s="385"/>
      <c r="V264" s="395"/>
      <c r="W264" s="405"/>
      <c r="X264" s="384"/>
      <c r="Y264" s="386"/>
      <c r="Z264" s="388"/>
      <c r="AA264" s="390"/>
      <c r="AB264" s="388"/>
      <c r="AC264" s="393"/>
      <c r="AD264" s="386"/>
      <c r="AE264" s="387"/>
      <c r="AF264" s="388"/>
      <c r="AG264" s="388"/>
      <c r="AH264" s="395"/>
      <c r="AI264" s="397"/>
      <c r="AJ264" s="397"/>
      <c r="AK264" s="159"/>
      <c r="AL264" s="385"/>
      <c r="AM264" s="395"/>
      <c r="AN264" s="405"/>
      <c r="AO264" s="407"/>
      <c r="AP264" s="381"/>
      <c r="AQ264" s="381"/>
      <c r="AR264" s="381"/>
      <c r="AS264" s="381"/>
      <c r="AT264" s="381"/>
      <c r="AU264" s="355"/>
      <c r="AV264" s="381"/>
      <c r="AW264" s="381"/>
      <c r="AX264" s="381"/>
      <c r="AY264" s="381"/>
      <c r="AZ264" s="381"/>
      <c r="BA264" s="381"/>
      <c r="BB264" s="381"/>
      <c r="BC264" s="381"/>
      <c r="BD264" s="381"/>
      <c r="BE264" s="381"/>
      <c r="BF264" s="381"/>
      <c r="BG264" s="381"/>
      <c r="BH264" s="381"/>
      <c r="BI264" s="381"/>
      <c r="BJ264" s="381"/>
      <c r="BK264" s="381"/>
      <c r="BL264" s="381"/>
      <c r="BM264" s="381"/>
    </row>
    <row r="265" spans="1:65" s="166" customFormat="1" ht="5.25" customHeight="1">
      <c r="A265" s="355"/>
      <c r="B265" s="355"/>
      <c r="C265" s="355"/>
      <c r="D265" s="355"/>
      <c r="E265" s="355"/>
      <c r="F265" s="355"/>
      <c r="G265" s="355"/>
      <c r="H265" s="355"/>
      <c r="I265" s="355"/>
      <c r="J265" s="355"/>
      <c r="K265" s="355"/>
      <c r="L265" s="355"/>
      <c r="M265" s="355"/>
      <c r="N265" s="406"/>
      <c r="O265" s="355"/>
      <c r="P265" s="400"/>
      <c r="Q265" s="403"/>
      <c r="R265" s="163" t="s">
        <v>744</v>
      </c>
      <c r="S265" s="164"/>
      <c r="T265" s="164"/>
      <c r="U265" s="385"/>
      <c r="V265" s="395"/>
      <c r="W265" s="405"/>
      <c r="X265" s="384"/>
      <c r="Y265" s="386"/>
      <c r="Z265" s="388"/>
      <c r="AA265" s="390"/>
      <c r="AB265" s="388"/>
      <c r="AC265" s="393"/>
      <c r="AD265" s="386"/>
      <c r="AE265" s="387"/>
      <c r="AF265" s="388"/>
      <c r="AG265" s="388"/>
      <c r="AH265" s="395"/>
      <c r="AI265" s="397"/>
      <c r="AJ265" s="397"/>
      <c r="AK265" s="159"/>
      <c r="AL265" s="385"/>
      <c r="AM265" s="395"/>
      <c r="AN265" s="405"/>
      <c r="AO265" s="407"/>
      <c r="AP265" s="381"/>
      <c r="AQ265" s="381"/>
      <c r="AR265" s="381"/>
      <c r="AS265" s="381"/>
      <c r="AT265" s="381"/>
      <c r="AU265" s="355"/>
      <c r="AV265" s="381"/>
      <c r="AW265" s="381"/>
      <c r="AX265" s="381"/>
      <c r="AY265" s="381"/>
      <c r="AZ265" s="381"/>
      <c r="BA265" s="381"/>
      <c r="BB265" s="381"/>
      <c r="BC265" s="381"/>
      <c r="BD265" s="381"/>
      <c r="BE265" s="381"/>
      <c r="BF265" s="381"/>
      <c r="BG265" s="381"/>
      <c r="BH265" s="381"/>
      <c r="BI265" s="381"/>
      <c r="BJ265" s="381"/>
      <c r="BK265" s="381"/>
      <c r="BL265" s="381"/>
      <c r="BM265" s="381"/>
    </row>
    <row r="266" spans="1:65" s="166" customFormat="1" ht="5.25" customHeight="1">
      <c r="A266" s="355"/>
      <c r="B266" s="355"/>
      <c r="C266" s="355"/>
      <c r="D266" s="355"/>
      <c r="E266" s="355"/>
      <c r="F266" s="355"/>
      <c r="G266" s="355"/>
      <c r="H266" s="355"/>
      <c r="I266" s="355"/>
      <c r="J266" s="355"/>
      <c r="K266" s="355"/>
      <c r="L266" s="355"/>
      <c r="M266" s="355"/>
      <c r="N266" s="406"/>
      <c r="O266" s="355"/>
      <c r="P266" s="401"/>
      <c r="Q266" s="404"/>
      <c r="R266" s="167" t="s">
        <v>745</v>
      </c>
      <c r="S266" s="164">
        <f>COUNTA(S247:S265)</f>
        <v>0</v>
      </c>
      <c r="T266" s="164">
        <f>COUNTA(T247:T265)</f>
        <v>0</v>
      </c>
      <c r="U266" s="385"/>
      <c r="V266" s="395"/>
      <c r="W266" s="405"/>
      <c r="X266" s="384"/>
      <c r="Y266" s="386"/>
      <c r="Z266" s="388"/>
      <c r="AA266" s="391"/>
      <c r="AB266" s="388"/>
      <c r="AC266" s="394"/>
      <c r="AD266" s="386"/>
      <c r="AE266" s="387"/>
      <c r="AF266" s="388"/>
      <c r="AG266" s="388"/>
      <c r="AH266" s="395"/>
      <c r="AI266" s="398"/>
      <c r="AJ266" s="398"/>
      <c r="AK266" s="162"/>
      <c r="AL266" s="385"/>
      <c r="AM266" s="395"/>
      <c r="AN266" s="405"/>
      <c r="AO266" s="407"/>
      <c r="AP266" s="381"/>
      <c r="AQ266" s="381"/>
      <c r="AR266" s="381"/>
      <c r="AS266" s="381"/>
      <c r="AT266" s="381"/>
      <c r="AU266" s="355"/>
      <c r="AV266" s="381"/>
      <c r="AW266" s="381"/>
      <c r="AX266" s="381"/>
      <c r="AY266" s="381"/>
      <c r="AZ266" s="381"/>
      <c r="BA266" s="381"/>
      <c r="BB266" s="381"/>
      <c r="BC266" s="381"/>
      <c r="BD266" s="381"/>
      <c r="BE266" s="381"/>
      <c r="BF266" s="381"/>
      <c r="BG266" s="381"/>
      <c r="BH266" s="381"/>
      <c r="BI266" s="381"/>
      <c r="BJ266" s="381"/>
      <c r="BK266" s="381"/>
      <c r="BL266" s="381"/>
      <c r="BM266" s="381"/>
    </row>
    <row r="267" spans="1:65" s="166" customFormat="1" ht="5.25" customHeight="1">
      <c r="A267" s="355">
        <v>10</v>
      </c>
      <c r="B267" s="355"/>
      <c r="C267" s="355" t="s">
        <v>868</v>
      </c>
      <c r="D267" s="355"/>
      <c r="E267" s="355" t="s">
        <v>869</v>
      </c>
      <c r="F267" s="355" t="s">
        <v>875</v>
      </c>
      <c r="G267" s="355"/>
      <c r="H267" s="355"/>
      <c r="I267" s="355"/>
      <c r="J267" s="355"/>
      <c r="K267" s="355"/>
      <c r="L267" s="355"/>
      <c r="M267" s="355"/>
      <c r="N267" s="406" t="s">
        <v>704</v>
      </c>
      <c r="O267" s="355"/>
      <c r="P267" s="399"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402">
        <f>IF(P267="Casi seguro",100%,IF(P267="Probable",80%,IF(P267="Posible",60%,IF(P267="Improbable",40%,IF(P267="Rara vez",20%,0)))))</f>
        <v>0</v>
      </c>
      <c r="R267" s="163" t="s">
        <v>706</v>
      </c>
      <c r="S267" s="164"/>
      <c r="T267" s="164"/>
      <c r="U267" s="385" t="str">
        <f>IF(S286&lt;=5,"Moderado",IF(S286&lt;=11,"Mayor","Catastrofico"))</f>
        <v>Moderado</v>
      </c>
      <c r="V267" s="395">
        <f>IF(U267=0,0,IF(U267="Moderado",60%,IF(U267="Mayor",80%,100%)))</f>
        <v>0.6</v>
      </c>
      <c r="W267" s="405" t="e">
        <v>#N/A</v>
      </c>
      <c r="X267" s="411" t="s">
        <v>876</v>
      </c>
      <c r="Y267" s="385" t="str">
        <f>IF(Z267="Preventivo","X",IF(Z267="Detectivo","X","X "))</f>
        <v xml:space="preserve">X </v>
      </c>
      <c r="Z267" s="387"/>
      <c r="AA267" s="389" t="str">
        <f>IF(Z267="","",IF(Z267="Preventivo",25%,15%))</f>
        <v/>
      </c>
      <c r="AB267" s="387"/>
      <c r="AC267" s="389">
        <f>IF(AB267="Automatico",25%,15%)</f>
        <v>0.15</v>
      </c>
      <c r="AD267" s="395" t="e">
        <f>AA267+AC267</f>
        <v>#VALUE!</v>
      </c>
      <c r="AE267" s="387"/>
      <c r="AF267" s="387"/>
      <c r="AG267" s="387"/>
      <c r="AH267" s="395" t="e">
        <f>Q267-(Q267*AD267)</f>
        <v>#VALUE!</v>
      </c>
      <c r="AI267" s="396" t="e">
        <f>IF(AJ267=0,"Defina la frecuencia",IF(AJ267=20%,"Rara vez",IF(AJ267=40%,"Improbable",IF(AJ267=60%,"Posible",IF(AJ267=80%,"Probable","Casi seguro")))))</f>
        <v>#VALUE!</v>
      </c>
      <c r="AJ267" s="396" t="e">
        <f>IF(AH274&lt;20%,20%,IF(AH274&lt;40%,40%,IF(AH274&lt;60%,60%,IF(AH274&lt;80%,80%,100%))))</f>
        <v>#VALUE!</v>
      </c>
      <c r="AK267" s="165" t="e">
        <f>VALUE(AJ267)</f>
        <v>#VALUE!</v>
      </c>
      <c r="AL267" s="385" t="str">
        <f>U267</f>
        <v>Moderado</v>
      </c>
      <c r="AM267" s="395">
        <f>V267</f>
        <v>0.6</v>
      </c>
      <c r="AN267" s="405" t="e">
        <v>#VALUE!</v>
      </c>
      <c r="AO267" s="407"/>
      <c r="AP267" s="355" t="s">
        <v>877</v>
      </c>
      <c r="AQ267" s="355" t="s">
        <v>873</v>
      </c>
      <c r="AR267" s="383">
        <v>44197</v>
      </c>
      <c r="AS267" s="383" t="s">
        <v>713</v>
      </c>
      <c r="AT267" s="355"/>
      <c r="AU267" s="355"/>
      <c r="AV267" s="355"/>
      <c r="AW267" s="355"/>
      <c r="AX267" s="355"/>
      <c r="AY267" s="355"/>
      <c r="AZ267" s="355"/>
      <c r="BA267" s="382"/>
      <c r="BB267" s="355"/>
      <c r="BC267" s="355"/>
      <c r="BD267" s="355"/>
      <c r="BE267" s="355"/>
      <c r="BF267" s="355"/>
      <c r="BG267" s="382"/>
      <c r="BH267" s="355"/>
      <c r="BI267" s="355"/>
      <c r="BJ267" s="355"/>
      <c r="BK267" s="355"/>
      <c r="BL267" s="355"/>
      <c r="BM267" s="382"/>
    </row>
    <row r="268" spans="1:65" s="166" customFormat="1" ht="5.25" customHeight="1">
      <c r="A268" s="355"/>
      <c r="B268" s="355"/>
      <c r="C268" s="355"/>
      <c r="D268" s="355"/>
      <c r="E268" s="355"/>
      <c r="F268" s="355"/>
      <c r="G268" s="355"/>
      <c r="H268" s="355"/>
      <c r="I268" s="355"/>
      <c r="J268" s="355"/>
      <c r="K268" s="355"/>
      <c r="L268" s="355"/>
      <c r="M268" s="355"/>
      <c r="N268" s="406"/>
      <c r="O268" s="355"/>
      <c r="P268" s="400"/>
      <c r="Q268" s="403"/>
      <c r="R268" s="163" t="s">
        <v>719</v>
      </c>
      <c r="S268" s="164"/>
      <c r="T268" s="164"/>
      <c r="U268" s="385"/>
      <c r="V268" s="395"/>
      <c r="W268" s="405"/>
      <c r="X268" s="411"/>
      <c r="Y268" s="385"/>
      <c r="Z268" s="388"/>
      <c r="AA268" s="390"/>
      <c r="AB268" s="388"/>
      <c r="AC268" s="390"/>
      <c r="AD268" s="386"/>
      <c r="AE268" s="388"/>
      <c r="AF268" s="388"/>
      <c r="AG268" s="388"/>
      <c r="AH268" s="395"/>
      <c r="AI268" s="397"/>
      <c r="AJ268" s="397"/>
      <c r="AK268" s="159"/>
      <c r="AL268" s="385"/>
      <c r="AM268" s="395"/>
      <c r="AN268" s="405"/>
      <c r="AO268" s="407"/>
      <c r="AP268" s="355"/>
      <c r="AQ268" s="381"/>
      <c r="AR268" s="381"/>
      <c r="AS268" s="381"/>
      <c r="AT268" s="381"/>
      <c r="AU268" s="355"/>
      <c r="AV268" s="355"/>
      <c r="AW268" s="355"/>
      <c r="AX268" s="355"/>
      <c r="AY268" s="381"/>
      <c r="AZ268" s="381"/>
      <c r="BA268" s="381"/>
      <c r="BB268" s="355"/>
      <c r="BC268" s="355"/>
      <c r="BD268" s="355"/>
      <c r="BE268" s="381"/>
      <c r="BF268" s="381"/>
      <c r="BG268" s="381"/>
      <c r="BH268" s="355"/>
      <c r="BI268" s="355"/>
      <c r="BJ268" s="355"/>
      <c r="BK268" s="381"/>
      <c r="BL268" s="381"/>
      <c r="BM268" s="381"/>
    </row>
    <row r="269" spans="1:65" s="166" customFormat="1" ht="5.25" customHeight="1">
      <c r="A269" s="355"/>
      <c r="B269" s="355"/>
      <c r="C269" s="355"/>
      <c r="D269" s="355"/>
      <c r="E269" s="355"/>
      <c r="F269" s="355"/>
      <c r="G269" s="355"/>
      <c r="H269" s="355"/>
      <c r="I269" s="355"/>
      <c r="J269" s="355"/>
      <c r="K269" s="355"/>
      <c r="L269" s="355"/>
      <c r="M269" s="355"/>
      <c r="N269" s="406"/>
      <c r="O269" s="355"/>
      <c r="P269" s="400"/>
      <c r="Q269" s="403"/>
      <c r="R269" s="163" t="s">
        <v>720</v>
      </c>
      <c r="S269" s="164"/>
      <c r="T269" s="164"/>
      <c r="U269" s="385"/>
      <c r="V269" s="395"/>
      <c r="W269" s="405"/>
      <c r="X269" s="411"/>
      <c r="Y269" s="385"/>
      <c r="Z269" s="388"/>
      <c r="AA269" s="390"/>
      <c r="AB269" s="388"/>
      <c r="AC269" s="390"/>
      <c r="AD269" s="386"/>
      <c r="AE269" s="388"/>
      <c r="AF269" s="388"/>
      <c r="AG269" s="388"/>
      <c r="AH269" s="395"/>
      <c r="AI269" s="397"/>
      <c r="AJ269" s="397"/>
      <c r="AK269" s="159"/>
      <c r="AL269" s="385"/>
      <c r="AM269" s="395"/>
      <c r="AN269" s="405"/>
      <c r="AO269" s="407"/>
      <c r="AP269" s="355"/>
      <c r="AQ269" s="381"/>
      <c r="AR269" s="381"/>
      <c r="AS269" s="381"/>
      <c r="AT269" s="381"/>
      <c r="AU269" s="355"/>
      <c r="AV269" s="355"/>
      <c r="AW269" s="355"/>
      <c r="AX269" s="355"/>
      <c r="AY269" s="381"/>
      <c r="AZ269" s="381"/>
      <c r="BA269" s="381"/>
      <c r="BB269" s="355"/>
      <c r="BC269" s="355"/>
      <c r="BD269" s="355"/>
      <c r="BE269" s="381"/>
      <c r="BF269" s="381"/>
      <c r="BG269" s="381"/>
      <c r="BH269" s="355"/>
      <c r="BI269" s="355"/>
      <c r="BJ269" s="355"/>
      <c r="BK269" s="381"/>
      <c r="BL269" s="381"/>
      <c r="BM269" s="381"/>
    </row>
    <row r="270" spans="1:65" s="166" customFormat="1" ht="5.25" customHeight="1">
      <c r="A270" s="355"/>
      <c r="B270" s="355"/>
      <c r="C270" s="355"/>
      <c r="D270" s="355"/>
      <c r="E270" s="355"/>
      <c r="F270" s="355"/>
      <c r="G270" s="355"/>
      <c r="H270" s="355"/>
      <c r="I270" s="355"/>
      <c r="J270" s="355"/>
      <c r="K270" s="355"/>
      <c r="L270" s="355"/>
      <c r="M270" s="355"/>
      <c r="N270" s="406"/>
      <c r="O270" s="355"/>
      <c r="P270" s="400"/>
      <c r="Q270" s="403"/>
      <c r="R270" s="163" t="s">
        <v>721</v>
      </c>
      <c r="S270" s="164"/>
      <c r="T270" s="164"/>
      <c r="U270" s="385"/>
      <c r="V270" s="395"/>
      <c r="W270" s="405"/>
      <c r="X270" s="411"/>
      <c r="Y270" s="385"/>
      <c r="Z270" s="388"/>
      <c r="AA270" s="390"/>
      <c r="AB270" s="388"/>
      <c r="AC270" s="390"/>
      <c r="AD270" s="386"/>
      <c r="AE270" s="388"/>
      <c r="AF270" s="388"/>
      <c r="AG270" s="388"/>
      <c r="AH270" s="395"/>
      <c r="AI270" s="397"/>
      <c r="AJ270" s="397"/>
      <c r="AK270" s="159"/>
      <c r="AL270" s="385"/>
      <c r="AM270" s="395"/>
      <c r="AN270" s="405"/>
      <c r="AO270" s="407"/>
      <c r="AP270" s="355"/>
      <c r="AQ270" s="381"/>
      <c r="AR270" s="381"/>
      <c r="AS270" s="381"/>
      <c r="AT270" s="381"/>
      <c r="AU270" s="355"/>
      <c r="AV270" s="355"/>
      <c r="AW270" s="355"/>
      <c r="AX270" s="355"/>
      <c r="AY270" s="381"/>
      <c r="AZ270" s="381"/>
      <c r="BA270" s="381"/>
      <c r="BB270" s="355"/>
      <c r="BC270" s="355"/>
      <c r="BD270" s="355"/>
      <c r="BE270" s="381"/>
      <c r="BF270" s="381"/>
      <c r="BG270" s="381"/>
      <c r="BH270" s="355"/>
      <c r="BI270" s="355"/>
      <c r="BJ270" s="355"/>
      <c r="BK270" s="381"/>
      <c r="BL270" s="381"/>
      <c r="BM270" s="381"/>
    </row>
    <row r="271" spans="1:65" s="166" customFormat="1" ht="5.25" customHeight="1">
      <c r="A271" s="355"/>
      <c r="B271" s="355"/>
      <c r="C271" s="355"/>
      <c r="D271" s="355"/>
      <c r="E271" s="355"/>
      <c r="F271" s="355"/>
      <c r="G271" s="355"/>
      <c r="H271" s="355"/>
      <c r="I271" s="355"/>
      <c r="J271" s="355"/>
      <c r="K271" s="355"/>
      <c r="L271" s="355"/>
      <c r="M271" s="355"/>
      <c r="N271" s="406"/>
      <c r="O271" s="355"/>
      <c r="P271" s="400"/>
      <c r="Q271" s="403"/>
      <c r="R271" s="163" t="s">
        <v>722</v>
      </c>
      <c r="S271" s="164"/>
      <c r="T271" s="164"/>
      <c r="U271" s="385"/>
      <c r="V271" s="395"/>
      <c r="W271" s="405"/>
      <c r="X271" s="411"/>
      <c r="Y271" s="385"/>
      <c r="Z271" s="388"/>
      <c r="AA271" s="390"/>
      <c r="AB271" s="388"/>
      <c r="AC271" s="390"/>
      <c r="AD271" s="386"/>
      <c r="AE271" s="388"/>
      <c r="AF271" s="388"/>
      <c r="AG271" s="388"/>
      <c r="AH271" s="395"/>
      <c r="AI271" s="397"/>
      <c r="AJ271" s="397"/>
      <c r="AK271" s="159"/>
      <c r="AL271" s="385"/>
      <c r="AM271" s="395"/>
      <c r="AN271" s="405"/>
      <c r="AO271" s="407"/>
      <c r="AP271" s="355"/>
      <c r="AQ271" s="381"/>
      <c r="AR271" s="381"/>
      <c r="AS271" s="381"/>
      <c r="AT271" s="381"/>
      <c r="AU271" s="355"/>
      <c r="AV271" s="355"/>
      <c r="AW271" s="355"/>
      <c r="AX271" s="355"/>
      <c r="AY271" s="381"/>
      <c r="AZ271" s="381"/>
      <c r="BA271" s="381"/>
      <c r="BB271" s="355"/>
      <c r="BC271" s="355"/>
      <c r="BD271" s="355"/>
      <c r="BE271" s="381"/>
      <c r="BF271" s="381"/>
      <c r="BG271" s="381"/>
      <c r="BH271" s="355"/>
      <c r="BI271" s="355"/>
      <c r="BJ271" s="355"/>
      <c r="BK271" s="381"/>
      <c r="BL271" s="381"/>
      <c r="BM271" s="381"/>
    </row>
    <row r="272" spans="1:65" s="166" customFormat="1" ht="5.25" customHeight="1">
      <c r="A272" s="355"/>
      <c r="B272" s="355"/>
      <c r="C272" s="355"/>
      <c r="D272" s="355"/>
      <c r="E272" s="355"/>
      <c r="F272" s="355"/>
      <c r="G272" s="355"/>
      <c r="H272" s="355"/>
      <c r="I272" s="355"/>
      <c r="J272" s="355"/>
      <c r="K272" s="355"/>
      <c r="L272" s="355"/>
      <c r="M272" s="355"/>
      <c r="N272" s="406"/>
      <c r="O272" s="355"/>
      <c r="P272" s="400"/>
      <c r="Q272" s="403"/>
      <c r="R272" s="163" t="s">
        <v>723</v>
      </c>
      <c r="S272" s="164"/>
      <c r="T272" s="164"/>
      <c r="U272" s="385"/>
      <c r="V272" s="395"/>
      <c r="W272" s="405"/>
      <c r="X272" s="411"/>
      <c r="Y272" s="385"/>
      <c r="Z272" s="388"/>
      <c r="AA272" s="390"/>
      <c r="AB272" s="388"/>
      <c r="AC272" s="390"/>
      <c r="AD272" s="386"/>
      <c r="AE272" s="388"/>
      <c r="AF272" s="388"/>
      <c r="AG272" s="388"/>
      <c r="AH272" s="395"/>
      <c r="AI272" s="397"/>
      <c r="AJ272" s="397"/>
      <c r="AK272" s="159"/>
      <c r="AL272" s="385"/>
      <c r="AM272" s="395"/>
      <c r="AN272" s="405"/>
      <c r="AO272" s="407"/>
      <c r="AP272" s="355"/>
      <c r="AQ272" s="381"/>
      <c r="AR272" s="381"/>
      <c r="AS272" s="381"/>
      <c r="AT272" s="381"/>
      <c r="AU272" s="355"/>
      <c r="AV272" s="355"/>
      <c r="AW272" s="355"/>
      <c r="AX272" s="355"/>
      <c r="AY272" s="381"/>
      <c r="AZ272" s="381"/>
      <c r="BA272" s="381"/>
      <c r="BB272" s="355"/>
      <c r="BC272" s="355"/>
      <c r="BD272" s="355"/>
      <c r="BE272" s="381"/>
      <c r="BF272" s="381"/>
      <c r="BG272" s="381"/>
      <c r="BH272" s="355"/>
      <c r="BI272" s="355"/>
      <c r="BJ272" s="355"/>
      <c r="BK272" s="381"/>
      <c r="BL272" s="381"/>
      <c r="BM272" s="381"/>
    </row>
    <row r="273" spans="1:65" s="166" customFormat="1" ht="5.25" customHeight="1">
      <c r="A273" s="355"/>
      <c r="B273" s="355"/>
      <c r="C273" s="355"/>
      <c r="D273" s="355"/>
      <c r="E273" s="355"/>
      <c r="F273" s="355"/>
      <c r="G273" s="355"/>
      <c r="H273" s="355"/>
      <c r="I273" s="355"/>
      <c r="J273" s="355"/>
      <c r="K273" s="355"/>
      <c r="L273" s="355"/>
      <c r="M273" s="355"/>
      <c r="N273" s="406"/>
      <c r="O273" s="355"/>
      <c r="P273" s="400"/>
      <c r="Q273" s="403"/>
      <c r="R273" s="163" t="s">
        <v>724</v>
      </c>
      <c r="S273" s="164"/>
      <c r="T273" s="164"/>
      <c r="U273" s="385"/>
      <c r="V273" s="395"/>
      <c r="W273" s="405"/>
      <c r="X273" s="411"/>
      <c r="Y273" s="385"/>
      <c r="Z273" s="388"/>
      <c r="AA273" s="391"/>
      <c r="AB273" s="388"/>
      <c r="AC273" s="391"/>
      <c r="AD273" s="386"/>
      <c r="AE273" s="388"/>
      <c r="AF273" s="388"/>
      <c r="AG273" s="388"/>
      <c r="AH273" s="395"/>
      <c r="AI273" s="397"/>
      <c r="AJ273" s="397"/>
      <c r="AK273" s="159"/>
      <c r="AL273" s="385"/>
      <c r="AM273" s="395"/>
      <c r="AN273" s="405"/>
      <c r="AO273" s="407"/>
      <c r="AP273" s="355"/>
      <c r="AQ273" s="381"/>
      <c r="AR273" s="381"/>
      <c r="AS273" s="381"/>
      <c r="AT273" s="381"/>
      <c r="AU273" s="355"/>
      <c r="AV273" s="355"/>
      <c r="AW273" s="355"/>
      <c r="AX273" s="355"/>
      <c r="AY273" s="381"/>
      <c r="AZ273" s="381"/>
      <c r="BA273" s="381"/>
      <c r="BB273" s="355"/>
      <c r="BC273" s="355"/>
      <c r="BD273" s="355"/>
      <c r="BE273" s="381"/>
      <c r="BF273" s="381"/>
      <c r="BG273" s="381"/>
      <c r="BH273" s="355"/>
      <c r="BI273" s="355"/>
      <c r="BJ273" s="355"/>
      <c r="BK273" s="381"/>
      <c r="BL273" s="381"/>
      <c r="BM273" s="381"/>
    </row>
    <row r="274" spans="1:65" s="166" customFormat="1" ht="5.25" customHeight="1">
      <c r="A274" s="355"/>
      <c r="B274" s="355"/>
      <c r="C274" s="355"/>
      <c r="D274" s="355"/>
      <c r="E274" s="355"/>
      <c r="F274" s="355"/>
      <c r="G274" s="355"/>
      <c r="H274" s="355"/>
      <c r="I274" s="355"/>
      <c r="J274" s="355"/>
      <c r="K274" s="355"/>
      <c r="L274" s="355"/>
      <c r="M274" s="355"/>
      <c r="N274" s="406"/>
      <c r="O274" s="355"/>
      <c r="P274" s="400"/>
      <c r="Q274" s="403"/>
      <c r="R274" s="163" t="s">
        <v>725</v>
      </c>
      <c r="S274" s="164"/>
      <c r="T274" s="164"/>
      <c r="U274" s="385"/>
      <c r="V274" s="395"/>
      <c r="W274" s="405"/>
      <c r="X274" s="384"/>
      <c r="Y274" s="385" t="str">
        <f>IF(Z274="Preventivo","X",IF(Z267="Detectivo","X","X "))</f>
        <v xml:space="preserve">X </v>
      </c>
      <c r="Z274" s="387" t="s">
        <v>793</v>
      </c>
      <c r="AA274" s="389">
        <f>IF(Z274="","",IF(Z274="Preventivo",25%,15%))</f>
        <v>0.15</v>
      </c>
      <c r="AB274" s="387" t="s">
        <v>38</v>
      </c>
      <c r="AC274" s="392">
        <f>IF(AB274="Automatico",25%,15%)</f>
        <v>0.15</v>
      </c>
      <c r="AD274" s="395">
        <f>AA274+AC274</f>
        <v>0.3</v>
      </c>
      <c r="AE274" s="387"/>
      <c r="AF274" s="387"/>
      <c r="AG274" s="387"/>
      <c r="AH274" s="395" t="e">
        <f>AH267-(AH267*AD274)</f>
        <v>#VALUE!</v>
      </c>
      <c r="AI274" s="397"/>
      <c r="AJ274" s="397"/>
      <c r="AK274" s="159"/>
      <c r="AL274" s="385"/>
      <c r="AM274" s="395"/>
      <c r="AN274" s="405"/>
      <c r="AO274" s="407"/>
      <c r="AP274" s="355"/>
      <c r="AQ274" s="355"/>
      <c r="AR274" s="383"/>
      <c r="AS274" s="383"/>
      <c r="AT274" s="355"/>
      <c r="AU274" s="355"/>
      <c r="AV274" s="355"/>
      <c r="AW274" s="355"/>
      <c r="AX274" s="355"/>
      <c r="AY274" s="355"/>
      <c r="AZ274" s="355"/>
      <c r="BA274" s="382"/>
      <c r="BB274" s="355"/>
      <c r="BC274" s="355"/>
      <c r="BD274" s="355"/>
      <c r="BE274" s="355"/>
      <c r="BF274" s="355"/>
      <c r="BG274" s="382"/>
      <c r="BH274" s="355"/>
      <c r="BI274" s="355"/>
      <c r="BJ274" s="355"/>
      <c r="BK274" s="355"/>
      <c r="BL274" s="355"/>
      <c r="BM274" s="382"/>
    </row>
    <row r="275" spans="1:65" s="166" customFormat="1" ht="5.25" customHeight="1">
      <c r="A275" s="355"/>
      <c r="B275" s="355"/>
      <c r="C275" s="355"/>
      <c r="D275" s="355"/>
      <c r="E275" s="355"/>
      <c r="F275" s="355"/>
      <c r="G275" s="355"/>
      <c r="H275" s="355"/>
      <c r="I275" s="355"/>
      <c r="J275" s="355"/>
      <c r="K275" s="355"/>
      <c r="L275" s="355"/>
      <c r="M275" s="355"/>
      <c r="N275" s="406"/>
      <c r="O275" s="355"/>
      <c r="P275" s="400"/>
      <c r="Q275" s="403"/>
      <c r="R275" s="163" t="s">
        <v>733</v>
      </c>
      <c r="S275" s="164"/>
      <c r="T275" s="164"/>
      <c r="U275" s="385"/>
      <c r="V275" s="395"/>
      <c r="W275" s="405"/>
      <c r="X275" s="384"/>
      <c r="Y275" s="386"/>
      <c r="Z275" s="388"/>
      <c r="AA275" s="390"/>
      <c r="AB275" s="388"/>
      <c r="AC275" s="393"/>
      <c r="AD275" s="386"/>
      <c r="AE275" s="387"/>
      <c r="AF275" s="388"/>
      <c r="AG275" s="388"/>
      <c r="AH275" s="395"/>
      <c r="AI275" s="397"/>
      <c r="AJ275" s="397"/>
      <c r="AK275" s="159"/>
      <c r="AL275" s="385"/>
      <c r="AM275" s="395"/>
      <c r="AN275" s="405"/>
      <c r="AO275" s="407"/>
      <c r="AP275" s="381"/>
      <c r="AQ275" s="381"/>
      <c r="AR275" s="381"/>
      <c r="AS275" s="381"/>
      <c r="AT275" s="381"/>
      <c r="AU275" s="355"/>
      <c r="AV275" s="381"/>
      <c r="AW275" s="381"/>
      <c r="AX275" s="381"/>
      <c r="AY275" s="381"/>
      <c r="AZ275" s="381"/>
      <c r="BA275" s="381"/>
      <c r="BB275" s="381"/>
      <c r="BC275" s="381"/>
      <c r="BD275" s="381"/>
      <c r="BE275" s="381"/>
      <c r="BF275" s="381"/>
      <c r="BG275" s="381"/>
      <c r="BH275" s="381"/>
      <c r="BI275" s="381"/>
      <c r="BJ275" s="381"/>
      <c r="BK275" s="381"/>
      <c r="BL275" s="381"/>
      <c r="BM275" s="381"/>
    </row>
    <row r="276" spans="1:65" s="166" customFormat="1" ht="5.25" customHeight="1">
      <c r="A276" s="355"/>
      <c r="B276" s="355"/>
      <c r="C276" s="355"/>
      <c r="D276" s="355"/>
      <c r="E276" s="355"/>
      <c r="F276" s="355"/>
      <c r="G276" s="355"/>
      <c r="H276" s="355"/>
      <c r="I276" s="355"/>
      <c r="J276" s="355"/>
      <c r="K276" s="355"/>
      <c r="L276" s="355"/>
      <c r="M276" s="355"/>
      <c r="N276" s="406"/>
      <c r="O276" s="355"/>
      <c r="P276" s="400"/>
      <c r="Q276" s="403"/>
      <c r="R276" s="163" t="s">
        <v>734</v>
      </c>
      <c r="S276" s="164"/>
      <c r="T276" s="164"/>
      <c r="U276" s="385"/>
      <c r="V276" s="395"/>
      <c r="W276" s="405"/>
      <c r="X276" s="384"/>
      <c r="Y276" s="386"/>
      <c r="Z276" s="388"/>
      <c r="AA276" s="390"/>
      <c r="AB276" s="388"/>
      <c r="AC276" s="393"/>
      <c r="AD276" s="386"/>
      <c r="AE276" s="387"/>
      <c r="AF276" s="388"/>
      <c r="AG276" s="388"/>
      <c r="AH276" s="395"/>
      <c r="AI276" s="397"/>
      <c r="AJ276" s="397"/>
      <c r="AK276" s="159"/>
      <c r="AL276" s="385"/>
      <c r="AM276" s="395"/>
      <c r="AN276" s="405"/>
      <c r="AO276" s="407"/>
      <c r="AP276" s="381"/>
      <c r="AQ276" s="381"/>
      <c r="AR276" s="381"/>
      <c r="AS276" s="381"/>
      <c r="AT276" s="381"/>
      <c r="AU276" s="355"/>
      <c r="AV276" s="381"/>
      <c r="AW276" s="381"/>
      <c r="AX276" s="381"/>
      <c r="AY276" s="381"/>
      <c r="AZ276" s="381"/>
      <c r="BA276" s="381"/>
      <c r="BB276" s="381"/>
      <c r="BC276" s="381"/>
      <c r="BD276" s="381"/>
      <c r="BE276" s="381"/>
      <c r="BF276" s="381"/>
      <c r="BG276" s="381"/>
      <c r="BH276" s="381"/>
      <c r="BI276" s="381"/>
      <c r="BJ276" s="381"/>
      <c r="BK276" s="381"/>
      <c r="BL276" s="381"/>
      <c r="BM276" s="381"/>
    </row>
    <row r="277" spans="1:65" s="166" customFormat="1" ht="5.25" customHeight="1">
      <c r="A277" s="355"/>
      <c r="B277" s="355"/>
      <c r="C277" s="355"/>
      <c r="D277" s="355"/>
      <c r="E277" s="355"/>
      <c r="F277" s="355"/>
      <c r="G277" s="355"/>
      <c r="H277" s="355"/>
      <c r="I277" s="355"/>
      <c r="J277" s="355"/>
      <c r="K277" s="355"/>
      <c r="L277" s="355"/>
      <c r="M277" s="355"/>
      <c r="N277" s="406"/>
      <c r="O277" s="355"/>
      <c r="P277" s="400"/>
      <c r="Q277" s="403"/>
      <c r="R277" s="163" t="s">
        <v>736</v>
      </c>
      <c r="S277" s="164"/>
      <c r="T277" s="164"/>
      <c r="U277" s="385"/>
      <c r="V277" s="395"/>
      <c r="W277" s="405"/>
      <c r="X277" s="384"/>
      <c r="Y277" s="386"/>
      <c r="Z277" s="388"/>
      <c r="AA277" s="390"/>
      <c r="AB277" s="388"/>
      <c r="AC277" s="393"/>
      <c r="AD277" s="386"/>
      <c r="AE277" s="387"/>
      <c r="AF277" s="388"/>
      <c r="AG277" s="388"/>
      <c r="AH277" s="395"/>
      <c r="AI277" s="397"/>
      <c r="AJ277" s="397"/>
      <c r="AK277" s="159"/>
      <c r="AL277" s="385"/>
      <c r="AM277" s="395"/>
      <c r="AN277" s="405"/>
      <c r="AO277" s="407"/>
      <c r="AP277" s="381"/>
      <c r="AQ277" s="381"/>
      <c r="AR277" s="381"/>
      <c r="AS277" s="381"/>
      <c r="AT277" s="381"/>
      <c r="AU277" s="355"/>
      <c r="AV277" s="381"/>
      <c r="AW277" s="381"/>
      <c r="AX277" s="381"/>
      <c r="AY277" s="381"/>
      <c r="AZ277" s="381"/>
      <c r="BA277" s="381"/>
      <c r="BB277" s="381"/>
      <c r="BC277" s="381"/>
      <c r="BD277" s="381"/>
      <c r="BE277" s="381"/>
      <c r="BF277" s="381"/>
      <c r="BG277" s="381"/>
      <c r="BH277" s="381"/>
      <c r="BI277" s="381"/>
      <c r="BJ277" s="381"/>
      <c r="BK277" s="381"/>
      <c r="BL277" s="381"/>
      <c r="BM277" s="381"/>
    </row>
    <row r="278" spans="1:65" s="166" customFormat="1" ht="5.25" customHeight="1">
      <c r="A278" s="355"/>
      <c r="B278" s="355"/>
      <c r="C278" s="355"/>
      <c r="D278" s="355"/>
      <c r="E278" s="355"/>
      <c r="F278" s="355"/>
      <c r="G278" s="355"/>
      <c r="H278" s="355"/>
      <c r="I278" s="355"/>
      <c r="J278" s="355"/>
      <c r="K278" s="355"/>
      <c r="L278" s="355"/>
      <c r="M278" s="355"/>
      <c r="N278" s="406"/>
      <c r="O278" s="355"/>
      <c r="P278" s="400"/>
      <c r="Q278" s="403"/>
      <c r="R278" s="163" t="s">
        <v>737</v>
      </c>
      <c r="S278" s="164"/>
      <c r="T278" s="164"/>
      <c r="U278" s="385"/>
      <c r="V278" s="395"/>
      <c r="W278" s="405"/>
      <c r="X278" s="384"/>
      <c r="Y278" s="386"/>
      <c r="Z278" s="388"/>
      <c r="AA278" s="390"/>
      <c r="AB278" s="388"/>
      <c r="AC278" s="393"/>
      <c r="AD278" s="386"/>
      <c r="AE278" s="387"/>
      <c r="AF278" s="388"/>
      <c r="AG278" s="388"/>
      <c r="AH278" s="395"/>
      <c r="AI278" s="397"/>
      <c r="AJ278" s="397"/>
      <c r="AK278" s="159"/>
      <c r="AL278" s="385"/>
      <c r="AM278" s="395"/>
      <c r="AN278" s="405"/>
      <c r="AO278" s="407"/>
      <c r="AP278" s="381"/>
      <c r="AQ278" s="381"/>
      <c r="AR278" s="381"/>
      <c r="AS278" s="381"/>
      <c r="AT278" s="381"/>
      <c r="AU278" s="355"/>
      <c r="AV278" s="381"/>
      <c r="AW278" s="381"/>
      <c r="AX278" s="381"/>
      <c r="AY278" s="381"/>
      <c r="AZ278" s="381"/>
      <c r="BA278" s="381"/>
      <c r="BB278" s="381"/>
      <c r="BC278" s="381"/>
      <c r="BD278" s="381"/>
      <c r="BE278" s="381"/>
      <c r="BF278" s="381"/>
      <c r="BG278" s="381"/>
      <c r="BH278" s="381"/>
      <c r="BI278" s="381"/>
      <c r="BJ278" s="381"/>
      <c r="BK278" s="381"/>
      <c r="BL278" s="381"/>
      <c r="BM278" s="381"/>
    </row>
    <row r="279" spans="1:65" s="166" customFormat="1" ht="5.25" customHeight="1">
      <c r="A279" s="355"/>
      <c r="B279" s="355"/>
      <c r="C279" s="355"/>
      <c r="D279" s="355"/>
      <c r="E279" s="355"/>
      <c r="F279" s="355"/>
      <c r="G279" s="355"/>
      <c r="H279" s="355"/>
      <c r="I279" s="355"/>
      <c r="J279" s="355"/>
      <c r="K279" s="355"/>
      <c r="L279" s="355"/>
      <c r="M279" s="355"/>
      <c r="N279" s="406"/>
      <c r="O279" s="355"/>
      <c r="P279" s="400"/>
      <c r="Q279" s="403"/>
      <c r="R279" s="163" t="s">
        <v>738</v>
      </c>
      <c r="S279" s="164"/>
      <c r="T279" s="164"/>
      <c r="U279" s="385"/>
      <c r="V279" s="395"/>
      <c r="W279" s="405"/>
      <c r="X279" s="384"/>
      <c r="Y279" s="386"/>
      <c r="Z279" s="388"/>
      <c r="AA279" s="390"/>
      <c r="AB279" s="388"/>
      <c r="AC279" s="393"/>
      <c r="AD279" s="386"/>
      <c r="AE279" s="387"/>
      <c r="AF279" s="388"/>
      <c r="AG279" s="388"/>
      <c r="AH279" s="395"/>
      <c r="AI279" s="397"/>
      <c r="AJ279" s="397"/>
      <c r="AK279" s="159"/>
      <c r="AL279" s="385"/>
      <c r="AM279" s="395"/>
      <c r="AN279" s="405"/>
      <c r="AO279" s="407"/>
      <c r="AP279" s="381"/>
      <c r="AQ279" s="381"/>
      <c r="AR279" s="381"/>
      <c r="AS279" s="381"/>
      <c r="AT279" s="381"/>
      <c r="AU279" s="355"/>
      <c r="AV279" s="381"/>
      <c r="AW279" s="381"/>
      <c r="AX279" s="381"/>
      <c r="AY279" s="381"/>
      <c r="AZ279" s="381"/>
      <c r="BA279" s="381"/>
      <c r="BB279" s="381"/>
      <c r="BC279" s="381"/>
      <c r="BD279" s="381"/>
      <c r="BE279" s="381"/>
      <c r="BF279" s="381"/>
      <c r="BG279" s="381"/>
      <c r="BH279" s="381"/>
      <c r="BI279" s="381"/>
      <c r="BJ279" s="381"/>
      <c r="BK279" s="381"/>
      <c r="BL279" s="381"/>
      <c r="BM279" s="381"/>
    </row>
    <row r="280" spans="1:65" s="166" customFormat="1" ht="5.25" customHeight="1">
      <c r="A280" s="355"/>
      <c r="B280" s="355"/>
      <c r="C280" s="355"/>
      <c r="D280" s="355"/>
      <c r="E280" s="355"/>
      <c r="F280" s="355"/>
      <c r="G280" s="355"/>
      <c r="H280" s="355"/>
      <c r="I280" s="355"/>
      <c r="J280" s="355"/>
      <c r="K280" s="355"/>
      <c r="L280" s="355"/>
      <c r="M280" s="355"/>
      <c r="N280" s="406"/>
      <c r="O280" s="355"/>
      <c r="P280" s="400"/>
      <c r="Q280" s="403"/>
      <c r="R280" s="163" t="s">
        <v>739</v>
      </c>
      <c r="S280" s="164"/>
      <c r="T280" s="164"/>
      <c r="U280" s="385"/>
      <c r="V280" s="395"/>
      <c r="W280" s="405"/>
      <c r="X280" s="384"/>
      <c r="Y280" s="386"/>
      <c r="Z280" s="388"/>
      <c r="AA280" s="390"/>
      <c r="AB280" s="388"/>
      <c r="AC280" s="393"/>
      <c r="AD280" s="386"/>
      <c r="AE280" s="387"/>
      <c r="AF280" s="388"/>
      <c r="AG280" s="388"/>
      <c r="AH280" s="395"/>
      <c r="AI280" s="397"/>
      <c r="AJ280" s="397"/>
      <c r="AK280" s="159"/>
      <c r="AL280" s="385"/>
      <c r="AM280" s="395"/>
      <c r="AN280" s="405"/>
      <c r="AO280" s="407"/>
      <c r="AP280" s="381"/>
      <c r="AQ280" s="381"/>
      <c r="AR280" s="381"/>
      <c r="AS280" s="381"/>
      <c r="AT280" s="381"/>
      <c r="AU280" s="355"/>
      <c r="AV280" s="381"/>
      <c r="AW280" s="381"/>
      <c r="AX280" s="381"/>
      <c r="AY280" s="381"/>
      <c r="AZ280" s="381"/>
      <c r="BA280" s="381"/>
      <c r="BB280" s="381"/>
      <c r="BC280" s="381"/>
      <c r="BD280" s="381"/>
      <c r="BE280" s="381"/>
      <c r="BF280" s="381"/>
      <c r="BG280" s="381"/>
      <c r="BH280" s="381"/>
      <c r="BI280" s="381"/>
      <c r="BJ280" s="381"/>
      <c r="BK280" s="381"/>
      <c r="BL280" s="381"/>
      <c r="BM280" s="381"/>
    </row>
    <row r="281" spans="1:65" s="166" customFormat="1" ht="5.25" customHeight="1">
      <c r="A281" s="355"/>
      <c r="B281" s="355"/>
      <c r="C281" s="355"/>
      <c r="D281" s="355"/>
      <c r="E281" s="355"/>
      <c r="F281" s="355"/>
      <c r="G281" s="355"/>
      <c r="H281" s="355"/>
      <c r="I281" s="355"/>
      <c r="J281" s="355"/>
      <c r="K281" s="355"/>
      <c r="L281" s="355"/>
      <c r="M281" s="355"/>
      <c r="N281" s="406"/>
      <c r="O281" s="355"/>
      <c r="P281" s="400"/>
      <c r="Q281" s="403"/>
      <c r="R281" s="163" t="s">
        <v>859</v>
      </c>
      <c r="S281" s="164"/>
      <c r="T281" s="164"/>
      <c r="U281" s="385"/>
      <c r="V281" s="395"/>
      <c r="W281" s="405"/>
      <c r="X281" s="384"/>
      <c r="Y281" s="386"/>
      <c r="Z281" s="388"/>
      <c r="AA281" s="390"/>
      <c r="AB281" s="388"/>
      <c r="AC281" s="393"/>
      <c r="AD281" s="386"/>
      <c r="AE281" s="387"/>
      <c r="AF281" s="388"/>
      <c r="AG281" s="388"/>
      <c r="AH281" s="395"/>
      <c r="AI281" s="397"/>
      <c r="AJ281" s="397"/>
      <c r="AK281" s="159"/>
      <c r="AL281" s="385"/>
      <c r="AM281" s="395"/>
      <c r="AN281" s="405"/>
      <c r="AO281" s="407"/>
      <c r="AP281" s="381"/>
      <c r="AQ281" s="381"/>
      <c r="AR281" s="381"/>
      <c r="AS281" s="381"/>
      <c r="AT281" s="381"/>
      <c r="AU281" s="355"/>
      <c r="AV281" s="381"/>
      <c r="AW281" s="381"/>
      <c r="AX281" s="381"/>
      <c r="AY281" s="381"/>
      <c r="AZ281" s="381"/>
      <c r="BA281" s="381"/>
      <c r="BB281" s="381"/>
      <c r="BC281" s="381"/>
      <c r="BD281" s="381"/>
      <c r="BE281" s="381"/>
      <c r="BF281" s="381"/>
      <c r="BG281" s="381"/>
      <c r="BH281" s="381"/>
      <c r="BI281" s="381"/>
      <c r="BJ281" s="381"/>
      <c r="BK281" s="381"/>
      <c r="BL281" s="381"/>
      <c r="BM281" s="381"/>
    </row>
    <row r="282" spans="1:65" s="166" customFormat="1" ht="5.25" customHeight="1">
      <c r="A282" s="355"/>
      <c r="B282" s="355"/>
      <c r="C282" s="355"/>
      <c r="D282" s="355"/>
      <c r="E282" s="355"/>
      <c r="F282" s="355"/>
      <c r="G282" s="355"/>
      <c r="H282" s="355"/>
      <c r="I282" s="355"/>
      <c r="J282" s="355"/>
      <c r="K282" s="355"/>
      <c r="L282" s="355"/>
      <c r="M282" s="355"/>
      <c r="N282" s="406"/>
      <c r="O282" s="355"/>
      <c r="P282" s="400"/>
      <c r="Q282" s="403"/>
      <c r="R282" s="163" t="s">
        <v>855</v>
      </c>
      <c r="S282" s="164"/>
      <c r="T282" s="164"/>
      <c r="U282" s="385"/>
      <c r="V282" s="395"/>
      <c r="W282" s="405"/>
      <c r="X282" s="384"/>
      <c r="Y282" s="386"/>
      <c r="Z282" s="388"/>
      <c r="AA282" s="390"/>
      <c r="AB282" s="388"/>
      <c r="AC282" s="393"/>
      <c r="AD282" s="386"/>
      <c r="AE282" s="387"/>
      <c r="AF282" s="388"/>
      <c r="AG282" s="388"/>
      <c r="AH282" s="395"/>
      <c r="AI282" s="397"/>
      <c r="AJ282" s="397"/>
      <c r="AK282" s="159"/>
      <c r="AL282" s="385"/>
      <c r="AM282" s="395"/>
      <c r="AN282" s="405"/>
      <c r="AO282" s="407"/>
      <c r="AP282" s="381"/>
      <c r="AQ282" s="381"/>
      <c r="AR282" s="381"/>
      <c r="AS282" s="381"/>
      <c r="AT282" s="381"/>
      <c r="AU282" s="355"/>
      <c r="AV282" s="381"/>
      <c r="AW282" s="381"/>
      <c r="AX282" s="381"/>
      <c r="AY282" s="381"/>
      <c r="AZ282" s="381"/>
      <c r="BA282" s="381"/>
      <c r="BB282" s="381"/>
      <c r="BC282" s="381"/>
      <c r="BD282" s="381"/>
      <c r="BE282" s="381"/>
      <c r="BF282" s="381"/>
      <c r="BG282" s="381"/>
      <c r="BH282" s="381"/>
      <c r="BI282" s="381"/>
      <c r="BJ282" s="381"/>
      <c r="BK282" s="381"/>
      <c r="BL282" s="381"/>
      <c r="BM282" s="381"/>
    </row>
    <row r="283" spans="1:65" s="166" customFormat="1" ht="5.25" customHeight="1">
      <c r="A283" s="355"/>
      <c r="B283" s="355"/>
      <c r="C283" s="355"/>
      <c r="D283" s="355"/>
      <c r="E283" s="355"/>
      <c r="F283" s="355"/>
      <c r="G283" s="355"/>
      <c r="H283" s="355"/>
      <c r="I283" s="355"/>
      <c r="J283" s="355"/>
      <c r="K283" s="355"/>
      <c r="L283" s="355"/>
      <c r="M283" s="355"/>
      <c r="N283" s="406"/>
      <c r="O283" s="355"/>
      <c r="P283" s="400"/>
      <c r="Q283" s="403"/>
      <c r="R283" s="163" t="s">
        <v>742</v>
      </c>
      <c r="S283" s="164"/>
      <c r="T283" s="164"/>
      <c r="U283" s="385"/>
      <c r="V283" s="395"/>
      <c r="W283" s="405"/>
      <c r="X283" s="384"/>
      <c r="Y283" s="386"/>
      <c r="Z283" s="388"/>
      <c r="AA283" s="390"/>
      <c r="AB283" s="388"/>
      <c r="AC283" s="393"/>
      <c r="AD283" s="386"/>
      <c r="AE283" s="387"/>
      <c r="AF283" s="388"/>
      <c r="AG283" s="388"/>
      <c r="AH283" s="395"/>
      <c r="AI283" s="397"/>
      <c r="AJ283" s="397"/>
      <c r="AK283" s="159"/>
      <c r="AL283" s="385"/>
      <c r="AM283" s="395"/>
      <c r="AN283" s="405"/>
      <c r="AO283" s="407"/>
      <c r="AP283" s="381"/>
      <c r="AQ283" s="381"/>
      <c r="AR283" s="381"/>
      <c r="AS283" s="381"/>
      <c r="AT283" s="381"/>
      <c r="AU283" s="355"/>
      <c r="AV283" s="381"/>
      <c r="AW283" s="381"/>
      <c r="AX283" s="381"/>
      <c r="AY283" s="381"/>
      <c r="AZ283" s="381"/>
      <c r="BA283" s="381"/>
      <c r="BB283" s="381"/>
      <c r="BC283" s="381"/>
      <c r="BD283" s="381"/>
      <c r="BE283" s="381"/>
      <c r="BF283" s="381"/>
      <c r="BG283" s="381"/>
      <c r="BH283" s="381"/>
      <c r="BI283" s="381"/>
      <c r="BJ283" s="381"/>
      <c r="BK283" s="381"/>
      <c r="BL283" s="381"/>
      <c r="BM283" s="381"/>
    </row>
    <row r="284" spans="1:65" s="166" customFormat="1" ht="5.25" customHeight="1">
      <c r="A284" s="355"/>
      <c r="B284" s="355"/>
      <c r="C284" s="355"/>
      <c r="D284" s="355"/>
      <c r="E284" s="355"/>
      <c r="F284" s="355"/>
      <c r="G284" s="355"/>
      <c r="H284" s="355"/>
      <c r="I284" s="355"/>
      <c r="J284" s="355"/>
      <c r="K284" s="355"/>
      <c r="L284" s="355"/>
      <c r="M284" s="355"/>
      <c r="N284" s="406"/>
      <c r="O284" s="355"/>
      <c r="P284" s="400"/>
      <c r="Q284" s="403"/>
      <c r="R284" s="163" t="s">
        <v>743</v>
      </c>
      <c r="S284" s="164"/>
      <c r="T284" s="164"/>
      <c r="U284" s="385"/>
      <c r="V284" s="395"/>
      <c r="W284" s="405"/>
      <c r="X284" s="384"/>
      <c r="Y284" s="386"/>
      <c r="Z284" s="388"/>
      <c r="AA284" s="390"/>
      <c r="AB284" s="388"/>
      <c r="AC284" s="393"/>
      <c r="AD284" s="386"/>
      <c r="AE284" s="387"/>
      <c r="AF284" s="388"/>
      <c r="AG284" s="388"/>
      <c r="AH284" s="395"/>
      <c r="AI284" s="397"/>
      <c r="AJ284" s="397"/>
      <c r="AK284" s="159"/>
      <c r="AL284" s="385"/>
      <c r="AM284" s="395"/>
      <c r="AN284" s="405"/>
      <c r="AO284" s="407"/>
      <c r="AP284" s="381"/>
      <c r="AQ284" s="381"/>
      <c r="AR284" s="381"/>
      <c r="AS284" s="381"/>
      <c r="AT284" s="381"/>
      <c r="AU284" s="355"/>
      <c r="AV284" s="381"/>
      <c r="AW284" s="381"/>
      <c r="AX284" s="381"/>
      <c r="AY284" s="381"/>
      <c r="AZ284" s="381"/>
      <c r="BA284" s="381"/>
      <c r="BB284" s="381"/>
      <c r="BC284" s="381"/>
      <c r="BD284" s="381"/>
      <c r="BE284" s="381"/>
      <c r="BF284" s="381"/>
      <c r="BG284" s="381"/>
      <c r="BH284" s="381"/>
      <c r="BI284" s="381"/>
      <c r="BJ284" s="381"/>
      <c r="BK284" s="381"/>
      <c r="BL284" s="381"/>
      <c r="BM284" s="381"/>
    </row>
    <row r="285" spans="1:65" s="166" customFormat="1" ht="5.25" customHeight="1">
      <c r="A285" s="355"/>
      <c r="B285" s="355"/>
      <c r="C285" s="355"/>
      <c r="D285" s="355"/>
      <c r="E285" s="355"/>
      <c r="F285" s="355"/>
      <c r="G285" s="355"/>
      <c r="H285" s="355"/>
      <c r="I285" s="355"/>
      <c r="J285" s="355"/>
      <c r="K285" s="355"/>
      <c r="L285" s="355"/>
      <c r="M285" s="355"/>
      <c r="N285" s="406"/>
      <c r="O285" s="355"/>
      <c r="P285" s="400"/>
      <c r="Q285" s="403"/>
      <c r="R285" s="163" t="s">
        <v>744</v>
      </c>
      <c r="S285" s="164"/>
      <c r="T285" s="164"/>
      <c r="U285" s="385"/>
      <c r="V285" s="395"/>
      <c r="W285" s="405"/>
      <c r="X285" s="384"/>
      <c r="Y285" s="386"/>
      <c r="Z285" s="388"/>
      <c r="AA285" s="390"/>
      <c r="AB285" s="388"/>
      <c r="AC285" s="393"/>
      <c r="AD285" s="386"/>
      <c r="AE285" s="387"/>
      <c r="AF285" s="388"/>
      <c r="AG285" s="388"/>
      <c r="AH285" s="395"/>
      <c r="AI285" s="397"/>
      <c r="AJ285" s="397"/>
      <c r="AK285" s="159"/>
      <c r="AL285" s="385"/>
      <c r="AM285" s="395"/>
      <c r="AN285" s="405"/>
      <c r="AO285" s="407"/>
      <c r="AP285" s="381"/>
      <c r="AQ285" s="381"/>
      <c r="AR285" s="381"/>
      <c r="AS285" s="381"/>
      <c r="AT285" s="381"/>
      <c r="AU285" s="355"/>
      <c r="AV285" s="381"/>
      <c r="AW285" s="381"/>
      <c r="AX285" s="381"/>
      <c r="AY285" s="381"/>
      <c r="AZ285" s="381"/>
      <c r="BA285" s="381"/>
      <c r="BB285" s="381"/>
      <c r="BC285" s="381"/>
      <c r="BD285" s="381"/>
      <c r="BE285" s="381"/>
      <c r="BF285" s="381"/>
      <c r="BG285" s="381"/>
      <c r="BH285" s="381"/>
      <c r="BI285" s="381"/>
      <c r="BJ285" s="381"/>
      <c r="BK285" s="381"/>
      <c r="BL285" s="381"/>
      <c r="BM285" s="381"/>
    </row>
    <row r="286" spans="1:65" s="166" customFormat="1" ht="5.25" customHeight="1">
      <c r="A286" s="355"/>
      <c r="B286" s="355"/>
      <c r="C286" s="355"/>
      <c r="D286" s="355"/>
      <c r="E286" s="355"/>
      <c r="F286" s="355"/>
      <c r="G286" s="355"/>
      <c r="H286" s="355"/>
      <c r="I286" s="355"/>
      <c r="J286" s="355"/>
      <c r="K286" s="355"/>
      <c r="L286" s="355"/>
      <c r="M286" s="355"/>
      <c r="N286" s="406"/>
      <c r="O286" s="355"/>
      <c r="P286" s="401"/>
      <c r="Q286" s="404"/>
      <c r="R286" s="167" t="s">
        <v>745</v>
      </c>
      <c r="S286" s="164">
        <f>COUNTA(S267:S285)</f>
        <v>0</v>
      </c>
      <c r="T286" s="164">
        <f>COUNTA(T267:T285)</f>
        <v>0</v>
      </c>
      <c r="U286" s="385"/>
      <c r="V286" s="395"/>
      <c r="W286" s="405"/>
      <c r="X286" s="384"/>
      <c r="Y286" s="386"/>
      <c r="Z286" s="388"/>
      <c r="AA286" s="391"/>
      <c r="AB286" s="388"/>
      <c r="AC286" s="394"/>
      <c r="AD286" s="386"/>
      <c r="AE286" s="387"/>
      <c r="AF286" s="388"/>
      <c r="AG286" s="388"/>
      <c r="AH286" s="395"/>
      <c r="AI286" s="398"/>
      <c r="AJ286" s="398"/>
      <c r="AK286" s="162"/>
      <c r="AL286" s="385"/>
      <c r="AM286" s="395"/>
      <c r="AN286" s="405"/>
      <c r="AO286" s="407"/>
      <c r="AP286" s="381"/>
      <c r="AQ286" s="381"/>
      <c r="AR286" s="381"/>
      <c r="AS286" s="381"/>
      <c r="AT286" s="381"/>
      <c r="AU286" s="355"/>
      <c r="AV286" s="381"/>
      <c r="AW286" s="381"/>
      <c r="AX286" s="381"/>
      <c r="AY286" s="381"/>
      <c r="AZ286" s="381"/>
      <c r="BA286" s="381"/>
      <c r="BB286" s="381"/>
      <c r="BC286" s="381"/>
      <c r="BD286" s="381"/>
      <c r="BE286" s="381"/>
      <c r="BF286" s="381"/>
      <c r="BG286" s="381"/>
      <c r="BH286" s="381"/>
      <c r="BI286" s="381"/>
      <c r="BJ286" s="381"/>
      <c r="BK286" s="381"/>
      <c r="BL286" s="381"/>
      <c r="BM286" s="381"/>
    </row>
    <row r="287" spans="1:65" s="166" customFormat="1" ht="5.25" customHeight="1">
      <c r="A287" s="355">
        <v>11</v>
      </c>
      <c r="B287" s="355" t="s">
        <v>44</v>
      </c>
      <c r="C287" s="355" t="s">
        <v>868</v>
      </c>
      <c r="D287" s="355"/>
      <c r="E287" s="355" t="s">
        <v>869</v>
      </c>
      <c r="F287" s="355" t="s">
        <v>878</v>
      </c>
      <c r="G287" s="355"/>
      <c r="H287" s="355"/>
      <c r="I287" s="355"/>
      <c r="J287" s="355"/>
      <c r="K287" s="355"/>
      <c r="L287" s="355"/>
      <c r="M287" s="355"/>
      <c r="N287" s="406" t="s">
        <v>704</v>
      </c>
      <c r="O287" s="355"/>
      <c r="P287" s="399"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402">
        <f>IF(P287="Casi seguro",100%,IF(P287="Probable",80%,IF(P287="Posible",60%,IF(P287="Improbable",40%,IF(P287="Rara vez",20%,0)))))</f>
        <v>0</v>
      </c>
      <c r="R287" s="163" t="s">
        <v>706</v>
      </c>
      <c r="S287" s="164"/>
      <c r="T287" s="164"/>
      <c r="U287" s="385" t="str">
        <f>IF(S306&lt;=5,"Moderado",IF(S306&lt;=11,"Mayor","Catastrofico"))</f>
        <v>Moderado</v>
      </c>
      <c r="V287" s="395">
        <f>IF(U287=0,0,IF(U287="Moderado",60%,IF(U287="Mayor",80%,100%)))</f>
        <v>0.6</v>
      </c>
      <c r="W287" s="405" t="e">
        <v>#N/A</v>
      </c>
      <c r="X287" s="411" t="s">
        <v>879</v>
      </c>
      <c r="Y287" s="385" t="str">
        <f>IF(Z287="Preventivo","X",IF(Z287="Detectivo","X","X "))</f>
        <v xml:space="preserve">X </v>
      </c>
      <c r="Z287" s="387"/>
      <c r="AA287" s="389" t="str">
        <f>IF(Z287="","",IF(Z287="Preventivo",25%,15%))</f>
        <v/>
      </c>
      <c r="AB287" s="387"/>
      <c r="AC287" s="389">
        <f>IF(AB287="Automatico",25%,15%)</f>
        <v>0.15</v>
      </c>
      <c r="AD287" s="395" t="e">
        <f>AA287+AC287</f>
        <v>#VALUE!</v>
      </c>
      <c r="AE287" s="387"/>
      <c r="AF287" s="387"/>
      <c r="AG287" s="387"/>
      <c r="AH287" s="395" t="e">
        <f>Q287-(Q287*AD287)</f>
        <v>#VALUE!</v>
      </c>
      <c r="AI287" s="396" t="e">
        <f>IF(AJ287=0,"Defina la frecuencia",IF(AJ287=20%,"Rara vez",IF(AJ287=40%,"Improbable",IF(AJ287=60%,"Posible",IF(AJ287=80%,"Probable","Casi seguro")))))</f>
        <v>#VALUE!</v>
      </c>
      <c r="AJ287" s="396" t="e">
        <f>IF(AH294&lt;20%,20%,IF(AH294&lt;40%,40%,IF(AH294&lt;60%,60%,IF(AH294&lt;80%,80%,100%))))</f>
        <v>#VALUE!</v>
      </c>
      <c r="AK287" s="165" t="e">
        <f>VALUE(AJ287)</f>
        <v>#VALUE!</v>
      </c>
      <c r="AL287" s="385" t="str">
        <f>U287</f>
        <v>Moderado</v>
      </c>
      <c r="AM287" s="395">
        <f>V287</f>
        <v>0.6</v>
      </c>
      <c r="AN287" s="405" t="e">
        <v>#VALUE!</v>
      </c>
      <c r="AO287" s="407"/>
      <c r="AP287" s="355" t="s">
        <v>880</v>
      </c>
      <c r="AQ287" s="355" t="s">
        <v>873</v>
      </c>
      <c r="AR287" s="383">
        <v>44197</v>
      </c>
      <c r="AS287" s="383" t="s">
        <v>874</v>
      </c>
      <c r="AT287" s="355"/>
      <c r="AU287" s="355"/>
      <c r="AV287" s="355"/>
      <c r="AW287" s="355"/>
      <c r="AX287" s="355"/>
      <c r="AY287" s="355"/>
      <c r="AZ287" s="355"/>
      <c r="BA287" s="382"/>
      <c r="BB287" s="355"/>
      <c r="BC287" s="355"/>
      <c r="BD287" s="355"/>
      <c r="BE287" s="355"/>
      <c r="BF287" s="355"/>
      <c r="BG287" s="382"/>
      <c r="BH287" s="355"/>
      <c r="BI287" s="355"/>
      <c r="BJ287" s="355"/>
      <c r="BK287" s="355"/>
      <c r="BL287" s="355"/>
      <c r="BM287" s="382"/>
    </row>
    <row r="288" spans="1:65" s="166" customFormat="1" ht="5.25" customHeight="1">
      <c r="A288" s="355"/>
      <c r="B288" s="355"/>
      <c r="C288" s="355"/>
      <c r="D288" s="355"/>
      <c r="E288" s="355"/>
      <c r="F288" s="355"/>
      <c r="G288" s="355"/>
      <c r="H288" s="355"/>
      <c r="I288" s="355"/>
      <c r="J288" s="355"/>
      <c r="K288" s="355"/>
      <c r="L288" s="355"/>
      <c r="M288" s="355"/>
      <c r="N288" s="406"/>
      <c r="O288" s="355"/>
      <c r="P288" s="400"/>
      <c r="Q288" s="403"/>
      <c r="R288" s="163" t="s">
        <v>719</v>
      </c>
      <c r="S288" s="164"/>
      <c r="T288" s="164"/>
      <c r="U288" s="385"/>
      <c r="V288" s="395"/>
      <c r="W288" s="405"/>
      <c r="X288" s="411"/>
      <c r="Y288" s="385"/>
      <c r="Z288" s="388"/>
      <c r="AA288" s="390"/>
      <c r="AB288" s="388"/>
      <c r="AC288" s="390"/>
      <c r="AD288" s="386"/>
      <c r="AE288" s="388"/>
      <c r="AF288" s="388"/>
      <c r="AG288" s="388"/>
      <c r="AH288" s="395"/>
      <c r="AI288" s="397"/>
      <c r="AJ288" s="397"/>
      <c r="AK288" s="159"/>
      <c r="AL288" s="385"/>
      <c r="AM288" s="395"/>
      <c r="AN288" s="405"/>
      <c r="AO288" s="407"/>
      <c r="AP288" s="355"/>
      <c r="AQ288" s="381"/>
      <c r="AR288" s="381"/>
      <c r="AS288" s="381"/>
      <c r="AT288" s="381"/>
      <c r="AU288" s="355"/>
      <c r="AV288" s="355"/>
      <c r="AW288" s="355"/>
      <c r="AX288" s="355"/>
      <c r="AY288" s="381"/>
      <c r="AZ288" s="381"/>
      <c r="BA288" s="381"/>
      <c r="BB288" s="355"/>
      <c r="BC288" s="355"/>
      <c r="BD288" s="355"/>
      <c r="BE288" s="381"/>
      <c r="BF288" s="381"/>
      <c r="BG288" s="381"/>
      <c r="BH288" s="355"/>
      <c r="BI288" s="355"/>
      <c r="BJ288" s="355"/>
      <c r="BK288" s="381"/>
      <c r="BL288" s="381"/>
      <c r="BM288" s="381"/>
    </row>
    <row r="289" spans="1:65" s="166" customFormat="1" ht="5.25" customHeight="1">
      <c r="A289" s="355"/>
      <c r="B289" s="355"/>
      <c r="C289" s="355"/>
      <c r="D289" s="355"/>
      <c r="E289" s="355"/>
      <c r="F289" s="355"/>
      <c r="G289" s="355"/>
      <c r="H289" s="355"/>
      <c r="I289" s="355"/>
      <c r="J289" s="355"/>
      <c r="K289" s="355"/>
      <c r="L289" s="355"/>
      <c r="M289" s="355"/>
      <c r="N289" s="406"/>
      <c r="O289" s="355"/>
      <c r="P289" s="400"/>
      <c r="Q289" s="403"/>
      <c r="R289" s="163" t="s">
        <v>720</v>
      </c>
      <c r="S289" s="164"/>
      <c r="T289" s="164"/>
      <c r="U289" s="385"/>
      <c r="V289" s="395"/>
      <c r="W289" s="405"/>
      <c r="X289" s="411"/>
      <c r="Y289" s="385"/>
      <c r="Z289" s="388"/>
      <c r="AA289" s="390"/>
      <c r="AB289" s="388"/>
      <c r="AC289" s="390"/>
      <c r="AD289" s="386"/>
      <c r="AE289" s="388"/>
      <c r="AF289" s="388"/>
      <c r="AG289" s="388"/>
      <c r="AH289" s="395"/>
      <c r="AI289" s="397"/>
      <c r="AJ289" s="397"/>
      <c r="AK289" s="159"/>
      <c r="AL289" s="385"/>
      <c r="AM289" s="395"/>
      <c r="AN289" s="405"/>
      <c r="AO289" s="407"/>
      <c r="AP289" s="355"/>
      <c r="AQ289" s="381"/>
      <c r="AR289" s="381"/>
      <c r="AS289" s="381"/>
      <c r="AT289" s="381"/>
      <c r="AU289" s="355"/>
      <c r="AV289" s="355"/>
      <c r="AW289" s="355"/>
      <c r="AX289" s="355"/>
      <c r="AY289" s="381"/>
      <c r="AZ289" s="381"/>
      <c r="BA289" s="381"/>
      <c r="BB289" s="355"/>
      <c r="BC289" s="355"/>
      <c r="BD289" s="355"/>
      <c r="BE289" s="381"/>
      <c r="BF289" s="381"/>
      <c r="BG289" s="381"/>
      <c r="BH289" s="355"/>
      <c r="BI289" s="355"/>
      <c r="BJ289" s="355"/>
      <c r="BK289" s="381"/>
      <c r="BL289" s="381"/>
      <c r="BM289" s="381"/>
    </row>
    <row r="290" spans="1:65" s="166" customFormat="1" ht="5.25" customHeight="1">
      <c r="A290" s="355"/>
      <c r="B290" s="355"/>
      <c r="C290" s="355"/>
      <c r="D290" s="355"/>
      <c r="E290" s="355"/>
      <c r="F290" s="355"/>
      <c r="G290" s="355"/>
      <c r="H290" s="355"/>
      <c r="I290" s="355"/>
      <c r="J290" s="355"/>
      <c r="K290" s="355"/>
      <c r="L290" s="355"/>
      <c r="M290" s="355"/>
      <c r="N290" s="406"/>
      <c r="O290" s="355"/>
      <c r="P290" s="400"/>
      <c r="Q290" s="403"/>
      <c r="R290" s="163" t="s">
        <v>721</v>
      </c>
      <c r="S290" s="164"/>
      <c r="T290" s="164"/>
      <c r="U290" s="385"/>
      <c r="V290" s="395"/>
      <c r="W290" s="405"/>
      <c r="X290" s="411"/>
      <c r="Y290" s="385"/>
      <c r="Z290" s="388"/>
      <c r="AA290" s="390"/>
      <c r="AB290" s="388"/>
      <c r="AC290" s="390"/>
      <c r="AD290" s="386"/>
      <c r="AE290" s="388"/>
      <c r="AF290" s="388"/>
      <c r="AG290" s="388"/>
      <c r="AH290" s="395"/>
      <c r="AI290" s="397"/>
      <c r="AJ290" s="397"/>
      <c r="AK290" s="159"/>
      <c r="AL290" s="385"/>
      <c r="AM290" s="395"/>
      <c r="AN290" s="405"/>
      <c r="AO290" s="407"/>
      <c r="AP290" s="355"/>
      <c r="AQ290" s="381"/>
      <c r="AR290" s="381"/>
      <c r="AS290" s="381"/>
      <c r="AT290" s="381"/>
      <c r="AU290" s="355"/>
      <c r="AV290" s="355"/>
      <c r="AW290" s="355"/>
      <c r="AX290" s="355"/>
      <c r="AY290" s="381"/>
      <c r="AZ290" s="381"/>
      <c r="BA290" s="381"/>
      <c r="BB290" s="355"/>
      <c r="BC290" s="355"/>
      <c r="BD290" s="355"/>
      <c r="BE290" s="381"/>
      <c r="BF290" s="381"/>
      <c r="BG290" s="381"/>
      <c r="BH290" s="355"/>
      <c r="BI290" s="355"/>
      <c r="BJ290" s="355"/>
      <c r="BK290" s="381"/>
      <c r="BL290" s="381"/>
      <c r="BM290" s="381"/>
    </row>
    <row r="291" spans="1:65" s="166" customFormat="1" ht="5.25" customHeight="1">
      <c r="A291" s="355"/>
      <c r="B291" s="355"/>
      <c r="C291" s="355"/>
      <c r="D291" s="355"/>
      <c r="E291" s="355"/>
      <c r="F291" s="355"/>
      <c r="G291" s="355"/>
      <c r="H291" s="355"/>
      <c r="I291" s="355"/>
      <c r="J291" s="355"/>
      <c r="K291" s="355"/>
      <c r="L291" s="355"/>
      <c r="M291" s="355"/>
      <c r="N291" s="406"/>
      <c r="O291" s="355"/>
      <c r="P291" s="400"/>
      <c r="Q291" s="403"/>
      <c r="R291" s="163" t="s">
        <v>722</v>
      </c>
      <c r="S291" s="164"/>
      <c r="T291" s="164"/>
      <c r="U291" s="385"/>
      <c r="V291" s="395"/>
      <c r="W291" s="405"/>
      <c r="X291" s="411"/>
      <c r="Y291" s="385"/>
      <c r="Z291" s="388"/>
      <c r="AA291" s="390"/>
      <c r="AB291" s="388"/>
      <c r="AC291" s="390"/>
      <c r="AD291" s="386"/>
      <c r="AE291" s="388"/>
      <c r="AF291" s="388"/>
      <c r="AG291" s="388"/>
      <c r="AH291" s="395"/>
      <c r="AI291" s="397"/>
      <c r="AJ291" s="397"/>
      <c r="AK291" s="159"/>
      <c r="AL291" s="385"/>
      <c r="AM291" s="395"/>
      <c r="AN291" s="405"/>
      <c r="AO291" s="407"/>
      <c r="AP291" s="355"/>
      <c r="AQ291" s="381"/>
      <c r="AR291" s="381"/>
      <c r="AS291" s="381"/>
      <c r="AT291" s="381"/>
      <c r="AU291" s="355"/>
      <c r="AV291" s="355"/>
      <c r="AW291" s="355"/>
      <c r="AX291" s="355"/>
      <c r="AY291" s="381"/>
      <c r="AZ291" s="381"/>
      <c r="BA291" s="381"/>
      <c r="BB291" s="355"/>
      <c r="BC291" s="355"/>
      <c r="BD291" s="355"/>
      <c r="BE291" s="381"/>
      <c r="BF291" s="381"/>
      <c r="BG291" s="381"/>
      <c r="BH291" s="355"/>
      <c r="BI291" s="355"/>
      <c r="BJ291" s="355"/>
      <c r="BK291" s="381"/>
      <c r="BL291" s="381"/>
      <c r="BM291" s="381"/>
    </row>
    <row r="292" spans="1:65" s="166" customFormat="1" ht="5.25" customHeight="1">
      <c r="A292" s="355"/>
      <c r="B292" s="355"/>
      <c r="C292" s="355"/>
      <c r="D292" s="355"/>
      <c r="E292" s="355"/>
      <c r="F292" s="355"/>
      <c r="G292" s="355"/>
      <c r="H292" s="355"/>
      <c r="I292" s="355"/>
      <c r="J292" s="355"/>
      <c r="K292" s="355"/>
      <c r="L292" s="355"/>
      <c r="M292" s="355"/>
      <c r="N292" s="406"/>
      <c r="O292" s="355"/>
      <c r="P292" s="400"/>
      <c r="Q292" s="403"/>
      <c r="R292" s="163" t="s">
        <v>723</v>
      </c>
      <c r="S292" s="164"/>
      <c r="T292" s="164"/>
      <c r="U292" s="385"/>
      <c r="V292" s="395"/>
      <c r="W292" s="405"/>
      <c r="X292" s="411"/>
      <c r="Y292" s="385"/>
      <c r="Z292" s="388"/>
      <c r="AA292" s="390"/>
      <c r="AB292" s="388"/>
      <c r="AC292" s="390"/>
      <c r="AD292" s="386"/>
      <c r="AE292" s="388"/>
      <c r="AF292" s="388"/>
      <c r="AG292" s="388"/>
      <c r="AH292" s="395"/>
      <c r="AI292" s="397"/>
      <c r="AJ292" s="397"/>
      <c r="AK292" s="159"/>
      <c r="AL292" s="385"/>
      <c r="AM292" s="395"/>
      <c r="AN292" s="405"/>
      <c r="AO292" s="407"/>
      <c r="AP292" s="355"/>
      <c r="AQ292" s="381"/>
      <c r="AR292" s="381"/>
      <c r="AS292" s="381"/>
      <c r="AT292" s="381"/>
      <c r="AU292" s="355"/>
      <c r="AV292" s="355"/>
      <c r="AW292" s="355"/>
      <c r="AX292" s="355"/>
      <c r="AY292" s="381"/>
      <c r="AZ292" s="381"/>
      <c r="BA292" s="381"/>
      <c r="BB292" s="355"/>
      <c r="BC292" s="355"/>
      <c r="BD292" s="355"/>
      <c r="BE292" s="381"/>
      <c r="BF292" s="381"/>
      <c r="BG292" s="381"/>
      <c r="BH292" s="355"/>
      <c r="BI292" s="355"/>
      <c r="BJ292" s="355"/>
      <c r="BK292" s="381"/>
      <c r="BL292" s="381"/>
      <c r="BM292" s="381"/>
    </row>
    <row r="293" spans="1:65" s="166" customFormat="1" ht="5.25" customHeight="1">
      <c r="A293" s="355"/>
      <c r="B293" s="355"/>
      <c r="C293" s="355"/>
      <c r="D293" s="355"/>
      <c r="E293" s="355"/>
      <c r="F293" s="355"/>
      <c r="G293" s="355"/>
      <c r="H293" s="355"/>
      <c r="I293" s="355"/>
      <c r="J293" s="355"/>
      <c r="K293" s="355"/>
      <c r="L293" s="355"/>
      <c r="M293" s="355"/>
      <c r="N293" s="406"/>
      <c r="O293" s="355"/>
      <c r="P293" s="400"/>
      <c r="Q293" s="403"/>
      <c r="R293" s="163" t="s">
        <v>724</v>
      </c>
      <c r="S293" s="164"/>
      <c r="T293" s="164"/>
      <c r="U293" s="385"/>
      <c r="V293" s="395"/>
      <c r="W293" s="405"/>
      <c r="X293" s="411"/>
      <c r="Y293" s="385"/>
      <c r="Z293" s="388"/>
      <c r="AA293" s="391"/>
      <c r="AB293" s="388"/>
      <c r="AC293" s="391"/>
      <c r="AD293" s="386"/>
      <c r="AE293" s="388"/>
      <c r="AF293" s="388"/>
      <c r="AG293" s="388"/>
      <c r="AH293" s="395"/>
      <c r="AI293" s="397"/>
      <c r="AJ293" s="397"/>
      <c r="AK293" s="159"/>
      <c r="AL293" s="385"/>
      <c r="AM293" s="395"/>
      <c r="AN293" s="405"/>
      <c r="AO293" s="407"/>
      <c r="AP293" s="355"/>
      <c r="AQ293" s="381"/>
      <c r="AR293" s="381"/>
      <c r="AS293" s="381"/>
      <c r="AT293" s="381"/>
      <c r="AU293" s="355"/>
      <c r="AV293" s="355"/>
      <c r="AW293" s="355"/>
      <c r="AX293" s="355"/>
      <c r="AY293" s="381"/>
      <c r="AZ293" s="381"/>
      <c r="BA293" s="381"/>
      <c r="BB293" s="355"/>
      <c r="BC293" s="355"/>
      <c r="BD293" s="355"/>
      <c r="BE293" s="381"/>
      <c r="BF293" s="381"/>
      <c r="BG293" s="381"/>
      <c r="BH293" s="355"/>
      <c r="BI293" s="355"/>
      <c r="BJ293" s="355"/>
      <c r="BK293" s="381"/>
      <c r="BL293" s="381"/>
      <c r="BM293" s="381"/>
    </row>
    <row r="294" spans="1:65" s="166" customFormat="1" ht="5.25" customHeight="1">
      <c r="A294" s="355"/>
      <c r="B294" s="355"/>
      <c r="C294" s="355"/>
      <c r="D294" s="355"/>
      <c r="E294" s="355"/>
      <c r="F294" s="355"/>
      <c r="G294" s="355"/>
      <c r="H294" s="355"/>
      <c r="I294" s="355"/>
      <c r="J294" s="355"/>
      <c r="K294" s="355"/>
      <c r="L294" s="355"/>
      <c r="M294" s="355"/>
      <c r="N294" s="406"/>
      <c r="O294" s="355"/>
      <c r="P294" s="400"/>
      <c r="Q294" s="403"/>
      <c r="R294" s="163" t="s">
        <v>725</v>
      </c>
      <c r="S294" s="164"/>
      <c r="T294" s="164"/>
      <c r="U294" s="385"/>
      <c r="V294" s="395"/>
      <c r="W294" s="405"/>
      <c r="X294" s="384"/>
      <c r="Y294" s="385" t="str">
        <f>IF(Z294="Preventivo","X",IF(Z287="Detectivo","X","X "))</f>
        <v xml:space="preserve">X </v>
      </c>
      <c r="Z294" s="387" t="s">
        <v>793</v>
      </c>
      <c r="AA294" s="389">
        <f>IF(Z294="","",IF(Z294="Preventivo",25%,15%))</f>
        <v>0.15</v>
      </c>
      <c r="AB294" s="387" t="s">
        <v>38</v>
      </c>
      <c r="AC294" s="392">
        <f>IF(AB294="Automatico",25%,15%)</f>
        <v>0.15</v>
      </c>
      <c r="AD294" s="395">
        <f>AA294+AC294</f>
        <v>0.3</v>
      </c>
      <c r="AE294" s="387"/>
      <c r="AF294" s="387"/>
      <c r="AG294" s="387"/>
      <c r="AH294" s="395" t="e">
        <f>AH287-(AH287*AD294)</f>
        <v>#VALUE!</v>
      </c>
      <c r="AI294" s="397"/>
      <c r="AJ294" s="397"/>
      <c r="AK294" s="159"/>
      <c r="AL294" s="385"/>
      <c r="AM294" s="395"/>
      <c r="AN294" s="405"/>
      <c r="AO294" s="407"/>
      <c r="AP294" s="355"/>
      <c r="AQ294" s="355"/>
      <c r="AR294" s="383"/>
      <c r="AS294" s="383"/>
      <c r="AT294" s="355"/>
      <c r="AU294" s="355"/>
      <c r="AV294" s="355"/>
      <c r="AW294" s="355"/>
      <c r="AX294" s="355"/>
      <c r="AY294" s="355"/>
      <c r="AZ294" s="355"/>
      <c r="BA294" s="382"/>
      <c r="BB294" s="355"/>
      <c r="BC294" s="355"/>
      <c r="BD294" s="355"/>
      <c r="BE294" s="355"/>
      <c r="BF294" s="355"/>
      <c r="BG294" s="382"/>
      <c r="BH294" s="355"/>
      <c r="BI294" s="355"/>
      <c r="BJ294" s="355"/>
      <c r="BK294" s="355"/>
      <c r="BL294" s="355"/>
      <c r="BM294" s="382"/>
    </row>
    <row r="295" spans="1:65" s="166" customFormat="1" ht="5.25" customHeight="1">
      <c r="A295" s="355"/>
      <c r="B295" s="355"/>
      <c r="C295" s="355"/>
      <c r="D295" s="355"/>
      <c r="E295" s="355"/>
      <c r="F295" s="355"/>
      <c r="G295" s="355"/>
      <c r="H295" s="355"/>
      <c r="I295" s="355"/>
      <c r="J295" s="355"/>
      <c r="K295" s="355"/>
      <c r="L295" s="355"/>
      <c r="M295" s="355"/>
      <c r="N295" s="406"/>
      <c r="O295" s="355"/>
      <c r="P295" s="400"/>
      <c r="Q295" s="403"/>
      <c r="R295" s="163" t="s">
        <v>733</v>
      </c>
      <c r="S295" s="164"/>
      <c r="T295" s="164"/>
      <c r="U295" s="385"/>
      <c r="V295" s="395"/>
      <c r="W295" s="405"/>
      <c r="X295" s="384"/>
      <c r="Y295" s="386"/>
      <c r="Z295" s="388"/>
      <c r="AA295" s="390"/>
      <c r="AB295" s="388"/>
      <c r="AC295" s="393"/>
      <c r="AD295" s="386"/>
      <c r="AE295" s="387"/>
      <c r="AF295" s="388"/>
      <c r="AG295" s="388"/>
      <c r="AH295" s="395"/>
      <c r="AI295" s="397"/>
      <c r="AJ295" s="397"/>
      <c r="AK295" s="159"/>
      <c r="AL295" s="385"/>
      <c r="AM295" s="395"/>
      <c r="AN295" s="405"/>
      <c r="AO295" s="407"/>
      <c r="AP295" s="381"/>
      <c r="AQ295" s="381"/>
      <c r="AR295" s="381"/>
      <c r="AS295" s="381"/>
      <c r="AT295" s="381"/>
      <c r="AU295" s="355"/>
      <c r="AV295" s="381"/>
      <c r="AW295" s="381"/>
      <c r="AX295" s="381"/>
      <c r="AY295" s="381"/>
      <c r="AZ295" s="381"/>
      <c r="BA295" s="381"/>
      <c r="BB295" s="381"/>
      <c r="BC295" s="381"/>
      <c r="BD295" s="381"/>
      <c r="BE295" s="381"/>
      <c r="BF295" s="381"/>
      <c r="BG295" s="381"/>
      <c r="BH295" s="381"/>
      <c r="BI295" s="381"/>
      <c r="BJ295" s="381"/>
      <c r="BK295" s="381"/>
      <c r="BL295" s="381"/>
      <c r="BM295" s="381"/>
    </row>
    <row r="296" spans="1:65" s="166" customFormat="1" ht="5.25" customHeight="1">
      <c r="A296" s="355"/>
      <c r="B296" s="355"/>
      <c r="C296" s="355"/>
      <c r="D296" s="355"/>
      <c r="E296" s="355"/>
      <c r="F296" s="355"/>
      <c r="G296" s="355"/>
      <c r="H296" s="355"/>
      <c r="I296" s="355"/>
      <c r="J296" s="355"/>
      <c r="K296" s="355"/>
      <c r="L296" s="355"/>
      <c r="M296" s="355"/>
      <c r="N296" s="406"/>
      <c r="O296" s="355"/>
      <c r="P296" s="400"/>
      <c r="Q296" s="403"/>
      <c r="R296" s="163" t="s">
        <v>734</v>
      </c>
      <c r="S296" s="164"/>
      <c r="T296" s="164"/>
      <c r="U296" s="385"/>
      <c r="V296" s="395"/>
      <c r="W296" s="405"/>
      <c r="X296" s="384"/>
      <c r="Y296" s="386"/>
      <c r="Z296" s="388"/>
      <c r="AA296" s="390"/>
      <c r="AB296" s="388"/>
      <c r="AC296" s="393"/>
      <c r="AD296" s="386"/>
      <c r="AE296" s="387"/>
      <c r="AF296" s="388"/>
      <c r="AG296" s="388"/>
      <c r="AH296" s="395"/>
      <c r="AI296" s="397"/>
      <c r="AJ296" s="397"/>
      <c r="AK296" s="159"/>
      <c r="AL296" s="385"/>
      <c r="AM296" s="395"/>
      <c r="AN296" s="405"/>
      <c r="AO296" s="407"/>
      <c r="AP296" s="381"/>
      <c r="AQ296" s="381"/>
      <c r="AR296" s="381"/>
      <c r="AS296" s="381"/>
      <c r="AT296" s="381"/>
      <c r="AU296" s="355"/>
      <c r="AV296" s="381"/>
      <c r="AW296" s="381"/>
      <c r="AX296" s="381"/>
      <c r="AY296" s="381"/>
      <c r="AZ296" s="381"/>
      <c r="BA296" s="381"/>
      <c r="BB296" s="381"/>
      <c r="BC296" s="381"/>
      <c r="BD296" s="381"/>
      <c r="BE296" s="381"/>
      <c r="BF296" s="381"/>
      <c r="BG296" s="381"/>
      <c r="BH296" s="381"/>
      <c r="BI296" s="381"/>
      <c r="BJ296" s="381"/>
      <c r="BK296" s="381"/>
      <c r="BL296" s="381"/>
      <c r="BM296" s="381"/>
    </row>
    <row r="297" spans="1:65" s="166" customFormat="1" ht="5.25" customHeight="1">
      <c r="A297" s="355"/>
      <c r="B297" s="355"/>
      <c r="C297" s="355"/>
      <c r="D297" s="355"/>
      <c r="E297" s="355"/>
      <c r="F297" s="355"/>
      <c r="G297" s="355"/>
      <c r="H297" s="355"/>
      <c r="I297" s="355"/>
      <c r="J297" s="355"/>
      <c r="K297" s="355"/>
      <c r="L297" s="355"/>
      <c r="M297" s="355"/>
      <c r="N297" s="406"/>
      <c r="O297" s="355"/>
      <c r="P297" s="400"/>
      <c r="Q297" s="403"/>
      <c r="R297" s="163" t="s">
        <v>736</v>
      </c>
      <c r="S297" s="164"/>
      <c r="T297" s="164"/>
      <c r="U297" s="385"/>
      <c r="V297" s="395"/>
      <c r="W297" s="405"/>
      <c r="X297" s="384"/>
      <c r="Y297" s="386"/>
      <c r="Z297" s="388"/>
      <c r="AA297" s="390"/>
      <c r="AB297" s="388"/>
      <c r="AC297" s="393"/>
      <c r="AD297" s="386"/>
      <c r="AE297" s="387"/>
      <c r="AF297" s="388"/>
      <c r="AG297" s="388"/>
      <c r="AH297" s="395"/>
      <c r="AI297" s="397"/>
      <c r="AJ297" s="397"/>
      <c r="AK297" s="159"/>
      <c r="AL297" s="385"/>
      <c r="AM297" s="395"/>
      <c r="AN297" s="405"/>
      <c r="AO297" s="407"/>
      <c r="AP297" s="381"/>
      <c r="AQ297" s="381"/>
      <c r="AR297" s="381"/>
      <c r="AS297" s="381"/>
      <c r="AT297" s="381"/>
      <c r="AU297" s="355"/>
      <c r="AV297" s="381"/>
      <c r="AW297" s="381"/>
      <c r="AX297" s="381"/>
      <c r="AY297" s="381"/>
      <c r="AZ297" s="381"/>
      <c r="BA297" s="381"/>
      <c r="BB297" s="381"/>
      <c r="BC297" s="381"/>
      <c r="BD297" s="381"/>
      <c r="BE297" s="381"/>
      <c r="BF297" s="381"/>
      <c r="BG297" s="381"/>
      <c r="BH297" s="381"/>
      <c r="BI297" s="381"/>
      <c r="BJ297" s="381"/>
      <c r="BK297" s="381"/>
      <c r="BL297" s="381"/>
      <c r="BM297" s="381"/>
    </row>
    <row r="298" spans="1:65" s="166" customFormat="1" ht="5.25" customHeight="1">
      <c r="A298" s="355"/>
      <c r="B298" s="355"/>
      <c r="C298" s="355"/>
      <c r="D298" s="355"/>
      <c r="E298" s="355"/>
      <c r="F298" s="355"/>
      <c r="G298" s="355"/>
      <c r="H298" s="355"/>
      <c r="I298" s="355"/>
      <c r="J298" s="355"/>
      <c r="K298" s="355"/>
      <c r="L298" s="355"/>
      <c r="M298" s="355"/>
      <c r="N298" s="406"/>
      <c r="O298" s="355"/>
      <c r="P298" s="400"/>
      <c r="Q298" s="403"/>
      <c r="R298" s="163" t="s">
        <v>737</v>
      </c>
      <c r="S298" s="164"/>
      <c r="T298" s="164"/>
      <c r="U298" s="385"/>
      <c r="V298" s="395"/>
      <c r="W298" s="405"/>
      <c r="X298" s="384"/>
      <c r="Y298" s="386"/>
      <c r="Z298" s="388"/>
      <c r="AA298" s="390"/>
      <c r="AB298" s="388"/>
      <c r="AC298" s="393"/>
      <c r="AD298" s="386"/>
      <c r="AE298" s="387"/>
      <c r="AF298" s="388"/>
      <c r="AG298" s="388"/>
      <c r="AH298" s="395"/>
      <c r="AI298" s="397"/>
      <c r="AJ298" s="397"/>
      <c r="AK298" s="159"/>
      <c r="AL298" s="385"/>
      <c r="AM298" s="395"/>
      <c r="AN298" s="405"/>
      <c r="AO298" s="407"/>
      <c r="AP298" s="381"/>
      <c r="AQ298" s="381"/>
      <c r="AR298" s="381"/>
      <c r="AS298" s="381"/>
      <c r="AT298" s="381"/>
      <c r="AU298" s="355"/>
      <c r="AV298" s="381"/>
      <c r="AW298" s="381"/>
      <c r="AX298" s="381"/>
      <c r="AY298" s="381"/>
      <c r="AZ298" s="381"/>
      <c r="BA298" s="381"/>
      <c r="BB298" s="381"/>
      <c r="BC298" s="381"/>
      <c r="BD298" s="381"/>
      <c r="BE298" s="381"/>
      <c r="BF298" s="381"/>
      <c r="BG298" s="381"/>
      <c r="BH298" s="381"/>
      <c r="BI298" s="381"/>
      <c r="BJ298" s="381"/>
      <c r="BK298" s="381"/>
      <c r="BL298" s="381"/>
      <c r="BM298" s="381"/>
    </row>
    <row r="299" spans="1:65" s="166" customFormat="1" ht="5.25" customHeight="1">
      <c r="A299" s="355"/>
      <c r="B299" s="355"/>
      <c r="C299" s="355"/>
      <c r="D299" s="355"/>
      <c r="E299" s="355"/>
      <c r="F299" s="355"/>
      <c r="G299" s="355"/>
      <c r="H299" s="355"/>
      <c r="I299" s="355"/>
      <c r="J299" s="355"/>
      <c r="K299" s="355"/>
      <c r="L299" s="355"/>
      <c r="M299" s="355"/>
      <c r="N299" s="406"/>
      <c r="O299" s="355"/>
      <c r="P299" s="400"/>
      <c r="Q299" s="403"/>
      <c r="R299" s="163" t="s">
        <v>738</v>
      </c>
      <c r="S299" s="164"/>
      <c r="T299" s="164"/>
      <c r="U299" s="385"/>
      <c r="V299" s="395"/>
      <c r="W299" s="405"/>
      <c r="X299" s="384"/>
      <c r="Y299" s="386"/>
      <c r="Z299" s="388"/>
      <c r="AA299" s="390"/>
      <c r="AB299" s="388"/>
      <c r="AC299" s="393"/>
      <c r="AD299" s="386"/>
      <c r="AE299" s="387"/>
      <c r="AF299" s="388"/>
      <c r="AG299" s="388"/>
      <c r="AH299" s="395"/>
      <c r="AI299" s="397"/>
      <c r="AJ299" s="397"/>
      <c r="AK299" s="159"/>
      <c r="AL299" s="385"/>
      <c r="AM299" s="395"/>
      <c r="AN299" s="405"/>
      <c r="AO299" s="407"/>
      <c r="AP299" s="381"/>
      <c r="AQ299" s="381"/>
      <c r="AR299" s="381"/>
      <c r="AS299" s="381"/>
      <c r="AT299" s="381"/>
      <c r="AU299" s="355"/>
      <c r="AV299" s="381"/>
      <c r="AW299" s="381"/>
      <c r="AX299" s="381"/>
      <c r="AY299" s="381"/>
      <c r="AZ299" s="381"/>
      <c r="BA299" s="381"/>
      <c r="BB299" s="381"/>
      <c r="BC299" s="381"/>
      <c r="BD299" s="381"/>
      <c r="BE299" s="381"/>
      <c r="BF299" s="381"/>
      <c r="BG299" s="381"/>
      <c r="BH299" s="381"/>
      <c r="BI299" s="381"/>
      <c r="BJ299" s="381"/>
      <c r="BK299" s="381"/>
      <c r="BL299" s="381"/>
      <c r="BM299" s="381"/>
    </row>
    <row r="300" spans="1:65" s="166" customFormat="1" ht="5.25" customHeight="1">
      <c r="A300" s="355"/>
      <c r="B300" s="355"/>
      <c r="C300" s="355"/>
      <c r="D300" s="355"/>
      <c r="E300" s="355"/>
      <c r="F300" s="355"/>
      <c r="G300" s="355"/>
      <c r="H300" s="355"/>
      <c r="I300" s="355"/>
      <c r="J300" s="355"/>
      <c r="K300" s="355"/>
      <c r="L300" s="355"/>
      <c r="M300" s="355"/>
      <c r="N300" s="406"/>
      <c r="O300" s="355"/>
      <c r="P300" s="400"/>
      <c r="Q300" s="403"/>
      <c r="R300" s="163" t="s">
        <v>739</v>
      </c>
      <c r="S300" s="164"/>
      <c r="T300" s="164"/>
      <c r="U300" s="385"/>
      <c r="V300" s="395"/>
      <c r="W300" s="405"/>
      <c r="X300" s="384"/>
      <c r="Y300" s="386"/>
      <c r="Z300" s="388"/>
      <c r="AA300" s="390"/>
      <c r="AB300" s="388"/>
      <c r="AC300" s="393"/>
      <c r="AD300" s="386"/>
      <c r="AE300" s="387"/>
      <c r="AF300" s="388"/>
      <c r="AG300" s="388"/>
      <c r="AH300" s="395"/>
      <c r="AI300" s="397"/>
      <c r="AJ300" s="397"/>
      <c r="AK300" s="159"/>
      <c r="AL300" s="385"/>
      <c r="AM300" s="395"/>
      <c r="AN300" s="405"/>
      <c r="AO300" s="407"/>
      <c r="AP300" s="381"/>
      <c r="AQ300" s="381"/>
      <c r="AR300" s="381"/>
      <c r="AS300" s="381"/>
      <c r="AT300" s="381"/>
      <c r="AU300" s="355"/>
      <c r="AV300" s="381"/>
      <c r="AW300" s="381"/>
      <c r="AX300" s="381"/>
      <c r="AY300" s="381"/>
      <c r="AZ300" s="381"/>
      <c r="BA300" s="381"/>
      <c r="BB300" s="381"/>
      <c r="BC300" s="381"/>
      <c r="BD300" s="381"/>
      <c r="BE300" s="381"/>
      <c r="BF300" s="381"/>
      <c r="BG300" s="381"/>
      <c r="BH300" s="381"/>
      <c r="BI300" s="381"/>
      <c r="BJ300" s="381"/>
      <c r="BK300" s="381"/>
      <c r="BL300" s="381"/>
      <c r="BM300" s="381"/>
    </row>
    <row r="301" spans="1:65" s="166" customFormat="1" ht="5.25" customHeight="1">
      <c r="A301" s="355"/>
      <c r="B301" s="355"/>
      <c r="C301" s="355"/>
      <c r="D301" s="355"/>
      <c r="E301" s="355"/>
      <c r="F301" s="355"/>
      <c r="G301" s="355"/>
      <c r="H301" s="355"/>
      <c r="I301" s="355"/>
      <c r="J301" s="355"/>
      <c r="K301" s="355"/>
      <c r="L301" s="355"/>
      <c r="M301" s="355"/>
      <c r="N301" s="406"/>
      <c r="O301" s="355"/>
      <c r="P301" s="400"/>
      <c r="Q301" s="403"/>
      <c r="R301" s="163" t="s">
        <v>859</v>
      </c>
      <c r="S301" s="164"/>
      <c r="T301" s="164"/>
      <c r="U301" s="385"/>
      <c r="V301" s="395"/>
      <c r="W301" s="405"/>
      <c r="X301" s="384"/>
      <c r="Y301" s="386"/>
      <c r="Z301" s="388"/>
      <c r="AA301" s="390"/>
      <c r="AB301" s="388"/>
      <c r="AC301" s="393"/>
      <c r="AD301" s="386"/>
      <c r="AE301" s="387"/>
      <c r="AF301" s="388"/>
      <c r="AG301" s="388"/>
      <c r="AH301" s="395"/>
      <c r="AI301" s="397"/>
      <c r="AJ301" s="397"/>
      <c r="AK301" s="159"/>
      <c r="AL301" s="385"/>
      <c r="AM301" s="395"/>
      <c r="AN301" s="405"/>
      <c r="AO301" s="407"/>
      <c r="AP301" s="381"/>
      <c r="AQ301" s="381"/>
      <c r="AR301" s="381"/>
      <c r="AS301" s="381"/>
      <c r="AT301" s="381"/>
      <c r="AU301" s="355"/>
      <c r="AV301" s="381"/>
      <c r="AW301" s="381"/>
      <c r="AX301" s="381"/>
      <c r="AY301" s="381"/>
      <c r="AZ301" s="381"/>
      <c r="BA301" s="381"/>
      <c r="BB301" s="381"/>
      <c r="BC301" s="381"/>
      <c r="BD301" s="381"/>
      <c r="BE301" s="381"/>
      <c r="BF301" s="381"/>
      <c r="BG301" s="381"/>
      <c r="BH301" s="381"/>
      <c r="BI301" s="381"/>
      <c r="BJ301" s="381"/>
      <c r="BK301" s="381"/>
      <c r="BL301" s="381"/>
      <c r="BM301" s="381"/>
    </row>
    <row r="302" spans="1:65" s="166" customFormat="1" ht="5.25" customHeight="1">
      <c r="A302" s="355"/>
      <c r="B302" s="355"/>
      <c r="C302" s="355"/>
      <c r="D302" s="355"/>
      <c r="E302" s="355"/>
      <c r="F302" s="355"/>
      <c r="G302" s="355"/>
      <c r="H302" s="355"/>
      <c r="I302" s="355"/>
      <c r="J302" s="355"/>
      <c r="K302" s="355"/>
      <c r="L302" s="355"/>
      <c r="M302" s="355"/>
      <c r="N302" s="406"/>
      <c r="O302" s="355"/>
      <c r="P302" s="400"/>
      <c r="Q302" s="403"/>
      <c r="R302" s="163" t="s">
        <v>855</v>
      </c>
      <c r="S302" s="164"/>
      <c r="T302" s="164"/>
      <c r="U302" s="385"/>
      <c r="V302" s="395"/>
      <c r="W302" s="405"/>
      <c r="X302" s="384"/>
      <c r="Y302" s="386"/>
      <c r="Z302" s="388"/>
      <c r="AA302" s="390"/>
      <c r="AB302" s="388"/>
      <c r="AC302" s="393"/>
      <c r="AD302" s="386"/>
      <c r="AE302" s="387"/>
      <c r="AF302" s="388"/>
      <c r="AG302" s="388"/>
      <c r="AH302" s="395"/>
      <c r="AI302" s="397"/>
      <c r="AJ302" s="397"/>
      <c r="AK302" s="159"/>
      <c r="AL302" s="385"/>
      <c r="AM302" s="395"/>
      <c r="AN302" s="405"/>
      <c r="AO302" s="407"/>
      <c r="AP302" s="381"/>
      <c r="AQ302" s="381"/>
      <c r="AR302" s="381"/>
      <c r="AS302" s="381"/>
      <c r="AT302" s="381"/>
      <c r="AU302" s="355"/>
      <c r="AV302" s="381"/>
      <c r="AW302" s="381"/>
      <c r="AX302" s="381"/>
      <c r="AY302" s="381"/>
      <c r="AZ302" s="381"/>
      <c r="BA302" s="381"/>
      <c r="BB302" s="381"/>
      <c r="BC302" s="381"/>
      <c r="BD302" s="381"/>
      <c r="BE302" s="381"/>
      <c r="BF302" s="381"/>
      <c r="BG302" s="381"/>
      <c r="BH302" s="381"/>
      <c r="BI302" s="381"/>
      <c r="BJ302" s="381"/>
      <c r="BK302" s="381"/>
      <c r="BL302" s="381"/>
      <c r="BM302" s="381"/>
    </row>
    <row r="303" spans="1:65" s="166" customFormat="1" ht="5.25" customHeight="1">
      <c r="A303" s="355"/>
      <c r="B303" s="355"/>
      <c r="C303" s="355"/>
      <c r="D303" s="355"/>
      <c r="E303" s="355"/>
      <c r="F303" s="355"/>
      <c r="G303" s="355"/>
      <c r="H303" s="355"/>
      <c r="I303" s="355"/>
      <c r="J303" s="355"/>
      <c r="K303" s="355"/>
      <c r="L303" s="355"/>
      <c r="M303" s="355"/>
      <c r="N303" s="406"/>
      <c r="O303" s="355"/>
      <c r="P303" s="400"/>
      <c r="Q303" s="403"/>
      <c r="R303" s="163" t="s">
        <v>742</v>
      </c>
      <c r="S303" s="164"/>
      <c r="T303" s="164"/>
      <c r="U303" s="385"/>
      <c r="V303" s="395"/>
      <c r="W303" s="405"/>
      <c r="X303" s="384"/>
      <c r="Y303" s="386"/>
      <c r="Z303" s="388"/>
      <c r="AA303" s="390"/>
      <c r="AB303" s="388"/>
      <c r="AC303" s="393"/>
      <c r="AD303" s="386"/>
      <c r="AE303" s="387"/>
      <c r="AF303" s="388"/>
      <c r="AG303" s="388"/>
      <c r="AH303" s="395"/>
      <c r="AI303" s="397"/>
      <c r="AJ303" s="397"/>
      <c r="AK303" s="159"/>
      <c r="AL303" s="385"/>
      <c r="AM303" s="395"/>
      <c r="AN303" s="405"/>
      <c r="AO303" s="407"/>
      <c r="AP303" s="381"/>
      <c r="AQ303" s="381"/>
      <c r="AR303" s="381"/>
      <c r="AS303" s="381"/>
      <c r="AT303" s="381"/>
      <c r="AU303" s="355"/>
      <c r="AV303" s="381"/>
      <c r="AW303" s="381"/>
      <c r="AX303" s="381"/>
      <c r="AY303" s="381"/>
      <c r="AZ303" s="381"/>
      <c r="BA303" s="381"/>
      <c r="BB303" s="381"/>
      <c r="BC303" s="381"/>
      <c r="BD303" s="381"/>
      <c r="BE303" s="381"/>
      <c r="BF303" s="381"/>
      <c r="BG303" s="381"/>
      <c r="BH303" s="381"/>
      <c r="BI303" s="381"/>
      <c r="BJ303" s="381"/>
      <c r="BK303" s="381"/>
      <c r="BL303" s="381"/>
      <c r="BM303" s="381"/>
    </row>
    <row r="304" spans="1:65" s="166" customFormat="1" ht="5.25" customHeight="1">
      <c r="A304" s="355"/>
      <c r="B304" s="355"/>
      <c r="C304" s="355"/>
      <c r="D304" s="355"/>
      <c r="E304" s="355"/>
      <c r="F304" s="355"/>
      <c r="G304" s="355"/>
      <c r="H304" s="355"/>
      <c r="I304" s="355"/>
      <c r="J304" s="355"/>
      <c r="K304" s="355"/>
      <c r="L304" s="355"/>
      <c r="M304" s="355"/>
      <c r="N304" s="406"/>
      <c r="O304" s="355"/>
      <c r="P304" s="400"/>
      <c r="Q304" s="403"/>
      <c r="R304" s="163" t="s">
        <v>743</v>
      </c>
      <c r="S304" s="164"/>
      <c r="T304" s="164"/>
      <c r="U304" s="385"/>
      <c r="V304" s="395"/>
      <c r="W304" s="405"/>
      <c r="X304" s="384"/>
      <c r="Y304" s="386"/>
      <c r="Z304" s="388"/>
      <c r="AA304" s="390"/>
      <c r="AB304" s="388"/>
      <c r="AC304" s="393"/>
      <c r="AD304" s="386"/>
      <c r="AE304" s="387"/>
      <c r="AF304" s="388"/>
      <c r="AG304" s="388"/>
      <c r="AH304" s="395"/>
      <c r="AI304" s="397"/>
      <c r="AJ304" s="397"/>
      <c r="AK304" s="159"/>
      <c r="AL304" s="385"/>
      <c r="AM304" s="395"/>
      <c r="AN304" s="405"/>
      <c r="AO304" s="407"/>
      <c r="AP304" s="381"/>
      <c r="AQ304" s="381"/>
      <c r="AR304" s="381"/>
      <c r="AS304" s="381"/>
      <c r="AT304" s="381"/>
      <c r="AU304" s="355"/>
      <c r="AV304" s="381"/>
      <c r="AW304" s="381"/>
      <c r="AX304" s="381"/>
      <c r="AY304" s="381"/>
      <c r="AZ304" s="381"/>
      <c r="BA304" s="381"/>
      <c r="BB304" s="381"/>
      <c r="BC304" s="381"/>
      <c r="BD304" s="381"/>
      <c r="BE304" s="381"/>
      <c r="BF304" s="381"/>
      <c r="BG304" s="381"/>
      <c r="BH304" s="381"/>
      <c r="BI304" s="381"/>
      <c r="BJ304" s="381"/>
      <c r="BK304" s="381"/>
      <c r="BL304" s="381"/>
      <c r="BM304" s="381"/>
    </row>
    <row r="305" spans="1:65" s="166" customFormat="1" ht="5.25" customHeight="1">
      <c r="A305" s="355"/>
      <c r="B305" s="355"/>
      <c r="C305" s="355"/>
      <c r="D305" s="355"/>
      <c r="E305" s="355"/>
      <c r="F305" s="355"/>
      <c r="G305" s="355"/>
      <c r="H305" s="355"/>
      <c r="I305" s="355"/>
      <c r="J305" s="355"/>
      <c r="K305" s="355"/>
      <c r="L305" s="355"/>
      <c r="M305" s="355"/>
      <c r="N305" s="406"/>
      <c r="O305" s="355"/>
      <c r="P305" s="400"/>
      <c r="Q305" s="403"/>
      <c r="R305" s="163" t="s">
        <v>744</v>
      </c>
      <c r="S305" s="164"/>
      <c r="T305" s="164"/>
      <c r="U305" s="385"/>
      <c r="V305" s="395"/>
      <c r="W305" s="405"/>
      <c r="X305" s="384"/>
      <c r="Y305" s="386"/>
      <c r="Z305" s="388"/>
      <c r="AA305" s="390"/>
      <c r="AB305" s="388"/>
      <c r="AC305" s="393"/>
      <c r="AD305" s="386"/>
      <c r="AE305" s="387"/>
      <c r="AF305" s="388"/>
      <c r="AG305" s="388"/>
      <c r="AH305" s="395"/>
      <c r="AI305" s="397"/>
      <c r="AJ305" s="397"/>
      <c r="AK305" s="159"/>
      <c r="AL305" s="385"/>
      <c r="AM305" s="395"/>
      <c r="AN305" s="405"/>
      <c r="AO305" s="407"/>
      <c r="AP305" s="381"/>
      <c r="AQ305" s="381"/>
      <c r="AR305" s="381"/>
      <c r="AS305" s="381"/>
      <c r="AT305" s="381"/>
      <c r="AU305" s="355"/>
      <c r="AV305" s="381"/>
      <c r="AW305" s="381"/>
      <c r="AX305" s="381"/>
      <c r="AY305" s="381"/>
      <c r="AZ305" s="381"/>
      <c r="BA305" s="381"/>
      <c r="BB305" s="381"/>
      <c r="BC305" s="381"/>
      <c r="BD305" s="381"/>
      <c r="BE305" s="381"/>
      <c r="BF305" s="381"/>
      <c r="BG305" s="381"/>
      <c r="BH305" s="381"/>
      <c r="BI305" s="381"/>
      <c r="BJ305" s="381"/>
      <c r="BK305" s="381"/>
      <c r="BL305" s="381"/>
      <c r="BM305" s="381"/>
    </row>
    <row r="306" spans="1:65" s="166" customFormat="1" ht="5.25" customHeight="1">
      <c r="A306" s="355"/>
      <c r="B306" s="355"/>
      <c r="C306" s="355"/>
      <c r="D306" s="355"/>
      <c r="E306" s="355"/>
      <c r="F306" s="355"/>
      <c r="G306" s="355"/>
      <c r="H306" s="355"/>
      <c r="I306" s="355"/>
      <c r="J306" s="355"/>
      <c r="K306" s="355"/>
      <c r="L306" s="355"/>
      <c r="M306" s="355"/>
      <c r="N306" s="406"/>
      <c r="O306" s="355"/>
      <c r="P306" s="401"/>
      <c r="Q306" s="404"/>
      <c r="R306" s="167" t="s">
        <v>745</v>
      </c>
      <c r="S306" s="164">
        <f>COUNTA(S287:S305)</f>
        <v>0</v>
      </c>
      <c r="T306" s="164">
        <f>COUNTA(T287:T305)</f>
        <v>0</v>
      </c>
      <c r="U306" s="385"/>
      <c r="V306" s="395"/>
      <c r="W306" s="405"/>
      <c r="X306" s="384"/>
      <c r="Y306" s="386"/>
      <c r="Z306" s="388"/>
      <c r="AA306" s="391"/>
      <c r="AB306" s="388"/>
      <c r="AC306" s="394"/>
      <c r="AD306" s="386"/>
      <c r="AE306" s="387"/>
      <c r="AF306" s="388"/>
      <c r="AG306" s="388"/>
      <c r="AH306" s="395"/>
      <c r="AI306" s="398"/>
      <c r="AJ306" s="398"/>
      <c r="AK306" s="162"/>
      <c r="AL306" s="385"/>
      <c r="AM306" s="395"/>
      <c r="AN306" s="405"/>
      <c r="AO306" s="407"/>
      <c r="AP306" s="381"/>
      <c r="AQ306" s="381"/>
      <c r="AR306" s="381"/>
      <c r="AS306" s="381"/>
      <c r="AT306" s="381"/>
      <c r="AU306" s="355"/>
      <c r="AV306" s="381"/>
      <c r="AW306" s="381"/>
      <c r="AX306" s="381"/>
      <c r="AY306" s="381"/>
      <c r="AZ306" s="381"/>
      <c r="BA306" s="381"/>
      <c r="BB306" s="381"/>
      <c r="BC306" s="381"/>
      <c r="BD306" s="381"/>
      <c r="BE306" s="381"/>
      <c r="BF306" s="381"/>
      <c r="BG306" s="381"/>
      <c r="BH306" s="381"/>
      <c r="BI306" s="381"/>
      <c r="BJ306" s="381"/>
      <c r="BK306" s="381"/>
      <c r="BL306" s="381"/>
      <c r="BM306" s="381"/>
    </row>
    <row r="307" spans="1:65" s="160" customFormat="1" ht="5.25" customHeight="1">
      <c r="A307" s="355">
        <v>12</v>
      </c>
      <c r="B307" s="355" t="s">
        <v>44</v>
      </c>
      <c r="C307" s="355" t="s">
        <v>881</v>
      </c>
      <c r="D307" s="355"/>
      <c r="E307" s="355"/>
      <c r="F307" s="355" t="s">
        <v>882</v>
      </c>
      <c r="G307" s="355"/>
      <c r="H307" s="355"/>
      <c r="I307" s="355"/>
      <c r="J307" s="355"/>
      <c r="K307" s="355"/>
      <c r="L307" s="355"/>
      <c r="M307" s="355"/>
      <c r="N307" s="355"/>
      <c r="O307" s="355"/>
      <c r="P307" s="399"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402">
        <f>IF(P307="Casi seguro",100%,IF(P307="Probable",80%,IF(P307="Posible",60%,IF(P307="Improbable",40%,IF(P307="Rara vez",20%,0)))))</f>
        <v>0</v>
      </c>
      <c r="R307" s="158" t="s">
        <v>706</v>
      </c>
      <c r="S307" s="157"/>
      <c r="T307" s="157"/>
      <c r="U307" s="385" t="str">
        <f>IF(S326&lt;=5,"Moderado",IF(S326&lt;=11,"Mayor","Catastrofico"))</f>
        <v>Moderado</v>
      </c>
      <c r="V307" s="395">
        <f>IF(U307=0,0,IF(U307="Moderado",60%,IF(U307="Mayor",80%,100%)))</f>
        <v>0.6</v>
      </c>
      <c r="W307" s="385" t="e">
        <f>VLOOKUP(P307,#REF!,MATCH(U307,#REF!,0),FALSE)</f>
        <v>#REF!</v>
      </c>
      <c r="X307" s="407"/>
      <c r="Y307" s="385" t="str">
        <f>IF(Z307="Preventivo","X",IF(Z307="Detectivo","X","X "))</f>
        <v xml:space="preserve">X </v>
      </c>
      <c r="Z307" s="387"/>
      <c r="AA307" s="389" t="str">
        <f>IF(Z307="","",IF(Z307="Preventivo",25%,15%))</f>
        <v/>
      </c>
      <c r="AB307" s="387"/>
      <c r="AC307" s="389">
        <f>IF(AB307="Automatico",25%,15%)</f>
        <v>0.15</v>
      </c>
      <c r="AD307" s="395" t="e">
        <f>AA307+AC307</f>
        <v>#VALUE!</v>
      </c>
      <c r="AE307" s="387"/>
      <c r="AF307" s="387"/>
      <c r="AG307" s="387"/>
      <c r="AH307" s="395" t="e">
        <f>Q307-(Q307*AD307)</f>
        <v>#VALUE!</v>
      </c>
      <c r="AI307" s="396" t="e">
        <f>IF(AJ307=0,"Defina la frecuencia",IF(AJ307=20%,"Rara vez",IF(AJ307=40%,"Improbable",IF(AJ307=60%,"Posible",IF(AJ307=80%,"Probable","Casi seguro")))))</f>
        <v>#VALUE!</v>
      </c>
      <c r="AJ307" s="396" t="e">
        <f>IF(AH314&lt;20%,20%,IF(AH314&lt;40%,40%,IF(AH314&lt;60%,60%,IF(AH314&lt;80%,80%,100%))))</f>
        <v>#VALUE!</v>
      </c>
      <c r="AK307" s="165" t="e">
        <f>VALUE(AJ307)</f>
        <v>#VALUE!</v>
      </c>
      <c r="AL307" s="385" t="str">
        <f>U307</f>
        <v>Moderado</v>
      </c>
      <c r="AM307" s="395">
        <f>V307</f>
        <v>0.6</v>
      </c>
      <c r="AN307" s="385" t="e">
        <f>VLOOKUP(AI307,#REF!,MATCH(AL307,#REF!,0),FALSE)</f>
        <v>#VALUE!</v>
      </c>
      <c r="AO307" s="407"/>
      <c r="AP307" s="355"/>
      <c r="AQ307" s="355"/>
      <c r="AR307" s="383"/>
      <c r="AS307" s="383"/>
      <c r="AT307" s="355"/>
      <c r="AU307" s="355"/>
      <c r="AV307" s="355"/>
      <c r="AW307" s="355"/>
      <c r="AX307" s="355"/>
      <c r="AY307" s="355"/>
      <c r="AZ307" s="355"/>
      <c r="BA307" s="382"/>
      <c r="BB307" s="355"/>
      <c r="BC307" s="355"/>
      <c r="BD307" s="355"/>
      <c r="BE307" s="355"/>
      <c r="BF307" s="355"/>
      <c r="BG307" s="382"/>
      <c r="BH307" s="355"/>
      <c r="BI307" s="355"/>
      <c r="BJ307" s="355"/>
      <c r="BK307" s="355"/>
      <c r="BL307" s="355"/>
      <c r="BM307" s="382"/>
    </row>
    <row r="308" spans="1:65" s="160" customFormat="1" ht="5.25" customHeight="1">
      <c r="A308" s="355"/>
      <c r="B308" s="355"/>
      <c r="C308" s="355"/>
      <c r="D308" s="355"/>
      <c r="E308" s="355"/>
      <c r="F308" s="355"/>
      <c r="G308" s="355"/>
      <c r="H308" s="355"/>
      <c r="I308" s="355"/>
      <c r="J308" s="355"/>
      <c r="K308" s="355"/>
      <c r="L308" s="355"/>
      <c r="M308" s="355"/>
      <c r="N308" s="355"/>
      <c r="O308" s="355"/>
      <c r="P308" s="400"/>
      <c r="Q308" s="403"/>
      <c r="R308" s="158" t="s">
        <v>719</v>
      </c>
      <c r="S308" s="157"/>
      <c r="T308" s="157"/>
      <c r="U308" s="385"/>
      <c r="V308" s="395"/>
      <c r="W308" s="385"/>
      <c r="X308" s="407"/>
      <c r="Y308" s="385"/>
      <c r="Z308" s="409"/>
      <c r="AA308" s="390"/>
      <c r="AB308" s="409"/>
      <c r="AC308" s="390"/>
      <c r="AD308" s="410"/>
      <c r="AE308" s="409"/>
      <c r="AF308" s="409"/>
      <c r="AG308" s="409"/>
      <c r="AH308" s="395"/>
      <c r="AI308" s="397"/>
      <c r="AJ308" s="397"/>
      <c r="AK308" s="159"/>
      <c r="AL308" s="385"/>
      <c r="AM308" s="395"/>
      <c r="AN308" s="385"/>
      <c r="AO308" s="407"/>
      <c r="AP308" s="355"/>
      <c r="AQ308" s="408"/>
      <c r="AR308" s="408"/>
      <c r="AS308" s="408"/>
      <c r="AT308" s="408"/>
      <c r="AU308" s="355"/>
      <c r="AV308" s="355"/>
      <c r="AW308" s="355"/>
      <c r="AX308" s="355"/>
      <c r="AY308" s="408"/>
      <c r="AZ308" s="408"/>
      <c r="BA308" s="408"/>
      <c r="BB308" s="355"/>
      <c r="BC308" s="355"/>
      <c r="BD308" s="355"/>
      <c r="BE308" s="408"/>
      <c r="BF308" s="408"/>
      <c r="BG308" s="408"/>
      <c r="BH308" s="355"/>
      <c r="BI308" s="355"/>
      <c r="BJ308" s="355"/>
      <c r="BK308" s="408"/>
      <c r="BL308" s="408"/>
      <c r="BM308" s="408"/>
    </row>
    <row r="309" spans="1:65" s="160" customFormat="1" ht="5.25" customHeight="1">
      <c r="A309" s="355"/>
      <c r="B309" s="355"/>
      <c r="C309" s="355"/>
      <c r="D309" s="355"/>
      <c r="E309" s="355"/>
      <c r="F309" s="355"/>
      <c r="G309" s="355"/>
      <c r="H309" s="355"/>
      <c r="I309" s="355"/>
      <c r="J309" s="355"/>
      <c r="K309" s="355"/>
      <c r="L309" s="355"/>
      <c r="M309" s="355"/>
      <c r="N309" s="355"/>
      <c r="O309" s="355"/>
      <c r="P309" s="400"/>
      <c r="Q309" s="403"/>
      <c r="R309" s="158" t="s">
        <v>720</v>
      </c>
      <c r="S309" s="157"/>
      <c r="T309" s="157"/>
      <c r="U309" s="385"/>
      <c r="V309" s="395"/>
      <c r="W309" s="385"/>
      <c r="X309" s="407"/>
      <c r="Y309" s="385"/>
      <c r="Z309" s="409"/>
      <c r="AA309" s="390"/>
      <c r="AB309" s="409"/>
      <c r="AC309" s="390"/>
      <c r="AD309" s="410"/>
      <c r="AE309" s="409"/>
      <c r="AF309" s="409"/>
      <c r="AG309" s="409"/>
      <c r="AH309" s="395"/>
      <c r="AI309" s="397"/>
      <c r="AJ309" s="397"/>
      <c r="AK309" s="159"/>
      <c r="AL309" s="385"/>
      <c r="AM309" s="395"/>
      <c r="AN309" s="385"/>
      <c r="AO309" s="407"/>
      <c r="AP309" s="355"/>
      <c r="AQ309" s="408"/>
      <c r="AR309" s="408"/>
      <c r="AS309" s="408"/>
      <c r="AT309" s="408"/>
      <c r="AU309" s="355"/>
      <c r="AV309" s="355"/>
      <c r="AW309" s="355"/>
      <c r="AX309" s="355"/>
      <c r="AY309" s="408"/>
      <c r="AZ309" s="408"/>
      <c r="BA309" s="408"/>
      <c r="BB309" s="355"/>
      <c r="BC309" s="355"/>
      <c r="BD309" s="355"/>
      <c r="BE309" s="408"/>
      <c r="BF309" s="408"/>
      <c r="BG309" s="408"/>
      <c r="BH309" s="355"/>
      <c r="BI309" s="355"/>
      <c r="BJ309" s="355"/>
      <c r="BK309" s="408"/>
      <c r="BL309" s="408"/>
      <c r="BM309" s="408"/>
    </row>
    <row r="310" spans="1:65" s="160" customFormat="1" ht="5.25" customHeight="1">
      <c r="A310" s="355"/>
      <c r="B310" s="355"/>
      <c r="C310" s="355"/>
      <c r="D310" s="355"/>
      <c r="E310" s="355"/>
      <c r="F310" s="355"/>
      <c r="G310" s="355"/>
      <c r="H310" s="355"/>
      <c r="I310" s="355"/>
      <c r="J310" s="355"/>
      <c r="K310" s="355"/>
      <c r="L310" s="355"/>
      <c r="M310" s="355"/>
      <c r="N310" s="355"/>
      <c r="O310" s="355"/>
      <c r="P310" s="400"/>
      <c r="Q310" s="403"/>
      <c r="R310" s="158" t="s">
        <v>721</v>
      </c>
      <c r="S310" s="157"/>
      <c r="T310" s="157"/>
      <c r="U310" s="385"/>
      <c r="V310" s="395"/>
      <c r="W310" s="385"/>
      <c r="X310" s="407"/>
      <c r="Y310" s="385"/>
      <c r="Z310" s="409"/>
      <c r="AA310" s="390"/>
      <c r="AB310" s="409"/>
      <c r="AC310" s="390"/>
      <c r="AD310" s="410"/>
      <c r="AE310" s="409"/>
      <c r="AF310" s="409"/>
      <c r="AG310" s="409"/>
      <c r="AH310" s="395"/>
      <c r="AI310" s="397"/>
      <c r="AJ310" s="397"/>
      <c r="AK310" s="159"/>
      <c r="AL310" s="385"/>
      <c r="AM310" s="395"/>
      <c r="AN310" s="385"/>
      <c r="AO310" s="407"/>
      <c r="AP310" s="355"/>
      <c r="AQ310" s="408"/>
      <c r="AR310" s="408"/>
      <c r="AS310" s="408"/>
      <c r="AT310" s="408"/>
      <c r="AU310" s="355"/>
      <c r="AV310" s="355"/>
      <c r="AW310" s="355"/>
      <c r="AX310" s="355"/>
      <c r="AY310" s="408"/>
      <c r="AZ310" s="408"/>
      <c r="BA310" s="408"/>
      <c r="BB310" s="355"/>
      <c r="BC310" s="355"/>
      <c r="BD310" s="355"/>
      <c r="BE310" s="408"/>
      <c r="BF310" s="408"/>
      <c r="BG310" s="408"/>
      <c r="BH310" s="355"/>
      <c r="BI310" s="355"/>
      <c r="BJ310" s="355"/>
      <c r="BK310" s="408"/>
      <c r="BL310" s="408"/>
      <c r="BM310" s="408"/>
    </row>
    <row r="311" spans="1:65" s="160" customFormat="1" ht="5.25" customHeight="1">
      <c r="A311" s="355"/>
      <c r="B311" s="355"/>
      <c r="C311" s="355"/>
      <c r="D311" s="355"/>
      <c r="E311" s="355"/>
      <c r="F311" s="355"/>
      <c r="G311" s="355"/>
      <c r="H311" s="355"/>
      <c r="I311" s="355"/>
      <c r="J311" s="355"/>
      <c r="K311" s="355"/>
      <c r="L311" s="355"/>
      <c r="M311" s="355"/>
      <c r="N311" s="355"/>
      <c r="O311" s="355"/>
      <c r="P311" s="400"/>
      <c r="Q311" s="403"/>
      <c r="R311" s="158" t="s">
        <v>722</v>
      </c>
      <c r="S311" s="157"/>
      <c r="T311" s="157"/>
      <c r="U311" s="385"/>
      <c r="V311" s="395"/>
      <c r="W311" s="385"/>
      <c r="X311" s="407"/>
      <c r="Y311" s="385"/>
      <c r="Z311" s="409"/>
      <c r="AA311" s="390"/>
      <c r="AB311" s="409"/>
      <c r="AC311" s="390"/>
      <c r="AD311" s="410"/>
      <c r="AE311" s="409"/>
      <c r="AF311" s="409"/>
      <c r="AG311" s="409"/>
      <c r="AH311" s="395"/>
      <c r="AI311" s="397"/>
      <c r="AJ311" s="397"/>
      <c r="AK311" s="159"/>
      <c r="AL311" s="385"/>
      <c r="AM311" s="395"/>
      <c r="AN311" s="385"/>
      <c r="AO311" s="407"/>
      <c r="AP311" s="355"/>
      <c r="AQ311" s="408"/>
      <c r="AR311" s="408"/>
      <c r="AS311" s="408"/>
      <c r="AT311" s="408"/>
      <c r="AU311" s="355"/>
      <c r="AV311" s="355"/>
      <c r="AW311" s="355"/>
      <c r="AX311" s="355"/>
      <c r="AY311" s="408"/>
      <c r="AZ311" s="408"/>
      <c r="BA311" s="408"/>
      <c r="BB311" s="355"/>
      <c r="BC311" s="355"/>
      <c r="BD311" s="355"/>
      <c r="BE311" s="408"/>
      <c r="BF311" s="408"/>
      <c r="BG311" s="408"/>
      <c r="BH311" s="355"/>
      <c r="BI311" s="355"/>
      <c r="BJ311" s="355"/>
      <c r="BK311" s="408"/>
      <c r="BL311" s="408"/>
      <c r="BM311" s="408"/>
    </row>
    <row r="312" spans="1:65" s="160" customFormat="1" ht="5.25" customHeight="1">
      <c r="A312" s="355"/>
      <c r="B312" s="355"/>
      <c r="C312" s="355"/>
      <c r="D312" s="355"/>
      <c r="E312" s="355"/>
      <c r="F312" s="355"/>
      <c r="G312" s="355"/>
      <c r="H312" s="355"/>
      <c r="I312" s="355"/>
      <c r="J312" s="355"/>
      <c r="K312" s="355"/>
      <c r="L312" s="355"/>
      <c r="M312" s="355"/>
      <c r="N312" s="355"/>
      <c r="O312" s="355"/>
      <c r="P312" s="400"/>
      <c r="Q312" s="403"/>
      <c r="R312" s="158" t="s">
        <v>723</v>
      </c>
      <c r="S312" s="157"/>
      <c r="T312" s="157"/>
      <c r="U312" s="385"/>
      <c r="V312" s="395"/>
      <c r="W312" s="385"/>
      <c r="X312" s="407"/>
      <c r="Y312" s="385"/>
      <c r="Z312" s="409"/>
      <c r="AA312" s="390"/>
      <c r="AB312" s="409"/>
      <c r="AC312" s="390"/>
      <c r="AD312" s="410"/>
      <c r="AE312" s="409"/>
      <c r="AF312" s="409"/>
      <c r="AG312" s="409"/>
      <c r="AH312" s="395"/>
      <c r="AI312" s="397"/>
      <c r="AJ312" s="397"/>
      <c r="AK312" s="159"/>
      <c r="AL312" s="385"/>
      <c r="AM312" s="395"/>
      <c r="AN312" s="385"/>
      <c r="AO312" s="407"/>
      <c r="AP312" s="355"/>
      <c r="AQ312" s="408"/>
      <c r="AR312" s="408"/>
      <c r="AS312" s="408"/>
      <c r="AT312" s="408"/>
      <c r="AU312" s="355"/>
      <c r="AV312" s="355"/>
      <c r="AW312" s="355"/>
      <c r="AX312" s="355"/>
      <c r="AY312" s="408"/>
      <c r="AZ312" s="408"/>
      <c r="BA312" s="408"/>
      <c r="BB312" s="355"/>
      <c r="BC312" s="355"/>
      <c r="BD312" s="355"/>
      <c r="BE312" s="408"/>
      <c r="BF312" s="408"/>
      <c r="BG312" s="408"/>
      <c r="BH312" s="355"/>
      <c r="BI312" s="355"/>
      <c r="BJ312" s="355"/>
      <c r="BK312" s="408"/>
      <c r="BL312" s="408"/>
      <c r="BM312" s="408"/>
    </row>
    <row r="313" spans="1:65" s="160" customFormat="1" ht="5.25" customHeight="1">
      <c r="A313" s="355"/>
      <c r="B313" s="355"/>
      <c r="C313" s="355"/>
      <c r="D313" s="355"/>
      <c r="E313" s="355"/>
      <c r="F313" s="355"/>
      <c r="G313" s="355"/>
      <c r="H313" s="355"/>
      <c r="I313" s="355"/>
      <c r="J313" s="355"/>
      <c r="K313" s="355"/>
      <c r="L313" s="355"/>
      <c r="M313" s="355"/>
      <c r="N313" s="355"/>
      <c r="O313" s="355"/>
      <c r="P313" s="400"/>
      <c r="Q313" s="403"/>
      <c r="R313" s="158" t="s">
        <v>724</v>
      </c>
      <c r="S313" s="157"/>
      <c r="T313" s="157"/>
      <c r="U313" s="385"/>
      <c r="V313" s="395"/>
      <c r="W313" s="385"/>
      <c r="X313" s="407"/>
      <c r="Y313" s="385"/>
      <c r="Z313" s="409"/>
      <c r="AA313" s="391"/>
      <c r="AB313" s="409"/>
      <c r="AC313" s="391"/>
      <c r="AD313" s="410"/>
      <c r="AE313" s="409"/>
      <c r="AF313" s="409"/>
      <c r="AG313" s="409"/>
      <c r="AH313" s="395"/>
      <c r="AI313" s="397"/>
      <c r="AJ313" s="397"/>
      <c r="AK313" s="159"/>
      <c r="AL313" s="385"/>
      <c r="AM313" s="395"/>
      <c r="AN313" s="385"/>
      <c r="AO313" s="407"/>
      <c r="AP313" s="355"/>
      <c r="AQ313" s="408"/>
      <c r="AR313" s="408"/>
      <c r="AS313" s="408"/>
      <c r="AT313" s="408"/>
      <c r="AU313" s="355"/>
      <c r="AV313" s="355"/>
      <c r="AW313" s="355"/>
      <c r="AX313" s="355"/>
      <c r="AY313" s="408"/>
      <c r="AZ313" s="408"/>
      <c r="BA313" s="408"/>
      <c r="BB313" s="355"/>
      <c r="BC313" s="355"/>
      <c r="BD313" s="355"/>
      <c r="BE313" s="408"/>
      <c r="BF313" s="408"/>
      <c r="BG313" s="408"/>
      <c r="BH313" s="355"/>
      <c r="BI313" s="355"/>
      <c r="BJ313" s="355"/>
      <c r="BK313" s="408"/>
      <c r="BL313" s="408"/>
      <c r="BM313" s="408"/>
    </row>
    <row r="314" spans="1:65" s="160" customFormat="1" ht="5.25" customHeight="1">
      <c r="A314" s="355"/>
      <c r="B314" s="355"/>
      <c r="C314" s="355"/>
      <c r="D314" s="355"/>
      <c r="E314" s="355"/>
      <c r="F314" s="355"/>
      <c r="G314" s="355"/>
      <c r="H314" s="355"/>
      <c r="I314" s="355"/>
      <c r="J314" s="355"/>
      <c r="K314" s="355"/>
      <c r="L314" s="355"/>
      <c r="M314" s="355"/>
      <c r="N314" s="355"/>
      <c r="O314" s="355"/>
      <c r="P314" s="400"/>
      <c r="Q314" s="403"/>
      <c r="R314" s="158" t="s">
        <v>725</v>
      </c>
      <c r="S314" s="157"/>
      <c r="T314" s="157"/>
      <c r="U314" s="385"/>
      <c r="V314" s="395"/>
      <c r="W314" s="385"/>
      <c r="X314" s="407"/>
      <c r="Y314" s="385" t="str">
        <f>IF(Z314="Preventivo","X",IF(Z307="Detectivo","X","X "))</f>
        <v xml:space="preserve">X </v>
      </c>
      <c r="Z314" s="387" t="s">
        <v>793</v>
      </c>
      <c r="AA314" s="389">
        <f>IF(Z314="","",IF(Z314="Preventivo",25%,15%))</f>
        <v>0.15</v>
      </c>
      <c r="AB314" s="387" t="s">
        <v>38</v>
      </c>
      <c r="AC314" s="392">
        <f>IF(AB314="Automatico",25%,15%)</f>
        <v>0.15</v>
      </c>
      <c r="AD314" s="395">
        <f>AA314+AC314</f>
        <v>0.3</v>
      </c>
      <c r="AE314" s="387"/>
      <c r="AF314" s="387"/>
      <c r="AG314" s="387"/>
      <c r="AH314" s="395" t="e">
        <f>AH307-(AH307*AD314)</f>
        <v>#VALUE!</v>
      </c>
      <c r="AI314" s="397"/>
      <c r="AJ314" s="397"/>
      <c r="AK314" s="159"/>
      <c r="AL314" s="385"/>
      <c r="AM314" s="395"/>
      <c r="AN314" s="385"/>
      <c r="AO314" s="407"/>
      <c r="AP314" s="355"/>
      <c r="AQ314" s="355"/>
      <c r="AR314" s="383"/>
      <c r="AS314" s="383"/>
      <c r="AT314" s="355"/>
      <c r="AU314" s="355"/>
      <c r="AV314" s="355"/>
      <c r="AW314" s="355"/>
      <c r="AX314" s="355"/>
      <c r="AY314" s="355"/>
      <c r="AZ314" s="355"/>
      <c r="BA314" s="382"/>
      <c r="BB314" s="355"/>
      <c r="BC314" s="355"/>
      <c r="BD314" s="355"/>
      <c r="BE314" s="355"/>
      <c r="BF314" s="355"/>
      <c r="BG314" s="382"/>
      <c r="BH314" s="355"/>
      <c r="BI314" s="355"/>
      <c r="BJ314" s="355"/>
      <c r="BK314" s="355"/>
      <c r="BL314" s="355"/>
      <c r="BM314" s="382"/>
    </row>
    <row r="315" spans="1:65" s="160" customFormat="1" ht="5.25" customHeight="1">
      <c r="A315" s="355"/>
      <c r="B315" s="355"/>
      <c r="C315" s="355"/>
      <c r="D315" s="355"/>
      <c r="E315" s="355"/>
      <c r="F315" s="355"/>
      <c r="G315" s="355"/>
      <c r="H315" s="355"/>
      <c r="I315" s="355"/>
      <c r="J315" s="355"/>
      <c r="K315" s="355"/>
      <c r="L315" s="355"/>
      <c r="M315" s="355"/>
      <c r="N315" s="355"/>
      <c r="O315" s="355"/>
      <c r="P315" s="400"/>
      <c r="Q315" s="403"/>
      <c r="R315" s="158" t="s">
        <v>733</v>
      </c>
      <c r="S315" s="157"/>
      <c r="T315" s="157"/>
      <c r="U315" s="385"/>
      <c r="V315" s="395"/>
      <c r="W315" s="385"/>
      <c r="X315" s="407"/>
      <c r="Y315" s="410"/>
      <c r="Z315" s="409"/>
      <c r="AA315" s="390"/>
      <c r="AB315" s="409"/>
      <c r="AC315" s="393"/>
      <c r="AD315" s="410"/>
      <c r="AE315" s="387"/>
      <c r="AF315" s="409"/>
      <c r="AG315" s="409"/>
      <c r="AH315" s="395"/>
      <c r="AI315" s="397"/>
      <c r="AJ315" s="397"/>
      <c r="AK315" s="159"/>
      <c r="AL315" s="385"/>
      <c r="AM315" s="395"/>
      <c r="AN315" s="385"/>
      <c r="AO315" s="407"/>
      <c r="AP315" s="408"/>
      <c r="AQ315" s="408"/>
      <c r="AR315" s="408"/>
      <c r="AS315" s="408"/>
      <c r="AT315" s="408"/>
      <c r="AU315" s="355"/>
      <c r="AV315" s="408"/>
      <c r="AW315" s="408"/>
      <c r="AX315" s="408"/>
      <c r="AY315" s="408"/>
      <c r="AZ315" s="408"/>
      <c r="BA315" s="408"/>
      <c r="BB315" s="408"/>
      <c r="BC315" s="408"/>
      <c r="BD315" s="408"/>
      <c r="BE315" s="408"/>
      <c r="BF315" s="408"/>
      <c r="BG315" s="408"/>
      <c r="BH315" s="408"/>
      <c r="BI315" s="408"/>
      <c r="BJ315" s="408"/>
      <c r="BK315" s="408"/>
      <c r="BL315" s="408"/>
      <c r="BM315" s="408"/>
    </row>
    <row r="316" spans="1:65" s="160" customFormat="1" ht="5.25" customHeight="1">
      <c r="A316" s="355"/>
      <c r="B316" s="355"/>
      <c r="C316" s="355"/>
      <c r="D316" s="355"/>
      <c r="E316" s="355"/>
      <c r="F316" s="355"/>
      <c r="G316" s="355"/>
      <c r="H316" s="355"/>
      <c r="I316" s="355"/>
      <c r="J316" s="355"/>
      <c r="K316" s="355"/>
      <c r="L316" s="355"/>
      <c r="M316" s="355"/>
      <c r="N316" s="355"/>
      <c r="O316" s="355"/>
      <c r="P316" s="400"/>
      <c r="Q316" s="403"/>
      <c r="R316" s="158" t="s">
        <v>734</v>
      </c>
      <c r="S316" s="157"/>
      <c r="T316" s="157"/>
      <c r="U316" s="385"/>
      <c r="V316" s="395"/>
      <c r="W316" s="385"/>
      <c r="X316" s="407"/>
      <c r="Y316" s="410"/>
      <c r="Z316" s="409"/>
      <c r="AA316" s="390"/>
      <c r="AB316" s="409"/>
      <c r="AC316" s="393"/>
      <c r="AD316" s="410"/>
      <c r="AE316" s="387"/>
      <c r="AF316" s="409"/>
      <c r="AG316" s="409"/>
      <c r="AH316" s="395"/>
      <c r="AI316" s="397"/>
      <c r="AJ316" s="397"/>
      <c r="AK316" s="159"/>
      <c r="AL316" s="385"/>
      <c r="AM316" s="395"/>
      <c r="AN316" s="385"/>
      <c r="AO316" s="407"/>
      <c r="AP316" s="408"/>
      <c r="AQ316" s="408"/>
      <c r="AR316" s="408"/>
      <c r="AS316" s="408"/>
      <c r="AT316" s="408"/>
      <c r="AU316" s="355"/>
      <c r="AV316" s="408"/>
      <c r="AW316" s="408"/>
      <c r="AX316" s="408"/>
      <c r="AY316" s="408"/>
      <c r="AZ316" s="408"/>
      <c r="BA316" s="408"/>
      <c r="BB316" s="408"/>
      <c r="BC316" s="408"/>
      <c r="BD316" s="408"/>
      <c r="BE316" s="408"/>
      <c r="BF316" s="408"/>
      <c r="BG316" s="408"/>
      <c r="BH316" s="408"/>
      <c r="BI316" s="408"/>
      <c r="BJ316" s="408"/>
      <c r="BK316" s="408"/>
      <c r="BL316" s="408"/>
      <c r="BM316" s="408"/>
    </row>
    <row r="317" spans="1:65" s="160" customFormat="1" ht="5.25" customHeight="1">
      <c r="A317" s="355"/>
      <c r="B317" s="355"/>
      <c r="C317" s="355"/>
      <c r="D317" s="355"/>
      <c r="E317" s="355"/>
      <c r="F317" s="355"/>
      <c r="G317" s="355"/>
      <c r="H317" s="355"/>
      <c r="I317" s="355"/>
      <c r="J317" s="355"/>
      <c r="K317" s="355"/>
      <c r="L317" s="355"/>
      <c r="M317" s="355"/>
      <c r="N317" s="355"/>
      <c r="O317" s="355"/>
      <c r="P317" s="400"/>
      <c r="Q317" s="403"/>
      <c r="R317" s="158" t="s">
        <v>736</v>
      </c>
      <c r="S317" s="157"/>
      <c r="T317" s="157"/>
      <c r="U317" s="385"/>
      <c r="V317" s="395"/>
      <c r="W317" s="385"/>
      <c r="X317" s="407"/>
      <c r="Y317" s="410"/>
      <c r="Z317" s="409"/>
      <c r="AA317" s="390"/>
      <c r="AB317" s="409"/>
      <c r="AC317" s="393"/>
      <c r="AD317" s="410"/>
      <c r="AE317" s="387"/>
      <c r="AF317" s="409"/>
      <c r="AG317" s="409"/>
      <c r="AH317" s="395"/>
      <c r="AI317" s="397"/>
      <c r="AJ317" s="397"/>
      <c r="AK317" s="159"/>
      <c r="AL317" s="385"/>
      <c r="AM317" s="395"/>
      <c r="AN317" s="385"/>
      <c r="AO317" s="407"/>
      <c r="AP317" s="408"/>
      <c r="AQ317" s="408"/>
      <c r="AR317" s="408"/>
      <c r="AS317" s="408"/>
      <c r="AT317" s="408"/>
      <c r="AU317" s="355"/>
      <c r="AV317" s="408"/>
      <c r="AW317" s="408"/>
      <c r="AX317" s="408"/>
      <c r="AY317" s="408"/>
      <c r="AZ317" s="408"/>
      <c r="BA317" s="408"/>
      <c r="BB317" s="408"/>
      <c r="BC317" s="408"/>
      <c r="BD317" s="408"/>
      <c r="BE317" s="408"/>
      <c r="BF317" s="408"/>
      <c r="BG317" s="408"/>
      <c r="BH317" s="408"/>
      <c r="BI317" s="408"/>
      <c r="BJ317" s="408"/>
      <c r="BK317" s="408"/>
      <c r="BL317" s="408"/>
      <c r="BM317" s="408"/>
    </row>
    <row r="318" spans="1:65" s="160" customFormat="1" ht="5.25" customHeight="1">
      <c r="A318" s="355"/>
      <c r="B318" s="355"/>
      <c r="C318" s="355"/>
      <c r="D318" s="355"/>
      <c r="E318" s="355"/>
      <c r="F318" s="355"/>
      <c r="G318" s="355"/>
      <c r="H318" s="355"/>
      <c r="I318" s="355"/>
      <c r="J318" s="355"/>
      <c r="K318" s="355"/>
      <c r="L318" s="355"/>
      <c r="M318" s="355"/>
      <c r="N318" s="355"/>
      <c r="O318" s="355"/>
      <c r="P318" s="400"/>
      <c r="Q318" s="403"/>
      <c r="R318" s="158" t="s">
        <v>737</v>
      </c>
      <c r="S318" s="157"/>
      <c r="T318" s="157"/>
      <c r="U318" s="385"/>
      <c r="V318" s="395"/>
      <c r="W318" s="385"/>
      <c r="X318" s="407"/>
      <c r="Y318" s="410"/>
      <c r="Z318" s="409"/>
      <c r="AA318" s="390"/>
      <c r="AB318" s="409"/>
      <c r="AC318" s="393"/>
      <c r="AD318" s="410"/>
      <c r="AE318" s="387"/>
      <c r="AF318" s="409"/>
      <c r="AG318" s="409"/>
      <c r="AH318" s="395"/>
      <c r="AI318" s="397"/>
      <c r="AJ318" s="397"/>
      <c r="AK318" s="159"/>
      <c r="AL318" s="385"/>
      <c r="AM318" s="395"/>
      <c r="AN318" s="385"/>
      <c r="AO318" s="407"/>
      <c r="AP318" s="408"/>
      <c r="AQ318" s="408"/>
      <c r="AR318" s="408"/>
      <c r="AS318" s="408"/>
      <c r="AT318" s="408"/>
      <c r="AU318" s="355"/>
      <c r="AV318" s="408"/>
      <c r="AW318" s="408"/>
      <c r="AX318" s="408"/>
      <c r="AY318" s="408"/>
      <c r="AZ318" s="408"/>
      <c r="BA318" s="408"/>
      <c r="BB318" s="408"/>
      <c r="BC318" s="408"/>
      <c r="BD318" s="408"/>
      <c r="BE318" s="408"/>
      <c r="BF318" s="408"/>
      <c r="BG318" s="408"/>
      <c r="BH318" s="408"/>
      <c r="BI318" s="408"/>
      <c r="BJ318" s="408"/>
      <c r="BK318" s="408"/>
      <c r="BL318" s="408"/>
      <c r="BM318" s="408"/>
    </row>
    <row r="319" spans="1:65" s="160" customFormat="1" ht="5.25" customHeight="1">
      <c r="A319" s="355"/>
      <c r="B319" s="355"/>
      <c r="C319" s="355"/>
      <c r="D319" s="355"/>
      <c r="E319" s="355"/>
      <c r="F319" s="355"/>
      <c r="G319" s="355"/>
      <c r="H319" s="355"/>
      <c r="I319" s="355"/>
      <c r="J319" s="355"/>
      <c r="K319" s="355"/>
      <c r="L319" s="355"/>
      <c r="M319" s="355"/>
      <c r="N319" s="355"/>
      <c r="O319" s="355"/>
      <c r="P319" s="400"/>
      <c r="Q319" s="403"/>
      <c r="R319" s="158" t="s">
        <v>738</v>
      </c>
      <c r="S319" s="157"/>
      <c r="T319" s="157"/>
      <c r="U319" s="385"/>
      <c r="V319" s="395"/>
      <c r="W319" s="385"/>
      <c r="X319" s="407"/>
      <c r="Y319" s="410"/>
      <c r="Z319" s="409"/>
      <c r="AA319" s="390"/>
      <c r="AB319" s="409"/>
      <c r="AC319" s="393"/>
      <c r="AD319" s="410"/>
      <c r="AE319" s="387"/>
      <c r="AF319" s="409"/>
      <c r="AG319" s="409"/>
      <c r="AH319" s="395"/>
      <c r="AI319" s="397"/>
      <c r="AJ319" s="397"/>
      <c r="AK319" s="159"/>
      <c r="AL319" s="385"/>
      <c r="AM319" s="395"/>
      <c r="AN319" s="385"/>
      <c r="AO319" s="407"/>
      <c r="AP319" s="408"/>
      <c r="AQ319" s="408"/>
      <c r="AR319" s="408"/>
      <c r="AS319" s="408"/>
      <c r="AT319" s="408"/>
      <c r="AU319" s="355"/>
      <c r="AV319" s="408"/>
      <c r="AW319" s="408"/>
      <c r="AX319" s="408"/>
      <c r="AY319" s="408"/>
      <c r="AZ319" s="408"/>
      <c r="BA319" s="408"/>
      <c r="BB319" s="408"/>
      <c r="BC319" s="408"/>
      <c r="BD319" s="408"/>
      <c r="BE319" s="408"/>
      <c r="BF319" s="408"/>
      <c r="BG319" s="408"/>
      <c r="BH319" s="408"/>
      <c r="BI319" s="408"/>
      <c r="BJ319" s="408"/>
      <c r="BK319" s="408"/>
      <c r="BL319" s="408"/>
      <c r="BM319" s="408"/>
    </row>
    <row r="320" spans="1:65" s="160" customFormat="1" ht="5.25" customHeight="1">
      <c r="A320" s="355"/>
      <c r="B320" s="355"/>
      <c r="C320" s="355"/>
      <c r="D320" s="355"/>
      <c r="E320" s="355"/>
      <c r="F320" s="355"/>
      <c r="G320" s="355"/>
      <c r="H320" s="355"/>
      <c r="I320" s="355"/>
      <c r="J320" s="355"/>
      <c r="K320" s="355"/>
      <c r="L320" s="355"/>
      <c r="M320" s="355"/>
      <c r="N320" s="355"/>
      <c r="O320" s="355"/>
      <c r="P320" s="400"/>
      <c r="Q320" s="403"/>
      <c r="R320" s="158" t="s">
        <v>739</v>
      </c>
      <c r="S320" s="157"/>
      <c r="T320" s="157"/>
      <c r="U320" s="385"/>
      <c r="V320" s="395"/>
      <c r="W320" s="385"/>
      <c r="X320" s="407"/>
      <c r="Y320" s="410"/>
      <c r="Z320" s="409"/>
      <c r="AA320" s="390"/>
      <c r="AB320" s="409"/>
      <c r="AC320" s="393"/>
      <c r="AD320" s="410"/>
      <c r="AE320" s="387"/>
      <c r="AF320" s="409"/>
      <c r="AG320" s="409"/>
      <c r="AH320" s="395"/>
      <c r="AI320" s="397"/>
      <c r="AJ320" s="397"/>
      <c r="AK320" s="159"/>
      <c r="AL320" s="385"/>
      <c r="AM320" s="395"/>
      <c r="AN320" s="385"/>
      <c r="AO320" s="407"/>
      <c r="AP320" s="408"/>
      <c r="AQ320" s="408"/>
      <c r="AR320" s="408"/>
      <c r="AS320" s="408"/>
      <c r="AT320" s="408"/>
      <c r="AU320" s="355"/>
      <c r="AV320" s="408"/>
      <c r="AW320" s="408"/>
      <c r="AX320" s="408"/>
      <c r="AY320" s="408"/>
      <c r="AZ320" s="408"/>
      <c r="BA320" s="408"/>
      <c r="BB320" s="408"/>
      <c r="BC320" s="408"/>
      <c r="BD320" s="408"/>
      <c r="BE320" s="408"/>
      <c r="BF320" s="408"/>
      <c r="BG320" s="408"/>
      <c r="BH320" s="408"/>
      <c r="BI320" s="408"/>
      <c r="BJ320" s="408"/>
      <c r="BK320" s="408"/>
      <c r="BL320" s="408"/>
      <c r="BM320" s="408"/>
    </row>
    <row r="321" spans="1:65" s="160" customFormat="1" ht="5.25" customHeight="1">
      <c r="A321" s="355"/>
      <c r="B321" s="355"/>
      <c r="C321" s="355"/>
      <c r="D321" s="355"/>
      <c r="E321" s="355"/>
      <c r="F321" s="355"/>
      <c r="G321" s="355"/>
      <c r="H321" s="355"/>
      <c r="I321" s="355"/>
      <c r="J321" s="355"/>
      <c r="K321" s="355"/>
      <c r="L321" s="355"/>
      <c r="M321" s="355"/>
      <c r="N321" s="355"/>
      <c r="O321" s="355"/>
      <c r="P321" s="400"/>
      <c r="Q321" s="403"/>
      <c r="R321" s="158" t="s">
        <v>859</v>
      </c>
      <c r="S321" s="157"/>
      <c r="T321" s="157"/>
      <c r="U321" s="385"/>
      <c r="V321" s="395"/>
      <c r="W321" s="385"/>
      <c r="X321" s="407"/>
      <c r="Y321" s="410"/>
      <c r="Z321" s="409"/>
      <c r="AA321" s="390"/>
      <c r="AB321" s="409"/>
      <c r="AC321" s="393"/>
      <c r="AD321" s="410"/>
      <c r="AE321" s="387"/>
      <c r="AF321" s="409"/>
      <c r="AG321" s="409"/>
      <c r="AH321" s="395"/>
      <c r="AI321" s="397"/>
      <c r="AJ321" s="397"/>
      <c r="AK321" s="159"/>
      <c r="AL321" s="385"/>
      <c r="AM321" s="395"/>
      <c r="AN321" s="385"/>
      <c r="AO321" s="407"/>
      <c r="AP321" s="408"/>
      <c r="AQ321" s="408"/>
      <c r="AR321" s="408"/>
      <c r="AS321" s="408"/>
      <c r="AT321" s="408"/>
      <c r="AU321" s="355"/>
      <c r="AV321" s="408"/>
      <c r="AW321" s="408"/>
      <c r="AX321" s="408"/>
      <c r="AY321" s="408"/>
      <c r="AZ321" s="408"/>
      <c r="BA321" s="408"/>
      <c r="BB321" s="408"/>
      <c r="BC321" s="408"/>
      <c r="BD321" s="408"/>
      <c r="BE321" s="408"/>
      <c r="BF321" s="408"/>
      <c r="BG321" s="408"/>
      <c r="BH321" s="408"/>
      <c r="BI321" s="408"/>
      <c r="BJ321" s="408"/>
      <c r="BK321" s="408"/>
      <c r="BL321" s="408"/>
      <c r="BM321" s="408"/>
    </row>
    <row r="322" spans="1:65" s="160" customFormat="1" ht="5.25" customHeight="1">
      <c r="A322" s="355"/>
      <c r="B322" s="355"/>
      <c r="C322" s="355"/>
      <c r="D322" s="355"/>
      <c r="E322" s="355"/>
      <c r="F322" s="355"/>
      <c r="G322" s="355"/>
      <c r="H322" s="355"/>
      <c r="I322" s="355"/>
      <c r="J322" s="355"/>
      <c r="K322" s="355"/>
      <c r="L322" s="355"/>
      <c r="M322" s="355"/>
      <c r="N322" s="355"/>
      <c r="O322" s="355"/>
      <c r="P322" s="400"/>
      <c r="Q322" s="403"/>
      <c r="R322" s="158" t="s">
        <v>855</v>
      </c>
      <c r="S322" s="157"/>
      <c r="T322" s="157"/>
      <c r="U322" s="385"/>
      <c r="V322" s="395"/>
      <c r="W322" s="385"/>
      <c r="X322" s="407"/>
      <c r="Y322" s="410"/>
      <c r="Z322" s="409"/>
      <c r="AA322" s="390"/>
      <c r="AB322" s="409"/>
      <c r="AC322" s="393"/>
      <c r="AD322" s="410"/>
      <c r="AE322" s="387"/>
      <c r="AF322" s="409"/>
      <c r="AG322" s="409"/>
      <c r="AH322" s="395"/>
      <c r="AI322" s="397"/>
      <c r="AJ322" s="397"/>
      <c r="AK322" s="159"/>
      <c r="AL322" s="385"/>
      <c r="AM322" s="395"/>
      <c r="AN322" s="385"/>
      <c r="AO322" s="407"/>
      <c r="AP322" s="408"/>
      <c r="AQ322" s="408"/>
      <c r="AR322" s="408"/>
      <c r="AS322" s="408"/>
      <c r="AT322" s="408"/>
      <c r="AU322" s="355"/>
      <c r="AV322" s="408"/>
      <c r="AW322" s="408"/>
      <c r="AX322" s="408"/>
      <c r="AY322" s="408"/>
      <c r="AZ322" s="408"/>
      <c r="BA322" s="408"/>
      <c r="BB322" s="408"/>
      <c r="BC322" s="408"/>
      <c r="BD322" s="408"/>
      <c r="BE322" s="408"/>
      <c r="BF322" s="408"/>
      <c r="BG322" s="408"/>
      <c r="BH322" s="408"/>
      <c r="BI322" s="408"/>
      <c r="BJ322" s="408"/>
      <c r="BK322" s="408"/>
      <c r="BL322" s="408"/>
      <c r="BM322" s="408"/>
    </row>
    <row r="323" spans="1:65" s="160" customFormat="1" ht="5.25" customHeight="1">
      <c r="A323" s="355"/>
      <c r="B323" s="355"/>
      <c r="C323" s="355"/>
      <c r="D323" s="355"/>
      <c r="E323" s="355"/>
      <c r="F323" s="355"/>
      <c r="G323" s="355"/>
      <c r="H323" s="355"/>
      <c r="I323" s="355"/>
      <c r="J323" s="355"/>
      <c r="K323" s="355"/>
      <c r="L323" s="355"/>
      <c r="M323" s="355"/>
      <c r="N323" s="355"/>
      <c r="O323" s="355"/>
      <c r="P323" s="400"/>
      <c r="Q323" s="403"/>
      <c r="R323" s="158" t="s">
        <v>742</v>
      </c>
      <c r="S323" s="157"/>
      <c r="T323" s="157"/>
      <c r="U323" s="385"/>
      <c r="V323" s="395"/>
      <c r="W323" s="385"/>
      <c r="X323" s="407"/>
      <c r="Y323" s="410"/>
      <c r="Z323" s="409"/>
      <c r="AA323" s="390"/>
      <c r="AB323" s="409"/>
      <c r="AC323" s="393"/>
      <c r="AD323" s="410"/>
      <c r="AE323" s="387"/>
      <c r="AF323" s="409"/>
      <c r="AG323" s="409"/>
      <c r="AH323" s="395"/>
      <c r="AI323" s="397"/>
      <c r="AJ323" s="397"/>
      <c r="AK323" s="159"/>
      <c r="AL323" s="385"/>
      <c r="AM323" s="395"/>
      <c r="AN323" s="385"/>
      <c r="AO323" s="407"/>
      <c r="AP323" s="408"/>
      <c r="AQ323" s="408"/>
      <c r="AR323" s="408"/>
      <c r="AS323" s="408"/>
      <c r="AT323" s="408"/>
      <c r="AU323" s="355"/>
      <c r="AV323" s="408"/>
      <c r="AW323" s="408"/>
      <c r="AX323" s="408"/>
      <c r="AY323" s="408"/>
      <c r="AZ323" s="408"/>
      <c r="BA323" s="408"/>
      <c r="BB323" s="408"/>
      <c r="BC323" s="408"/>
      <c r="BD323" s="408"/>
      <c r="BE323" s="408"/>
      <c r="BF323" s="408"/>
      <c r="BG323" s="408"/>
      <c r="BH323" s="408"/>
      <c r="BI323" s="408"/>
      <c r="BJ323" s="408"/>
      <c r="BK323" s="408"/>
      <c r="BL323" s="408"/>
      <c r="BM323" s="408"/>
    </row>
    <row r="324" spans="1:65" s="160" customFormat="1" ht="5.25" customHeight="1">
      <c r="A324" s="355"/>
      <c r="B324" s="355"/>
      <c r="C324" s="355"/>
      <c r="D324" s="355"/>
      <c r="E324" s="355"/>
      <c r="F324" s="355"/>
      <c r="G324" s="355"/>
      <c r="H324" s="355"/>
      <c r="I324" s="355"/>
      <c r="J324" s="355"/>
      <c r="K324" s="355"/>
      <c r="L324" s="355"/>
      <c r="M324" s="355"/>
      <c r="N324" s="355"/>
      <c r="O324" s="355"/>
      <c r="P324" s="400"/>
      <c r="Q324" s="403"/>
      <c r="R324" s="158" t="s">
        <v>743</v>
      </c>
      <c r="S324" s="157"/>
      <c r="T324" s="157"/>
      <c r="U324" s="385"/>
      <c r="V324" s="395"/>
      <c r="W324" s="385"/>
      <c r="X324" s="407"/>
      <c r="Y324" s="410"/>
      <c r="Z324" s="409"/>
      <c r="AA324" s="390"/>
      <c r="AB324" s="409"/>
      <c r="AC324" s="393"/>
      <c r="AD324" s="410"/>
      <c r="AE324" s="387"/>
      <c r="AF324" s="409"/>
      <c r="AG324" s="409"/>
      <c r="AH324" s="395"/>
      <c r="AI324" s="397"/>
      <c r="AJ324" s="397"/>
      <c r="AK324" s="159"/>
      <c r="AL324" s="385"/>
      <c r="AM324" s="395"/>
      <c r="AN324" s="385"/>
      <c r="AO324" s="407"/>
      <c r="AP324" s="408"/>
      <c r="AQ324" s="408"/>
      <c r="AR324" s="408"/>
      <c r="AS324" s="408"/>
      <c r="AT324" s="408"/>
      <c r="AU324" s="355"/>
      <c r="AV324" s="408"/>
      <c r="AW324" s="408"/>
      <c r="AX324" s="408"/>
      <c r="AY324" s="408"/>
      <c r="AZ324" s="408"/>
      <c r="BA324" s="408"/>
      <c r="BB324" s="408"/>
      <c r="BC324" s="408"/>
      <c r="BD324" s="408"/>
      <c r="BE324" s="408"/>
      <c r="BF324" s="408"/>
      <c r="BG324" s="408"/>
      <c r="BH324" s="408"/>
      <c r="BI324" s="408"/>
      <c r="BJ324" s="408"/>
      <c r="BK324" s="408"/>
      <c r="BL324" s="408"/>
      <c r="BM324" s="408"/>
    </row>
    <row r="325" spans="1:65" s="160" customFormat="1" ht="5.25" customHeight="1">
      <c r="A325" s="355"/>
      <c r="B325" s="355"/>
      <c r="C325" s="355"/>
      <c r="D325" s="355"/>
      <c r="E325" s="355"/>
      <c r="F325" s="355"/>
      <c r="G325" s="355"/>
      <c r="H325" s="355"/>
      <c r="I325" s="355"/>
      <c r="J325" s="355"/>
      <c r="K325" s="355"/>
      <c r="L325" s="355"/>
      <c r="M325" s="355"/>
      <c r="N325" s="355"/>
      <c r="O325" s="355"/>
      <c r="P325" s="400"/>
      <c r="Q325" s="403"/>
      <c r="R325" s="158" t="s">
        <v>744</v>
      </c>
      <c r="S325" s="157"/>
      <c r="T325" s="157"/>
      <c r="U325" s="385"/>
      <c r="V325" s="395"/>
      <c r="W325" s="385"/>
      <c r="X325" s="407"/>
      <c r="Y325" s="410"/>
      <c r="Z325" s="409"/>
      <c r="AA325" s="390"/>
      <c r="AB325" s="409"/>
      <c r="AC325" s="393"/>
      <c r="AD325" s="410"/>
      <c r="AE325" s="387"/>
      <c r="AF325" s="409"/>
      <c r="AG325" s="409"/>
      <c r="AH325" s="395"/>
      <c r="AI325" s="397"/>
      <c r="AJ325" s="397"/>
      <c r="AK325" s="159"/>
      <c r="AL325" s="385"/>
      <c r="AM325" s="395"/>
      <c r="AN325" s="385"/>
      <c r="AO325" s="407"/>
      <c r="AP325" s="408"/>
      <c r="AQ325" s="408"/>
      <c r="AR325" s="408"/>
      <c r="AS325" s="408"/>
      <c r="AT325" s="408"/>
      <c r="AU325" s="355"/>
      <c r="AV325" s="408"/>
      <c r="AW325" s="408"/>
      <c r="AX325" s="408"/>
      <c r="AY325" s="408"/>
      <c r="AZ325" s="408"/>
      <c r="BA325" s="408"/>
      <c r="BB325" s="408"/>
      <c r="BC325" s="408"/>
      <c r="BD325" s="408"/>
      <c r="BE325" s="408"/>
      <c r="BF325" s="408"/>
      <c r="BG325" s="408"/>
      <c r="BH325" s="408"/>
      <c r="BI325" s="408"/>
      <c r="BJ325" s="408"/>
      <c r="BK325" s="408"/>
      <c r="BL325" s="408"/>
      <c r="BM325" s="408"/>
    </row>
    <row r="326" spans="1:65" s="160" customFormat="1" ht="5.25" customHeight="1">
      <c r="A326" s="355"/>
      <c r="B326" s="355"/>
      <c r="C326" s="355"/>
      <c r="D326" s="355"/>
      <c r="E326" s="355"/>
      <c r="F326" s="355"/>
      <c r="G326" s="355"/>
      <c r="H326" s="355"/>
      <c r="I326" s="355"/>
      <c r="J326" s="355"/>
      <c r="K326" s="355"/>
      <c r="L326" s="355"/>
      <c r="M326" s="355"/>
      <c r="N326" s="355"/>
      <c r="O326" s="355"/>
      <c r="P326" s="401"/>
      <c r="Q326" s="404"/>
      <c r="R326" s="161" t="s">
        <v>745</v>
      </c>
      <c r="S326" s="157">
        <f>COUNTA(S307:S325)</f>
        <v>0</v>
      </c>
      <c r="T326" s="157">
        <f>COUNTA(T307:T325)</f>
        <v>0</v>
      </c>
      <c r="U326" s="385"/>
      <c r="V326" s="395"/>
      <c r="W326" s="385"/>
      <c r="X326" s="407"/>
      <c r="Y326" s="410"/>
      <c r="Z326" s="409"/>
      <c r="AA326" s="391"/>
      <c r="AB326" s="409"/>
      <c r="AC326" s="394"/>
      <c r="AD326" s="410"/>
      <c r="AE326" s="387"/>
      <c r="AF326" s="409"/>
      <c r="AG326" s="409"/>
      <c r="AH326" s="395"/>
      <c r="AI326" s="398"/>
      <c r="AJ326" s="398"/>
      <c r="AK326" s="162"/>
      <c r="AL326" s="385"/>
      <c r="AM326" s="395"/>
      <c r="AN326" s="385"/>
      <c r="AO326" s="407"/>
      <c r="AP326" s="408"/>
      <c r="AQ326" s="408"/>
      <c r="AR326" s="408"/>
      <c r="AS326" s="408"/>
      <c r="AT326" s="408"/>
      <c r="AU326" s="355"/>
      <c r="AV326" s="408"/>
      <c r="AW326" s="408"/>
      <c r="AX326" s="408"/>
      <c r="AY326" s="408"/>
      <c r="AZ326" s="408"/>
      <c r="BA326" s="408"/>
      <c r="BB326" s="408"/>
      <c r="BC326" s="408"/>
      <c r="BD326" s="408"/>
      <c r="BE326" s="408"/>
      <c r="BF326" s="408"/>
      <c r="BG326" s="408"/>
      <c r="BH326" s="408"/>
      <c r="BI326" s="408"/>
      <c r="BJ326" s="408"/>
      <c r="BK326" s="408"/>
      <c r="BL326" s="408"/>
      <c r="BM326" s="408"/>
    </row>
    <row r="327" spans="1:65" s="160" customFormat="1" ht="5.25" customHeight="1">
      <c r="A327" s="157">
        <v>12</v>
      </c>
      <c r="B327" s="355" t="s">
        <v>44</v>
      </c>
      <c r="C327" s="355" t="s">
        <v>881</v>
      </c>
      <c r="D327" s="355"/>
      <c r="E327" s="355"/>
      <c r="F327" s="355" t="s">
        <v>883</v>
      </c>
      <c r="G327" s="355"/>
      <c r="H327" s="355"/>
      <c r="I327" s="355"/>
      <c r="J327" s="355"/>
      <c r="K327" s="355"/>
      <c r="L327" s="355"/>
      <c r="M327" s="355"/>
      <c r="N327" s="355"/>
      <c r="O327" s="355"/>
      <c r="P327" s="399"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402">
        <f>IF(P327="Casi seguro",100%,IF(P327="Probable",80%,IF(P327="Posible",60%,IF(P327="Improbable",40%,IF(P327="Rara vez",20%,0)))))</f>
        <v>0</v>
      </c>
      <c r="R327" s="158" t="s">
        <v>706</v>
      </c>
      <c r="S327" s="157"/>
      <c r="T327" s="157"/>
      <c r="U327" s="385" t="str">
        <f>IF(S346&lt;=5,"Moderado",IF(S346&lt;=11,"Mayor","Catastrofico"))</f>
        <v>Moderado</v>
      </c>
      <c r="V327" s="395">
        <f>IF(U327=0,0,IF(U327="Moderado",60%,IF(U327="Mayor",80%,100%)))</f>
        <v>0.6</v>
      </c>
      <c r="W327" s="385" t="e">
        <f>VLOOKUP(P327,#REF!,MATCH(U327,#REF!,0),FALSE)</f>
        <v>#REF!</v>
      </c>
      <c r="X327" s="407"/>
      <c r="Y327" s="385" t="str">
        <f>IF(Z327="Preventivo","X",IF(Z327="Detectivo","X","X "))</f>
        <v xml:space="preserve">X </v>
      </c>
      <c r="Z327" s="387"/>
      <c r="AA327" s="389" t="str">
        <f>IF(Z327="","",IF(Z327="Preventivo",25%,15%))</f>
        <v/>
      </c>
      <c r="AB327" s="387"/>
      <c r="AC327" s="389">
        <f>IF(AB327="Automatico",25%,15%)</f>
        <v>0.15</v>
      </c>
      <c r="AD327" s="395" t="e">
        <f>AA327+AC327</f>
        <v>#VALUE!</v>
      </c>
      <c r="AE327" s="387"/>
      <c r="AF327" s="387"/>
      <c r="AG327" s="387"/>
      <c r="AH327" s="395" t="e">
        <f>Q327-(Q327*AD327)</f>
        <v>#VALUE!</v>
      </c>
      <c r="AI327" s="396" t="e">
        <f>IF(AJ327=0,"Defina la frecuencia",IF(AJ327=20%,"Rara vez",IF(AJ327=40%,"Improbable",IF(AJ327=60%,"Posible",IF(AJ327=80%,"Probable","Casi seguro")))))</f>
        <v>#VALUE!</v>
      </c>
      <c r="AJ327" s="396" t="e">
        <f>IF(AH334&lt;20%,20%,IF(AH334&lt;40%,40%,IF(AH334&lt;60%,60%,IF(AH334&lt;80%,80%,100%))))</f>
        <v>#VALUE!</v>
      </c>
      <c r="AK327" s="165" t="e">
        <f>VALUE(AJ327)</f>
        <v>#VALUE!</v>
      </c>
      <c r="AL327" s="385" t="str">
        <f>U327</f>
        <v>Moderado</v>
      </c>
      <c r="AM327" s="395">
        <f>V327</f>
        <v>0.6</v>
      </c>
      <c r="AN327" s="385" t="e">
        <f>VLOOKUP(AI327,#REF!,MATCH(AL327,#REF!,0),FALSE)</f>
        <v>#VALUE!</v>
      </c>
      <c r="AO327" s="407"/>
      <c r="AP327" s="355"/>
      <c r="AQ327" s="355"/>
      <c r="AR327" s="383"/>
      <c r="AS327" s="383"/>
      <c r="AT327" s="355"/>
      <c r="AU327" s="355"/>
      <c r="AV327" s="355"/>
      <c r="AW327" s="355"/>
      <c r="AX327" s="355"/>
      <c r="AY327" s="355"/>
      <c r="AZ327" s="355"/>
      <c r="BA327" s="382"/>
      <c r="BB327" s="355"/>
      <c r="BC327" s="355"/>
      <c r="BD327" s="355"/>
      <c r="BE327" s="355"/>
      <c r="BF327" s="355"/>
      <c r="BG327" s="382"/>
      <c r="BH327" s="355"/>
      <c r="BI327" s="355"/>
      <c r="BJ327" s="355"/>
      <c r="BK327" s="355"/>
      <c r="BL327" s="355"/>
      <c r="BM327" s="382"/>
    </row>
    <row r="328" spans="1:65" s="160" customFormat="1" ht="5.25" customHeight="1">
      <c r="A328" s="157"/>
      <c r="B328" s="355"/>
      <c r="C328" s="355"/>
      <c r="D328" s="355"/>
      <c r="E328" s="355"/>
      <c r="F328" s="355"/>
      <c r="G328" s="355"/>
      <c r="H328" s="355"/>
      <c r="I328" s="355"/>
      <c r="J328" s="355"/>
      <c r="K328" s="355"/>
      <c r="L328" s="355"/>
      <c r="M328" s="355"/>
      <c r="N328" s="355"/>
      <c r="O328" s="355"/>
      <c r="P328" s="400"/>
      <c r="Q328" s="403"/>
      <c r="R328" s="158" t="s">
        <v>719</v>
      </c>
      <c r="S328" s="157"/>
      <c r="T328" s="157"/>
      <c r="U328" s="385"/>
      <c r="V328" s="395"/>
      <c r="W328" s="385"/>
      <c r="X328" s="407"/>
      <c r="Y328" s="385"/>
      <c r="Z328" s="409"/>
      <c r="AA328" s="390"/>
      <c r="AB328" s="409"/>
      <c r="AC328" s="390"/>
      <c r="AD328" s="410"/>
      <c r="AE328" s="409"/>
      <c r="AF328" s="409"/>
      <c r="AG328" s="409"/>
      <c r="AH328" s="395"/>
      <c r="AI328" s="397"/>
      <c r="AJ328" s="397"/>
      <c r="AK328" s="159"/>
      <c r="AL328" s="385"/>
      <c r="AM328" s="395"/>
      <c r="AN328" s="385"/>
      <c r="AO328" s="407"/>
      <c r="AP328" s="355"/>
      <c r="AQ328" s="408"/>
      <c r="AR328" s="408"/>
      <c r="AS328" s="408"/>
      <c r="AT328" s="408"/>
      <c r="AU328" s="355"/>
      <c r="AV328" s="355"/>
      <c r="AW328" s="355"/>
      <c r="AX328" s="355"/>
      <c r="AY328" s="408"/>
      <c r="AZ328" s="408"/>
      <c r="BA328" s="408"/>
      <c r="BB328" s="355"/>
      <c r="BC328" s="355"/>
      <c r="BD328" s="355"/>
      <c r="BE328" s="408"/>
      <c r="BF328" s="408"/>
      <c r="BG328" s="408"/>
      <c r="BH328" s="355"/>
      <c r="BI328" s="355"/>
      <c r="BJ328" s="355"/>
      <c r="BK328" s="408"/>
      <c r="BL328" s="408"/>
      <c r="BM328" s="408"/>
    </row>
    <row r="329" spans="1:65" s="160" customFormat="1" ht="5.25" customHeight="1">
      <c r="A329" s="157"/>
      <c r="B329" s="355"/>
      <c r="C329" s="355"/>
      <c r="D329" s="355"/>
      <c r="E329" s="355"/>
      <c r="F329" s="355"/>
      <c r="G329" s="355"/>
      <c r="H329" s="355"/>
      <c r="I329" s="355"/>
      <c r="J329" s="355"/>
      <c r="K329" s="355"/>
      <c r="L329" s="355"/>
      <c r="M329" s="355"/>
      <c r="N329" s="355"/>
      <c r="O329" s="355"/>
      <c r="P329" s="400"/>
      <c r="Q329" s="403"/>
      <c r="R329" s="158" t="s">
        <v>720</v>
      </c>
      <c r="S329" s="157"/>
      <c r="T329" s="157"/>
      <c r="U329" s="385"/>
      <c r="V329" s="395"/>
      <c r="W329" s="385"/>
      <c r="X329" s="407"/>
      <c r="Y329" s="385"/>
      <c r="Z329" s="409"/>
      <c r="AA329" s="390"/>
      <c r="AB329" s="409"/>
      <c r="AC329" s="390"/>
      <c r="AD329" s="410"/>
      <c r="AE329" s="409"/>
      <c r="AF329" s="409"/>
      <c r="AG329" s="409"/>
      <c r="AH329" s="395"/>
      <c r="AI329" s="397"/>
      <c r="AJ329" s="397"/>
      <c r="AK329" s="159"/>
      <c r="AL329" s="385"/>
      <c r="AM329" s="395"/>
      <c r="AN329" s="385"/>
      <c r="AO329" s="407"/>
      <c r="AP329" s="355"/>
      <c r="AQ329" s="408"/>
      <c r="AR329" s="408"/>
      <c r="AS329" s="408"/>
      <c r="AT329" s="408"/>
      <c r="AU329" s="355"/>
      <c r="AV329" s="355"/>
      <c r="AW329" s="355"/>
      <c r="AX329" s="355"/>
      <c r="AY329" s="408"/>
      <c r="AZ329" s="408"/>
      <c r="BA329" s="408"/>
      <c r="BB329" s="355"/>
      <c r="BC329" s="355"/>
      <c r="BD329" s="355"/>
      <c r="BE329" s="408"/>
      <c r="BF329" s="408"/>
      <c r="BG329" s="408"/>
      <c r="BH329" s="355"/>
      <c r="BI329" s="355"/>
      <c r="BJ329" s="355"/>
      <c r="BK329" s="408"/>
      <c r="BL329" s="408"/>
      <c r="BM329" s="408"/>
    </row>
    <row r="330" spans="1:65" s="160" customFormat="1" ht="5.25" customHeight="1">
      <c r="A330" s="157"/>
      <c r="B330" s="355"/>
      <c r="C330" s="355"/>
      <c r="D330" s="355"/>
      <c r="E330" s="355"/>
      <c r="F330" s="355"/>
      <c r="G330" s="355"/>
      <c r="H330" s="355"/>
      <c r="I330" s="355"/>
      <c r="J330" s="355"/>
      <c r="K330" s="355"/>
      <c r="L330" s="355"/>
      <c r="M330" s="355"/>
      <c r="N330" s="355"/>
      <c r="O330" s="355"/>
      <c r="P330" s="400"/>
      <c r="Q330" s="403"/>
      <c r="R330" s="158" t="s">
        <v>721</v>
      </c>
      <c r="S330" s="157"/>
      <c r="T330" s="157"/>
      <c r="U330" s="385"/>
      <c r="V330" s="395"/>
      <c r="W330" s="385"/>
      <c r="X330" s="407"/>
      <c r="Y330" s="385"/>
      <c r="Z330" s="409"/>
      <c r="AA330" s="390"/>
      <c r="AB330" s="409"/>
      <c r="AC330" s="390"/>
      <c r="AD330" s="410"/>
      <c r="AE330" s="409"/>
      <c r="AF330" s="409"/>
      <c r="AG330" s="409"/>
      <c r="AH330" s="395"/>
      <c r="AI330" s="397"/>
      <c r="AJ330" s="397"/>
      <c r="AK330" s="159"/>
      <c r="AL330" s="385"/>
      <c r="AM330" s="395"/>
      <c r="AN330" s="385"/>
      <c r="AO330" s="407"/>
      <c r="AP330" s="355"/>
      <c r="AQ330" s="408"/>
      <c r="AR330" s="408"/>
      <c r="AS330" s="408"/>
      <c r="AT330" s="408"/>
      <c r="AU330" s="355"/>
      <c r="AV330" s="355"/>
      <c r="AW330" s="355"/>
      <c r="AX330" s="355"/>
      <c r="AY330" s="408"/>
      <c r="AZ330" s="408"/>
      <c r="BA330" s="408"/>
      <c r="BB330" s="355"/>
      <c r="BC330" s="355"/>
      <c r="BD330" s="355"/>
      <c r="BE330" s="408"/>
      <c r="BF330" s="408"/>
      <c r="BG330" s="408"/>
      <c r="BH330" s="355"/>
      <c r="BI330" s="355"/>
      <c r="BJ330" s="355"/>
      <c r="BK330" s="408"/>
      <c r="BL330" s="408"/>
      <c r="BM330" s="408"/>
    </row>
    <row r="331" spans="1:65" s="160" customFormat="1" ht="5.25" customHeight="1">
      <c r="A331" s="157"/>
      <c r="B331" s="355"/>
      <c r="C331" s="355"/>
      <c r="D331" s="355"/>
      <c r="E331" s="355"/>
      <c r="F331" s="355"/>
      <c r="G331" s="355"/>
      <c r="H331" s="355"/>
      <c r="I331" s="355"/>
      <c r="J331" s="355"/>
      <c r="K331" s="355"/>
      <c r="L331" s="355"/>
      <c r="M331" s="355"/>
      <c r="N331" s="355"/>
      <c r="O331" s="355"/>
      <c r="P331" s="400"/>
      <c r="Q331" s="403"/>
      <c r="R331" s="158" t="s">
        <v>722</v>
      </c>
      <c r="S331" s="157"/>
      <c r="T331" s="157"/>
      <c r="U331" s="385"/>
      <c r="V331" s="395"/>
      <c r="W331" s="385"/>
      <c r="X331" s="407"/>
      <c r="Y331" s="385"/>
      <c r="Z331" s="409"/>
      <c r="AA331" s="390"/>
      <c r="AB331" s="409"/>
      <c r="AC331" s="390"/>
      <c r="AD331" s="410"/>
      <c r="AE331" s="409"/>
      <c r="AF331" s="409"/>
      <c r="AG331" s="409"/>
      <c r="AH331" s="395"/>
      <c r="AI331" s="397"/>
      <c r="AJ331" s="397"/>
      <c r="AK331" s="159"/>
      <c r="AL331" s="385"/>
      <c r="AM331" s="395"/>
      <c r="AN331" s="385"/>
      <c r="AO331" s="407"/>
      <c r="AP331" s="355"/>
      <c r="AQ331" s="408"/>
      <c r="AR331" s="408"/>
      <c r="AS331" s="408"/>
      <c r="AT331" s="408"/>
      <c r="AU331" s="355"/>
      <c r="AV331" s="355"/>
      <c r="AW331" s="355"/>
      <c r="AX331" s="355"/>
      <c r="AY331" s="408"/>
      <c r="AZ331" s="408"/>
      <c r="BA331" s="408"/>
      <c r="BB331" s="355"/>
      <c r="BC331" s="355"/>
      <c r="BD331" s="355"/>
      <c r="BE331" s="408"/>
      <c r="BF331" s="408"/>
      <c r="BG331" s="408"/>
      <c r="BH331" s="355"/>
      <c r="BI331" s="355"/>
      <c r="BJ331" s="355"/>
      <c r="BK331" s="408"/>
      <c r="BL331" s="408"/>
      <c r="BM331" s="408"/>
    </row>
    <row r="332" spans="1:65" s="160" customFormat="1" ht="5.25" customHeight="1">
      <c r="A332" s="157"/>
      <c r="B332" s="355"/>
      <c r="C332" s="355"/>
      <c r="D332" s="355"/>
      <c r="E332" s="355"/>
      <c r="F332" s="355"/>
      <c r="G332" s="355"/>
      <c r="H332" s="355"/>
      <c r="I332" s="355"/>
      <c r="J332" s="355"/>
      <c r="K332" s="355"/>
      <c r="L332" s="355"/>
      <c r="M332" s="355"/>
      <c r="N332" s="355"/>
      <c r="O332" s="355"/>
      <c r="P332" s="400"/>
      <c r="Q332" s="403"/>
      <c r="R332" s="158" t="s">
        <v>723</v>
      </c>
      <c r="S332" s="157"/>
      <c r="T332" s="157"/>
      <c r="U332" s="385"/>
      <c r="V332" s="395"/>
      <c r="W332" s="385"/>
      <c r="X332" s="407"/>
      <c r="Y332" s="385"/>
      <c r="Z332" s="409"/>
      <c r="AA332" s="390"/>
      <c r="AB332" s="409"/>
      <c r="AC332" s="390"/>
      <c r="AD332" s="410"/>
      <c r="AE332" s="409"/>
      <c r="AF332" s="409"/>
      <c r="AG332" s="409"/>
      <c r="AH332" s="395"/>
      <c r="AI332" s="397"/>
      <c r="AJ332" s="397"/>
      <c r="AK332" s="159"/>
      <c r="AL332" s="385"/>
      <c r="AM332" s="395"/>
      <c r="AN332" s="385"/>
      <c r="AO332" s="407"/>
      <c r="AP332" s="355"/>
      <c r="AQ332" s="408"/>
      <c r="AR332" s="408"/>
      <c r="AS332" s="408"/>
      <c r="AT332" s="408"/>
      <c r="AU332" s="355"/>
      <c r="AV332" s="355"/>
      <c r="AW332" s="355"/>
      <c r="AX332" s="355"/>
      <c r="AY332" s="408"/>
      <c r="AZ332" s="408"/>
      <c r="BA332" s="408"/>
      <c r="BB332" s="355"/>
      <c r="BC332" s="355"/>
      <c r="BD332" s="355"/>
      <c r="BE332" s="408"/>
      <c r="BF332" s="408"/>
      <c r="BG332" s="408"/>
      <c r="BH332" s="355"/>
      <c r="BI332" s="355"/>
      <c r="BJ332" s="355"/>
      <c r="BK332" s="408"/>
      <c r="BL332" s="408"/>
      <c r="BM332" s="408"/>
    </row>
    <row r="333" spans="1:65" s="160" customFormat="1" ht="5.25" customHeight="1">
      <c r="A333" s="157"/>
      <c r="B333" s="355"/>
      <c r="C333" s="355"/>
      <c r="D333" s="355"/>
      <c r="E333" s="355"/>
      <c r="F333" s="355"/>
      <c r="G333" s="355"/>
      <c r="H333" s="355"/>
      <c r="I333" s="355"/>
      <c r="J333" s="355"/>
      <c r="K333" s="355"/>
      <c r="L333" s="355"/>
      <c r="M333" s="355"/>
      <c r="N333" s="355"/>
      <c r="O333" s="355"/>
      <c r="P333" s="400"/>
      <c r="Q333" s="403"/>
      <c r="R333" s="158" t="s">
        <v>724</v>
      </c>
      <c r="S333" s="157"/>
      <c r="T333" s="157"/>
      <c r="U333" s="385"/>
      <c r="V333" s="395"/>
      <c r="W333" s="385"/>
      <c r="X333" s="407"/>
      <c r="Y333" s="385"/>
      <c r="Z333" s="409"/>
      <c r="AA333" s="391"/>
      <c r="AB333" s="409"/>
      <c r="AC333" s="391"/>
      <c r="AD333" s="410"/>
      <c r="AE333" s="409"/>
      <c r="AF333" s="409"/>
      <c r="AG333" s="409"/>
      <c r="AH333" s="395"/>
      <c r="AI333" s="397"/>
      <c r="AJ333" s="397"/>
      <c r="AK333" s="159"/>
      <c r="AL333" s="385"/>
      <c r="AM333" s="395"/>
      <c r="AN333" s="385"/>
      <c r="AO333" s="407"/>
      <c r="AP333" s="355"/>
      <c r="AQ333" s="408"/>
      <c r="AR333" s="408"/>
      <c r="AS333" s="408"/>
      <c r="AT333" s="408"/>
      <c r="AU333" s="355"/>
      <c r="AV333" s="355"/>
      <c r="AW333" s="355"/>
      <c r="AX333" s="355"/>
      <c r="AY333" s="408"/>
      <c r="AZ333" s="408"/>
      <c r="BA333" s="408"/>
      <c r="BB333" s="355"/>
      <c r="BC333" s="355"/>
      <c r="BD333" s="355"/>
      <c r="BE333" s="408"/>
      <c r="BF333" s="408"/>
      <c r="BG333" s="408"/>
      <c r="BH333" s="355"/>
      <c r="BI333" s="355"/>
      <c r="BJ333" s="355"/>
      <c r="BK333" s="408"/>
      <c r="BL333" s="408"/>
      <c r="BM333" s="408"/>
    </row>
    <row r="334" spans="1:65" s="160" customFormat="1" ht="5.25" customHeight="1">
      <c r="A334" s="157"/>
      <c r="B334" s="355"/>
      <c r="C334" s="355"/>
      <c r="D334" s="355"/>
      <c r="E334" s="355"/>
      <c r="F334" s="355"/>
      <c r="G334" s="355"/>
      <c r="H334" s="355"/>
      <c r="I334" s="355"/>
      <c r="J334" s="355"/>
      <c r="K334" s="355"/>
      <c r="L334" s="355"/>
      <c r="M334" s="355"/>
      <c r="N334" s="355"/>
      <c r="O334" s="355"/>
      <c r="P334" s="400"/>
      <c r="Q334" s="403"/>
      <c r="R334" s="158" t="s">
        <v>725</v>
      </c>
      <c r="S334" s="157"/>
      <c r="T334" s="157"/>
      <c r="U334" s="385"/>
      <c r="V334" s="395"/>
      <c r="W334" s="385"/>
      <c r="X334" s="407"/>
      <c r="Y334" s="385" t="str">
        <f>IF(Z334="Preventivo","X",IF(Z327="Detectivo","X","X "))</f>
        <v xml:space="preserve">X </v>
      </c>
      <c r="Z334" s="387" t="s">
        <v>793</v>
      </c>
      <c r="AA334" s="389">
        <f>IF(Z334="","",IF(Z334="Preventivo",25%,15%))</f>
        <v>0.15</v>
      </c>
      <c r="AB334" s="387" t="s">
        <v>38</v>
      </c>
      <c r="AC334" s="392">
        <f>IF(AB334="Automatico",25%,15%)</f>
        <v>0.15</v>
      </c>
      <c r="AD334" s="395">
        <f>AA334+AC334</f>
        <v>0.3</v>
      </c>
      <c r="AE334" s="387"/>
      <c r="AF334" s="387"/>
      <c r="AG334" s="387"/>
      <c r="AH334" s="395" t="e">
        <f>AH327-(AH327*AD334)</f>
        <v>#VALUE!</v>
      </c>
      <c r="AI334" s="397"/>
      <c r="AJ334" s="397"/>
      <c r="AK334" s="159"/>
      <c r="AL334" s="385"/>
      <c r="AM334" s="395"/>
      <c r="AN334" s="385"/>
      <c r="AO334" s="407"/>
      <c r="AP334" s="355"/>
      <c r="AQ334" s="355"/>
      <c r="AR334" s="383"/>
      <c r="AS334" s="383"/>
      <c r="AT334" s="355"/>
      <c r="AU334" s="355"/>
      <c r="AV334" s="355"/>
      <c r="AW334" s="355"/>
      <c r="AX334" s="355"/>
      <c r="AY334" s="355"/>
      <c r="AZ334" s="355"/>
      <c r="BA334" s="382"/>
      <c r="BB334" s="355"/>
      <c r="BC334" s="355"/>
      <c r="BD334" s="355"/>
      <c r="BE334" s="355"/>
      <c r="BF334" s="355"/>
      <c r="BG334" s="382"/>
      <c r="BH334" s="355"/>
      <c r="BI334" s="355"/>
      <c r="BJ334" s="355"/>
      <c r="BK334" s="355"/>
      <c r="BL334" s="355"/>
      <c r="BM334" s="382"/>
    </row>
    <row r="335" spans="1:65" s="160" customFormat="1" ht="5.25" customHeight="1">
      <c r="A335" s="157"/>
      <c r="B335" s="355"/>
      <c r="C335" s="355"/>
      <c r="D335" s="355"/>
      <c r="E335" s="355"/>
      <c r="F335" s="355"/>
      <c r="G335" s="355"/>
      <c r="H335" s="355"/>
      <c r="I335" s="355"/>
      <c r="J335" s="355"/>
      <c r="K335" s="355"/>
      <c r="L335" s="355"/>
      <c r="M335" s="355"/>
      <c r="N335" s="355"/>
      <c r="O335" s="355"/>
      <c r="P335" s="400"/>
      <c r="Q335" s="403"/>
      <c r="R335" s="158" t="s">
        <v>733</v>
      </c>
      <c r="S335" s="157"/>
      <c r="T335" s="157"/>
      <c r="U335" s="385"/>
      <c r="V335" s="395"/>
      <c r="W335" s="385"/>
      <c r="X335" s="407"/>
      <c r="Y335" s="410"/>
      <c r="Z335" s="409"/>
      <c r="AA335" s="390"/>
      <c r="AB335" s="409"/>
      <c r="AC335" s="393"/>
      <c r="AD335" s="410"/>
      <c r="AE335" s="387"/>
      <c r="AF335" s="409"/>
      <c r="AG335" s="409"/>
      <c r="AH335" s="395"/>
      <c r="AI335" s="397"/>
      <c r="AJ335" s="397"/>
      <c r="AK335" s="159"/>
      <c r="AL335" s="385"/>
      <c r="AM335" s="395"/>
      <c r="AN335" s="385"/>
      <c r="AO335" s="407"/>
      <c r="AP335" s="408"/>
      <c r="AQ335" s="408"/>
      <c r="AR335" s="408"/>
      <c r="AS335" s="408"/>
      <c r="AT335" s="408"/>
      <c r="AU335" s="355"/>
      <c r="AV335" s="408"/>
      <c r="AW335" s="408"/>
      <c r="AX335" s="408"/>
      <c r="AY335" s="408"/>
      <c r="AZ335" s="408"/>
      <c r="BA335" s="408"/>
      <c r="BB335" s="408"/>
      <c r="BC335" s="408"/>
      <c r="BD335" s="408"/>
      <c r="BE335" s="408"/>
      <c r="BF335" s="408"/>
      <c r="BG335" s="408"/>
      <c r="BH335" s="408"/>
      <c r="BI335" s="408"/>
      <c r="BJ335" s="408"/>
      <c r="BK335" s="408"/>
      <c r="BL335" s="408"/>
      <c r="BM335" s="408"/>
    </row>
    <row r="336" spans="1:65" s="160" customFormat="1" ht="5.25" customHeight="1">
      <c r="A336" s="157"/>
      <c r="B336" s="355"/>
      <c r="C336" s="355"/>
      <c r="D336" s="355"/>
      <c r="E336" s="355"/>
      <c r="F336" s="355"/>
      <c r="G336" s="355"/>
      <c r="H336" s="355"/>
      <c r="I336" s="355"/>
      <c r="J336" s="355"/>
      <c r="K336" s="355"/>
      <c r="L336" s="355"/>
      <c r="M336" s="355"/>
      <c r="N336" s="355"/>
      <c r="O336" s="355"/>
      <c r="P336" s="400"/>
      <c r="Q336" s="403"/>
      <c r="R336" s="158" t="s">
        <v>734</v>
      </c>
      <c r="S336" s="157"/>
      <c r="T336" s="157"/>
      <c r="U336" s="385"/>
      <c r="V336" s="395"/>
      <c r="W336" s="385"/>
      <c r="X336" s="407"/>
      <c r="Y336" s="410"/>
      <c r="Z336" s="409"/>
      <c r="AA336" s="390"/>
      <c r="AB336" s="409"/>
      <c r="AC336" s="393"/>
      <c r="AD336" s="410"/>
      <c r="AE336" s="387"/>
      <c r="AF336" s="409"/>
      <c r="AG336" s="409"/>
      <c r="AH336" s="395"/>
      <c r="AI336" s="397"/>
      <c r="AJ336" s="397"/>
      <c r="AK336" s="159"/>
      <c r="AL336" s="385"/>
      <c r="AM336" s="395"/>
      <c r="AN336" s="385"/>
      <c r="AO336" s="407"/>
      <c r="AP336" s="408"/>
      <c r="AQ336" s="408"/>
      <c r="AR336" s="408"/>
      <c r="AS336" s="408"/>
      <c r="AT336" s="408"/>
      <c r="AU336" s="355"/>
      <c r="AV336" s="408"/>
      <c r="AW336" s="408"/>
      <c r="AX336" s="408"/>
      <c r="AY336" s="408"/>
      <c r="AZ336" s="408"/>
      <c r="BA336" s="408"/>
      <c r="BB336" s="408"/>
      <c r="BC336" s="408"/>
      <c r="BD336" s="408"/>
      <c r="BE336" s="408"/>
      <c r="BF336" s="408"/>
      <c r="BG336" s="408"/>
      <c r="BH336" s="408"/>
      <c r="BI336" s="408"/>
      <c r="BJ336" s="408"/>
      <c r="BK336" s="408"/>
      <c r="BL336" s="408"/>
      <c r="BM336" s="408"/>
    </row>
    <row r="337" spans="1:65" s="160" customFormat="1" ht="5.25" customHeight="1">
      <c r="A337" s="157"/>
      <c r="B337" s="355"/>
      <c r="C337" s="355"/>
      <c r="D337" s="355"/>
      <c r="E337" s="355"/>
      <c r="F337" s="355"/>
      <c r="G337" s="355"/>
      <c r="H337" s="355"/>
      <c r="I337" s="355"/>
      <c r="J337" s="355"/>
      <c r="K337" s="355"/>
      <c r="L337" s="355"/>
      <c r="M337" s="355"/>
      <c r="N337" s="355"/>
      <c r="O337" s="355"/>
      <c r="P337" s="400"/>
      <c r="Q337" s="403"/>
      <c r="R337" s="158" t="s">
        <v>736</v>
      </c>
      <c r="S337" s="157"/>
      <c r="T337" s="157"/>
      <c r="U337" s="385"/>
      <c r="V337" s="395"/>
      <c r="W337" s="385"/>
      <c r="X337" s="407"/>
      <c r="Y337" s="410"/>
      <c r="Z337" s="409"/>
      <c r="AA337" s="390"/>
      <c r="AB337" s="409"/>
      <c r="AC337" s="393"/>
      <c r="AD337" s="410"/>
      <c r="AE337" s="387"/>
      <c r="AF337" s="409"/>
      <c r="AG337" s="409"/>
      <c r="AH337" s="395"/>
      <c r="AI337" s="397"/>
      <c r="AJ337" s="397"/>
      <c r="AK337" s="159"/>
      <c r="AL337" s="385"/>
      <c r="AM337" s="395"/>
      <c r="AN337" s="385"/>
      <c r="AO337" s="407"/>
      <c r="AP337" s="408"/>
      <c r="AQ337" s="408"/>
      <c r="AR337" s="408"/>
      <c r="AS337" s="408"/>
      <c r="AT337" s="408"/>
      <c r="AU337" s="355"/>
      <c r="AV337" s="408"/>
      <c r="AW337" s="408"/>
      <c r="AX337" s="408"/>
      <c r="AY337" s="408"/>
      <c r="AZ337" s="408"/>
      <c r="BA337" s="408"/>
      <c r="BB337" s="408"/>
      <c r="BC337" s="408"/>
      <c r="BD337" s="408"/>
      <c r="BE337" s="408"/>
      <c r="BF337" s="408"/>
      <c r="BG337" s="408"/>
      <c r="BH337" s="408"/>
      <c r="BI337" s="408"/>
      <c r="BJ337" s="408"/>
      <c r="BK337" s="408"/>
      <c r="BL337" s="408"/>
      <c r="BM337" s="408"/>
    </row>
    <row r="338" spans="1:65" s="160" customFormat="1" ht="5.25" customHeight="1">
      <c r="A338" s="157"/>
      <c r="B338" s="355"/>
      <c r="C338" s="355"/>
      <c r="D338" s="355"/>
      <c r="E338" s="355"/>
      <c r="F338" s="355"/>
      <c r="G338" s="355"/>
      <c r="H338" s="355"/>
      <c r="I338" s="355"/>
      <c r="J338" s="355"/>
      <c r="K338" s="355"/>
      <c r="L338" s="355"/>
      <c r="M338" s="355"/>
      <c r="N338" s="355"/>
      <c r="O338" s="355"/>
      <c r="P338" s="400"/>
      <c r="Q338" s="403"/>
      <c r="R338" s="158" t="s">
        <v>737</v>
      </c>
      <c r="S338" s="157"/>
      <c r="T338" s="157"/>
      <c r="U338" s="385"/>
      <c r="V338" s="395"/>
      <c r="W338" s="385"/>
      <c r="X338" s="407"/>
      <c r="Y338" s="410"/>
      <c r="Z338" s="409"/>
      <c r="AA338" s="390"/>
      <c r="AB338" s="409"/>
      <c r="AC338" s="393"/>
      <c r="AD338" s="410"/>
      <c r="AE338" s="387"/>
      <c r="AF338" s="409"/>
      <c r="AG338" s="409"/>
      <c r="AH338" s="395"/>
      <c r="AI338" s="397"/>
      <c r="AJ338" s="397"/>
      <c r="AK338" s="159"/>
      <c r="AL338" s="385"/>
      <c r="AM338" s="395"/>
      <c r="AN338" s="385"/>
      <c r="AO338" s="407"/>
      <c r="AP338" s="408"/>
      <c r="AQ338" s="408"/>
      <c r="AR338" s="408"/>
      <c r="AS338" s="408"/>
      <c r="AT338" s="408"/>
      <c r="AU338" s="355"/>
      <c r="AV338" s="408"/>
      <c r="AW338" s="408"/>
      <c r="AX338" s="408"/>
      <c r="AY338" s="408"/>
      <c r="AZ338" s="408"/>
      <c r="BA338" s="408"/>
      <c r="BB338" s="408"/>
      <c r="BC338" s="408"/>
      <c r="BD338" s="408"/>
      <c r="BE338" s="408"/>
      <c r="BF338" s="408"/>
      <c r="BG338" s="408"/>
      <c r="BH338" s="408"/>
      <c r="BI338" s="408"/>
      <c r="BJ338" s="408"/>
      <c r="BK338" s="408"/>
      <c r="BL338" s="408"/>
      <c r="BM338" s="408"/>
    </row>
    <row r="339" spans="1:65" s="160" customFormat="1" ht="5.25" customHeight="1">
      <c r="A339" s="157"/>
      <c r="B339" s="355"/>
      <c r="C339" s="355"/>
      <c r="D339" s="355"/>
      <c r="E339" s="355"/>
      <c r="F339" s="355"/>
      <c r="G339" s="355"/>
      <c r="H339" s="355"/>
      <c r="I339" s="355"/>
      <c r="J339" s="355"/>
      <c r="K339" s="355"/>
      <c r="L339" s="355"/>
      <c r="M339" s="355"/>
      <c r="N339" s="355"/>
      <c r="O339" s="355"/>
      <c r="P339" s="400"/>
      <c r="Q339" s="403"/>
      <c r="R339" s="158" t="s">
        <v>738</v>
      </c>
      <c r="S339" s="157"/>
      <c r="T339" s="157"/>
      <c r="U339" s="385"/>
      <c r="V339" s="395"/>
      <c r="W339" s="385"/>
      <c r="X339" s="407"/>
      <c r="Y339" s="410"/>
      <c r="Z339" s="409"/>
      <c r="AA339" s="390"/>
      <c r="AB339" s="409"/>
      <c r="AC339" s="393"/>
      <c r="AD339" s="410"/>
      <c r="AE339" s="387"/>
      <c r="AF339" s="409"/>
      <c r="AG339" s="409"/>
      <c r="AH339" s="395"/>
      <c r="AI339" s="397"/>
      <c r="AJ339" s="397"/>
      <c r="AK339" s="159"/>
      <c r="AL339" s="385"/>
      <c r="AM339" s="395"/>
      <c r="AN339" s="385"/>
      <c r="AO339" s="407"/>
      <c r="AP339" s="408"/>
      <c r="AQ339" s="408"/>
      <c r="AR339" s="408"/>
      <c r="AS339" s="408"/>
      <c r="AT339" s="408"/>
      <c r="AU339" s="355"/>
      <c r="AV339" s="408"/>
      <c r="AW339" s="408"/>
      <c r="AX339" s="408"/>
      <c r="AY339" s="408"/>
      <c r="AZ339" s="408"/>
      <c r="BA339" s="408"/>
      <c r="BB339" s="408"/>
      <c r="BC339" s="408"/>
      <c r="BD339" s="408"/>
      <c r="BE339" s="408"/>
      <c r="BF339" s="408"/>
      <c r="BG339" s="408"/>
      <c r="BH339" s="408"/>
      <c r="BI339" s="408"/>
      <c r="BJ339" s="408"/>
      <c r="BK339" s="408"/>
      <c r="BL339" s="408"/>
      <c r="BM339" s="408"/>
    </row>
    <row r="340" spans="1:65" s="160" customFormat="1" ht="5.25" customHeight="1">
      <c r="A340" s="157"/>
      <c r="B340" s="355"/>
      <c r="C340" s="355"/>
      <c r="D340" s="355"/>
      <c r="E340" s="355"/>
      <c r="F340" s="355"/>
      <c r="G340" s="355"/>
      <c r="H340" s="355"/>
      <c r="I340" s="355"/>
      <c r="J340" s="355"/>
      <c r="K340" s="355"/>
      <c r="L340" s="355"/>
      <c r="M340" s="355"/>
      <c r="N340" s="355"/>
      <c r="O340" s="355"/>
      <c r="P340" s="400"/>
      <c r="Q340" s="403"/>
      <c r="R340" s="158" t="s">
        <v>739</v>
      </c>
      <c r="S340" s="157"/>
      <c r="T340" s="157"/>
      <c r="U340" s="385"/>
      <c r="V340" s="395"/>
      <c r="W340" s="385"/>
      <c r="X340" s="407"/>
      <c r="Y340" s="410"/>
      <c r="Z340" s="409"/>
      <c r="AA340" s="390"/>
      <c r="AB340" s="409"/>
      <c r="AC340" s="393"/>
      <c r="AD340" s="410"/>
      <c r="AE340" s="387"/>
      <c r="AF340" s="409"/>
      <c r="AG340" s="409"/>
      <c r="AH340" s="395"/>
      <c r="AI340" s="397"/>
      <c r="AJ340" s="397"/>
      <c r="AK340" s="159"/>
      <c r="AL340" s="385"/>
      <c r="AM340" s="395"/>
      <c r="AN340" s="385"/>
      <c r="AO340" s="407"/>
      <c r="AP340" s="408"/>
      <c r="AQ340" s="408"/>
      <c r="AR340" s="408"/>
      <c r="AS340" s="408"/>
      <c r="AT340" s="408"/>
      <c r="AU340" s="355"/>
      <c r="AV340" s="408"/>
      <c r="AW340" s="408"/>
      <c r="AX340" s="408"/>
      <c r="AY340" s="408"/>
      <c r="AZ340" s="408"/>
      <c r="BA340" s="408"/>
      <c r="BB340" s="408"/>
      <c r="BC340" s="408"/>
      <c r="BD340" s="408"/>
      <c r="BE340" s="408"/>
      <c r="BF340" s="408"/>
      <c r="BG340" s="408"/>
      <c r="BH340" s="408"/>
      <c r="BI340" s="408"/>
      <c r="BJ340" s="408"/>
      <c r="BK340" s="408"/>
      <c r="BL340" s="408"/>
      <c r="BM340" s="408"/>
    </row>
    <row r="341" spans="1:65" s="160" customFormat="1" ht="5.25" customHeight="1">
      <c r="A341" s="157"/>
      <c r="B341" s="355"/>
      <c r="C341" s="355"/>
      <c r="D341" s="355"/>
      <c r="E341" s="355"/>
      <c r="F341" s="355"/>
      <c r="G341" s="355"/>
      <c r="H341" s="355"/>
      <c r="I341" s="355"/>
      <c r="J341" s="355"/>
      <c r="K341" s="355"/>
      <c r="L341" s="355"/>
      <c r="M341" s="355"/>
      <c r="N341" s="355"/>
      <c r="O341" s="355"/>
      <c r="P341" s="400"/>
      <c r="Q341" s="403"/>
      <c r="R341" s="158" t="s">
        <v>859</v>
      </c>
      <c r="S341" s="157"/>
      <c r="T341" s="157"/>
      <c r="U341" s="385"/>
      <c r="V341" s="395"/>
      <c r="W341" s="385"/>
      <c r="X341" s="407"/>
      <c r="Y341" s="410"/>
      <c r="Z341" s="409"/>
      <c r="AA341" s="390"/>
      <c r="AB341" s="409"/>
      <c r="AC341" s="393"/>
      <c r="AD341" s="410"/>
      <c r="AE341" s="387"/>
      <c r="AF341" s="409"/>
      <c r="AG341" s="409"/>
      <c r="AH341" s="395"/>
      <c r="AI341" s="397"/>
      <c r="AJ341" s="397"/>
      <c r="AK341" s="159"/>
      <c r="AL341" s="385"/>
      <c r="AM341" s="395"/>
      <c r="AN341" s="385"/>
      <c r="AO341" s="407"/>
      <c r="AP341" s="408"/>
      <c r="AQ341" s="408"/>
      <c r="AR341" s="408"/>
      <c r="AS341" s="408"/>
      <c r="AT341" s="408"/>
      <c r="AU341" s="355"/>
      <c r="AV341" s="408"/>
      <c r="AW341" s="408"/>
      <c r="AX341" s="408"/>
      <c r="AY341" s="408"/>
      <c r="AZ341" s="408"/>
      <c r="BA341" s="408"/>
      <c r="BB341" s="408"/>
      <c r="BC341" s="408"/>
      <c r="BD341" s="408"/>
      <c r="BE341" s="408"/>
      <c r="BF341" s="408"/>
      <c r="BG341" s="408"/>
      <c r="BH341" s="408"/>
      <c r="BI341" s="408"/>
      <c r="BJ341" s="408"/>
      <c r="BK341" s="408"/>
      <c r="BL341" s="408"/>
      <c r="BM341" s="408"/>
    </row>
    <row r="342" spans="1:65" s="160" customFormat="1" ht="5.25" customHeight="1">
      <c r="A342" s="157"/>
      <c r="B342" s="355"/>
      <c r="C342" s="355"/>
      <c r="D342" s="355"/>
      <c r="E342" s="355"/>
      <c r="F342" s="355"/>
      <c r="G342" s="355"/>
      <c r="H342" s="355"/>
      <c r="I342" s="355"/>
      <c r="J342" s="355"/>
      <c r="K342" s="355"/>
      <c r="L342" s="355"/>
      <c r="M342" s="355"/>
      <c r="N342" s="355"/>
      <c r="O342" s="355"/>
      <c r="P342" s="400"/>
      <c r="Q342" s="403"/>
      <c r="R342" s="158" t="s">
        <v>855</v>
      </c>
      <c r="S342" s="157"/>
      <c r="T342" s="157"/>
      <c r="U342" s="385"/>
      <c r="V342" s="395"/>
      <c r="W342" s="385"/>
      <c r="X342" s="407"/>
      <c r="Y342" s="410"/>
      <c r="Z342" s="409"/>
      <c r="AA342" s="390"/>
      <c r="AB342" s="409"/>
      <c r="AC342" s="393"/>
      <c r="AD342" s="410"/>
      <c r="AE342" s="387"/>
      <c r="AF342" s="409"/>
      <c r="AG342" s="409"/>
      <c r="AH342" s="395"/>
      <c r="AI342" s="397"/>
      <c r="AJ342" s="397"/>
      <c r="AK342" s="159"/>
      <c r="AL342" s="385"/>
      <c r="AM342" s="395"/>
      <c r="AN342" s="385"/>
      <c r="AO342" s="407"/>
      <c r="AP342" s="408"/>
      <c r="AQ342" s="408"/>
      <c r="AR342" s="408"/>
      <c r="AS342" s="408"/>
      <c r="AT342" s="408"/>
      <c r="AU342" s="355"/>
      <c r="AV342" s="408"/>
      <c r="AW342" s="408"/>
      <c r="AX342" s="408"/>
      <c r="AY342" s="408"/>
      <c r="AZ342" s="408"/>
      <c r="BA342" s="408"/>
      <c r="BB342" s="408"/>
      <c r="BC342" s="408"/>
      <c r="BD342" s="408"/>
      <c r="BE342" s="408"/>
      <c r="BF342" s="408"/>
      <c r="BG342" s="408"/>
      <c r="BH342" s="408"/>
      <c r="BI342" s="408"/>
      <c r="BJ342" s="408"/>
      <c r="BK342" s="408"/>
      <c r="BL342" s="408"/>
      <c r="BM342" s="408"/>
    </row>
    <row r="343" spans="1:65" s="160" customFormat="1" ht="5.25" customHeight="1">
      <c r="A343" s="157"/>
      <c r="B343" s="355"/>
      <c r="C343" s="355"/>
      <c r="D343" s="355"/>
      <c r="E343" s="355"/>
      <c r="F343" s="355"/>
      <c r="G343" s="355"/>
      <c r="H343" s="355"/>
      <c r="I343" s="355"/>
      <c r="J343" s="355"/>
      <c r="K343" s="355"/>
      <c r="L343" s="355"/>
      <c r="M343" s="355"/>
      <c r="N343" s="355"/>
      <c r="O343" s="355"/>
      <c r="P343" s="400"/>
      <c r="Q343" s="403"/>
      <c r="R343" s="158" t="s">
        <v>742</v>
      </c>
      <c r="S343" s="157"/>
      <c r="T343" s="157"/>
      <c r="U343" s="385"/>
      <c r="V343" s="395"/>
      <c r="W343" s="385"/>
      <c r="X343" s="407"/>
      <c r="Y343" s="410"/>
      <c r="Z343" s="409"/>
      <c r="AA343" s="390"/>
      <c r="AB343" s="409"/>
      <c r="AC343" s="393"/>
      <c r="AD343" s="410"/>
      <c r="AE343" s="387"/>
      <c r="AF343" s="409"/>
      <c r="AG343" s="409"/>
      <c r="AH343" s="395"/>
      <c r="AI343" s="397"/>
      <c r="AJ343" s="397"/>
      <c r="AK343" s="159"/>
      <c r="AL343" s="385"/>
      <c r="AM343" s="395"/>
      <c r="AN343" s="385"/>
      <c r="AO343" s="407"/>
      <c r="AP343" s="408"/>
      <c r="AQ343" s="408"/>
      <c r="AR343" s="408"/>
      <c r="AS343" s="408"/>
      <c r="AT343" s="408"/>
      <c r="AU343" s="355"/>
      <c r="AV343" s="408"/>
      <c r="AW343" s="408"/>
      <c r="AX343" s="408"/>
      <c r="AY343" s="408"/>
      <c r="AZ343" s="408"/>
      <c r="BA343" s="408"/>
      <c r="BB343" s="408"/>
      <c r="BC343" s="408"/>
      <c r="BD343" s="408"/>
      <c r="BE343" s="408"/>
      <c r="BF343" s="408"/>
      <c r="BG343" s="408"/>
      <c r="BH343" s="408"/>
      <c r="BI343" s="408"/>
      <c r="BJ343" s="408"/>
      <c r="BK343" s="408"/>
      <c r="BL343" s="408"/>
      <c r="BM343" s="408"/>
    </row>
    <row r="344" spans="1:65" s="160" customFormat="1" ht="5.25" customHeight="1">
      <c r="A344" s="157"/>
      <c r="B344" s="355"/>
      <c r="C344" s="355"/>
      <c r="D344" s="355"/>
      <c r="E344" s="355"/>
      <c r="F344" s="355"/>
      <c r="G344" s="355"/>
      <c r="H344" s="355"/>
      <c r="I344" s="355"/>
      <c r="J344" s="355"/>
      <c r="K344" s="355"/>
      <c r="L344" s="355"/>
      <c r="M344" s="355"/>
      <c r="N344" s="355"/>
      <c r="O344" s="355"/>
      <c r="P344" s="400"/>
      <c r="Q344" s="403"/>
      <c r="R344" s="158" t="s">
        <v>743</v>
      </c>
      <c r="S344" s="157"/>
      <c r="T344" s="157"/>
      <c r="U344" s="385"/>
      <c r="V344" s="395"/>
      <c r="W344" s="385"/>
      <c r="X344" s="407"/>
      <c r="Y344" s="410"/>
      <c r="Z344" s="409"/>
      <c r="AA344" s="390"/>
      <c r="AB344" s="409"/>
      <c r="AC344" s="393"/>
      <c r="AD344" s="410"/>
      <c r="AE344" s="387"/>
      <c r="AF344" s="409"/>
      <c r="AG344" s="409"/>
      <c r="AH344" s="395"/>
      <c r="AI344" s="397"/>
      <c r="AJ344" s="397"/>
      <c r="AK344" s="159"/>
      <c r="AL344" s="385"/>
      <c r="AM344" s="395"/>
      <c r="AN344" s="385"/>
      <c r="AO344" s="407"/>
      <c r="AP344" s="408"/>
      <c r="AQ344" s="408"/>
      <c r="AR344" s="408"/>
      <c r="AS344" s="408"/>
      <c r="AT344" s="408"/>
      <c r="AU344" s="355"/>
      <c r="AV344" s="408"/>
      <c r="AW344" s="408"/>
      <c r="AX344" s="408"/>
      <c r="AY344" s="408"/>
      <c r="AZ344" s="408"/>
      <c r="BA344" s="408"/>
      <c r="BB344" s="408"/>
      <c r="BC344" s="408"/>
      <c r="BD344" s="408"/>
      <c r="BE344" s="408"/>
      <c r="BF344" s="408"/>
      <c r="BG344" s="408"/>
      <c r="BH344" s="408"/>
      <c r="BI344" s="408"/>
      <c r="BJ344" s="408"/>
      <c r="BK344" s="408"/>
      <c r="BL344" s="408"/>
      <c r="BM344" s="408"/>
    </row>
    <row r="345" spans="1:65" s="160" customFormat="1" ht="5.25" customHeight="1">
      <c r="A345" s="157"/>
      <c r="B345" s="355"/>
      <c r="C345" s="355"/>
      <c r="D345" s="355"/>
      <c r="E345" s="355"/>
      <c r="F345" s="355"/>
      <c r="G345" s="355"/>
      <c r="H345" s="355"/>
      <c r="I345" s="355"/>
      <c r="J345" s="355"/>
      <c r="K345" s="355"/>
      <c r="L345" s="355"/>
      <c r="M345" s="355"/>
      <c r="N345" s="355"/>
      <c r="O345" s="355"/>
      <c r="P345" s="400"/>
      <c r="Q345" s="403"/>
      <c r="R345" s="158" t="s">
        <v>744</v>
      </c>
      <c r="S345" s="157"/>
      <c r="T345" s="157"/>
      <c r="U345" s="385"/>
      <c r="V345" s="395"/>
      <c r="W345" s="385"/>
      <c r="X345" s="407"/>
      <c r="Y345" s="410"/>
      <c r="Z345" s="409"/>
      <c r="AA345" s="390"/>
      <c r="AB345" s="409"/>
      <c r="AC345" s="393"/>
      <c r="AD345" s="410"/>
      <c r="AE345" s="387"/>
      <c r="AF345" s="409"/>
      <c r="AG345" s="409"/>
      <c r="AH345" s="395"/>
      <c r="AI345" s="397"/>
      <c r="AJ345" s="397"/>
      <c r="AK345" s="159"/>
      <c r="AL345" s="385"/>
      <c r="AM345" s="395"/>
      <c r="AN345" s="385"/>
      <c r="AO345" s="407"/>
      <c r="AP345" s="408"/>
      <c r="AQ345" s="408"/>
      <c r="AR345" s="408"/>
      <c r="AS345" s="408"/>
      <c r="AT345" s="408"/>
      <c r="AU345" s="355"/>
      <c r="AV345" s="408"/>
      <c r="AW345" s="408"/>
      <c r="AX345" s="408"/>
      <c r="AY345" s="408"/>
      <c r="AZ345" s="408"/>
      <c r="BA345" s="408"/>
      <c r="BB345" s="408"/>
      <c r="BC345" s="408"/>
      <c r="BD345" s="408"/>
      <c r="BE345" s="408"/>
      <c r="BF345" s="408"/>
      <c r="BG345" s="408"/>
      <c r="BH345" s="408"/>
      <c r="BI345" s="408"/>
      <c r="BJ345" s="408"/>
      <c r="BK345" s="408"/>
      <c r="BL345" s="408"/>
      <c r="BM345" s="408"/>
    </row>
    <row r="346" spans="1:65" s="160" customFormat="1" ht="5.25" customHeight="1">
      <c r="A346" s="157"/>
      <c r="B346" s="355"/>
      <c r="C346" s="355"/>
      <c r="D346" s="355"/>
      <c r="E346" s="355"/>
      <c r="F346" s="355"/>
      <c r="G346" s="355"/>
      <c r="H346" s="355"/>
      <c r="I346" s="355"/>
      <c r="J346" s="355"/>
      <c r="K346" s="355"/>
      <c r="L346" s="355"/>
      <c r="M346" s="355"/>
      <c r="N346" s="355"/>
      <c r="O346" s="355"/>
      <c r="P346" s="401"/>
      <c r="Q346" s="404"/>
      <c r="R346" s="161" t="s">
        <v>745</v>
      </c>
      <c r="S346" s="157">
        <f>COUNTA(S327:S345)</f>
        <v>0</v>
      </c>
      <c r="T346" s="157">
        <f>COUNTA(T327:T345)</f>
        <v>0</v>
      </c>
      <c r="U346" s="385"/>
      <c r="V346" s="395"/>
      <c r="W346" s="385"/>
      <c r="X346" s="407"/>
      <c r="Y346" s="410"/>
      <c r="Z346" s="409"/>
      <c r="AA346" s="391"/>
      <c r="AB346" s="409"/>
      <c r="AC346" s="394"/>
      <c r="AD346" s="410"/>
      <c r="AE346" s="387"/>
      <c r="AF346" s="409"/>
      <c r="AG346" s="409"/>
      <c r="AH346" s="395"/>
      <c r="AI346" s="398"/>
      <c r="AJ346" s="398"/>
      <c r="AK346" s="162"/>
      <c r="AL346" s="385"/>
      <c r="AM346" s="395"/>
      <c r="AN346" s="385"/>
      <c r="AO346" s="407"/>
      <c r="AP346" s="408"/>
      <c r="AQ346" s="408"/>
      <c r="AR346" s="408"/>
      <c r="AS346" s="408"/>
      <c r="AT346" s="408"/>
      <c r="AU346" s="355"/>
      <c r="AV346" s="408"/>
      <c r="AW346" s="408"/>
      <c r="AX346" s="408"/>
      <c r="AY346" s="408"/>
      <c r="AZ346" s="408"/>
      <c r="BA346" s="408"/>
      <c r="BB346" s="408"/>
      <c r="BC346" s="408"/>
      <c r="BD346" s="408"/>
      <c r="BE346" s="408"/>
      <c r="BF346" s="408"/>
      <c r="BG346" s="408"/>
      <c r="BH346" s="408"/>
      <c r="BI346" s="408"/>
      <c r="BJ346" s="408"/>
      <c r="BK346" s="408"/>
      <c r="BL346" s="408"/>
      <c r="BM346" s="408"/>
    </row>
    <row r="347" spans="1:65" s="160" customFormat="1" ht="5.25" customHeight="1">
      <c r="A347" s="355">
        <v>14</v>
      </c>
      <c r="B347" s="355" t="s">
        <v>44</v>
      </c>
      <c r="C347" s="355" t="s">
        <v>884</v>
      </c>
      <c r="D347" s="355" t="s">
        <v>885</v>
      </c>
      <c r="E347" s="355" t="s">
        <v>886</v>
      </c>
      <c r="F347" s="355" t="s">
        <v>887</v>
      </c>
      <c r="G347" s="355"/>
      <c r="H347" s="355"/>
      <c r="I347" s="355"/>
      <c r="J347" s="355"/>
      <c r="K347" s="355"/>
      <c r="L347" s="355"/>
      <c r="M347" s="355"/>
      <c r="N347" s="406"/>
      <c r="O347" s="355"/>
      <c r="P347" s="399"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402">
        <f>IF(P347="Casi seguro",100%,IF(P347="Probable",80%,IF(P347="Posible",60%,IF(P347="Improbable",40%,IF(P347="Rara vez",20%,0)))))</f>
        <v>0</v>
      </c>
      <c r="R347" s="158" t="s">
        <v>706</v>
      </c>
      <c r="S347" s="157"/>
      <c r="T347" s="157"/>
      <c r="U347" s="385" t="str">
        <f>IF(S366&lt;=5,"Moderado",IF(S366&lt;=11,"Mayor","Catastrofico"))</f>
        <v>Moderado</v>
      </c>
      <c r="V347" s="395">
        <f>IF(U347=0,0,IF(U347="Moderado",60%,IF(U347="Mayor",80%,100%)))</f>
        <v>0.6</v>
      </c>
      <c r="W347" s="405" t="e">
        <v>#REF!</v>
      </c>
      <c r="X347" s="407"/>
      <c r="Y347" s="385" t="str">
        <f>IF(Z347="Preventivo","X",IF(Z347="Detectivo","X","X "))</f>
        <v xml:space="preserve">X </v>
      </c>
      <c r="Z347" s="387"/>
      <c r="AA347" s="389" t="str">
        <f>IF(Z347="","",IF(Z347="Preventivo",25%,15%))</f>
        <v/>
      </c>
      <c r="AB347" s="387"/>
      <c r="AC347" s="389">
        <f>IF(AB347="Automatico",25%,15%)</f>
        <v>0.15</v>
      </c>
      <c r="AD347" s="395" t="e">
        <f>AA347+AC347</f>
        <v>#VALUE!</v>
      </c>
      <c r="AE347" s="387"/>
      <c r="AF347" s="387"/>
      <c r="AG347" s="387"/>
      <c r="AH347" s="395" t="e">
        <f>Q347-(Q347*AD347)</f>
        <v>#VALUE!</v>
      </c>
      <c r="AI347" s="396" t="e">
        <f>IF(AJ347=0,"Defina la frecuencia",IF(AJ347=20%,"Rara vez",IF(AJ347=40%,"Improbable",IF(AJ347=60%,"Posible",IF(AJ347=80%,"Probable","Casi seguro")))))</f>
        <v>#VALUE!</v>
      </c>
      <c r="AJ347" s="396" t="e">
        <f>IF(AH354&lt;20%,20%,IF(AH354&lt;40%,40%,IF(AH354&lt;60%,60%,IF(AH354&lt;80%,80%,100%))))</f>
        <v>#VALUE!</v>
      </c>
      <c r="AK347" s="165" t="e">
        <f>VALUE(AJ347)</f>
        <v>#VALUE!</v>
      </c>
      <c r="AL347" s="385" t="str">
        <f>U347</f>
        <v>Moderado</v>
      </c>
      <c r="AM347" s="395">
        <f>V347</f>
        <v>0.6</v>
      </c>
      <c r="AN347" s="405" t="e">
        <v>#VALUE!</v>
      </c>
      <c r="AO347" s="407"/>
      <c r="AP347" s="355"/>
      <c r="AQ347" s="355"/>
      <c r="AR347" s="383"/>
      <c r="AS347" s="383"/>
      <c r="AT347" s="355"/>
      <c r="AU347" s="355"/>
      <c r="AV347" s="355"/>
      <c r="AW347" s="355"/>
      <c r="AX347" s="355"/>
      <c r="AY347" s="355"/>
      <c r="AZ347" s="355"/>
      <c r="BA347" s="382"/>
      <c r="BB347" s="355"/>
      <c r="BC347" s="355"/>
      <c r="BD347" s="355"/>
      <c r="BE347" s="355"/>
      <c r="BF347" s="355"/>
      <c r="BG347" s="382"/>
      <c r="BH347" s="355"/>
      <c r="BI347" s="355"/>
      <c r="BJ347" s="355"/>
      <c r="BK347" s="355"/>
      <c r="BL347" s="355"/>
      <c r="BM347" s="382"/>
    </row>
    <row r="348" spans="1:65" s="160" customFormat="1" ht="5.25" customHeight="1">
      <c r="A348" s="355"/>
      <c r="B348" s="355"/>
      <c r="C348" s="355"/>
      <c r="D348" s="355"/>
      <c r="E348" s="355"/>
      <c r="F348" s="355"/>
      <c r="G348" s="355"/>
      <c r="H348" s="355"/>
      <c r="I348" s="355"/>
      <c r="J348" s="355"/>
      <c r="K348" s="355"/>
      <c r="L348" s="355"/>
      <c r="M348" s="355"/>
      <c r="N348" s="406"/>
      <c r="O348" s="355"/>
      <c r="P348" s="400"/>
      <c r="Q348" s="403"/>
      <c r="R348" s="158" t="s">
        <v>719</v>
      </c>
      <c r="S348" s="157"/>
      <c r="T348" s="157"/>
      <c r="U348" s="385"/>
      <c r="V348" s="395"/>
      <c r="W348" s="405"/>
      <c r="X348" s="407"/>
      <c r="Y348" s="385"/>
      <c r="Z348" s="388"/>
      <c r="AA348" s="390"/>
      <c r="AB348" s="388"/>
      <c r="AC348" s="390"/>
      <c r="AD348" s="386"/>
      <c r="AE348" s="388"/>
      <c r="AF348" s="388"/>
      <c r="AG348" s="388"/>
      <c r="AH348" s="395"/>
      <c r="AI348" s="397"/>
      <c r="AJ348" s="397"/>
      <c r="AK348" s="159"/>
      <c r="AL348" s="385"/>
      <c r="AM348" s="395"/>
      <c r="AN348" s="405"/>
      <c r="AO348" s="407"/>
      <c r="AP348" s="355"/>
      <c r="AQ348" s="381"/>
      <c r="AR348" s="381"/>
      <c r="AS348" s="381"/>
      <c r="AT348" s="381"/>
      <c r="AU348" s="355"/>
      <c r="AV348" s="355"/>
      <c r="AW348" s="355"/>
      <c r="AX348" s="355"/>
      <c r="AY348" s="381"/>
      <c r="AZ348" s="381"/>
      <c r="BA348" s="381"/>
      <c r="BB348" s="355"/>
      <c r="BC348" s="355"/>
      <c r="BD348" s="355"/>
      <c r="BE348" s="381"/>
      <c r="BF348" s="381"/>
      <c r="BG348" s="381"/>
      <c r="BH348" s="355"/>
      <c r="BI348" s="355"/>
      <c r="BJ348" s="355"/>
      <c r="BK348" s="381"/>
      <c r="BL348" s="381"/>
      <c r="BM348" s="381"/>
    </row>
    <row r="349" spans="1:65" s="160" customFormat="1" ht="5.25" customHeight="1">
      <c r="A349" s="355"/>
      <c r="B349" s="355"/>
      <c r="C349" s="355"/>
      <c r="D349" s="355"/>
      <c r="E349" s="355"/>
      <c r="F349" s="355"/>
      <c r="G349" s="355"/>
      <c r="H349" s="355"/>
      <c r="I349" s="355"/>
      <c r="J349" s="355"/>
      <c r="K349" s="355"/>
      <c r="L349" s="355"/>
      <c r="M349" s="355"/>
      <c r="N349" s="406"/>
      <c r="O349" s="355"/>
      <c r="P349" s="400"/>
      <c r="Q349" s="403"/>
      <c r="R349" s="158" t="s">
        <v>720</v>
      </c>
      <c r="S349" s="157"/>
      <c r="T349" s="157"/>
      <c r="U349" s="385"/>
      <c r="V349" s="395"/>
      <c r="W349" s="405"/>
      <c r="X349" s="407"/>
      <c r="Y349" s="385"/>
      <c r="Z349" s="388"/>
      <c r="AA349" s="390"/>
      <c r="AB349" s="388"/>
      <c r="AC349" s="390"/>
      <c r="AD349" s="386"/>
      <c r="AE349" s="388"/>
      <c r="AF349" s="388"/>
      <c r="AG349" s="388"/>
      <c r="AH349" s="395"/>
      <c r="AI349" s="397"/>
      <c r="AJ349" s="397"/>
      <c r="AK349" s="159"/>
      <c r="AL349" s="385"/>
      <c r="AM349" s="395"/>
      <c r="AN349" s="405"/>
      <c r="AO349" s="407"/>
      <c r="AP349" s="355"/>
      <c r="AQ349" s="381"/>
      <c r="AR349" s="381"/>
      <c r="AS349" s="381"/>
      <c r="AT349" s="381"/>
      <c r="AU349" s="355"/>
      <c r="AV349" s="355"/>
      <c r="AW349" s="355"/>
      <c r="AX349" s="355"/>
      <c r="AY349" s="381"/>
      <c r="AZ349" s="381"/>
      <c r="BA349" s="381"/>
      <c r="BB349" s="355"/>
      <c r="BC349" s="355"/>
      <c r="BD349" s="355"/>
      <c r="BE349" s="381"/>
      <c r="BF349" s="381"/>
      <c r="BG349" s="381"/>
      <c r="BH349" s="355"/>
      <c r="BI349" s="355"/>
      <c r="BJ349" s="355"/>
      <c r="BK349" s="381"/>
      <c r="BL349" s="381"/>
      <c r="BM349" s="381"/>
    </row>
    <row r="350" spans="1:65" s="160" customFormat="1" ht="5.25" customHeight="1">
      <c r="A350" s="355"/>
      <c r="B350" s="355"/>
      <c r="C350" s="355"/>
      <c r="D350" s="355"/>
      <c r="E350" s="355"/>
      <c r="F350" s="355"/>
      <c r="G350" s="355"/>
      <c r="H350" s="355"/>
      <c r="I350" s="355"/>
      <c r="J350" s="355"/>
      <c r="K350" s="355"/>
      <c r="L350" s="355"/>
      <c r="M350" s="355"/>
      <c r="N350" s="406"/>
      <c r="O350" s="355"/>
      <c r="P350" s="400"/>
      <c r="Q350" s="403"/>
      <c r="R350" s="158" t="s">
        <v>721</v>
      </c>
      <c r="S350" s="157"/>
      <c r="T350" s="157"/>
      <c r="U350" s="385"/>
      <c r="V350" s="395"/>
      <c r="W350" s="405"/>
      <c r="X350" s="407"/>
      <c r="Y350" s="385"/>
      <c r="Z350" s="388"/>
      <c r="AA350" s="390"/>
      <c r="AB350" s="388"/>
      <c r="AC350" s="390"/>
      <c r="AD350" s="386"/>
      <c r="AE350" s="388"/>
      <c r="AF350" s="388"/>
      <c r="AG350" s="388"/>
      <c r="AH350" s="395"/>
      <c r="AI350" s="397"/>
      <c r="AJ350" s="397"/>
      <c r="AK350" s="159"/>
      <c r="AL350" s="385"/>
      <c r="AM350" s="395"/>
      <c r="AN350" s="405"/>
      <c r="AO350" s="407"/>
      <c r="AP350" s="355"/>
      <c r="AQ350" s="381"/>
      <c r="AR350" s="381"/>
      <c r="AS350" s="381"/>
      <c r="AT350" s="381"/>
      <c r="AU350" s="355"/>
      <c r="AV350" s="355"/>
      <c r="AW350" s="355"/>
      <c r="AX350" s="355"/>
      <c r="AY350" s="381"/>
      <c r="AZ350" s="381"/>
      <c r="BA350" s="381"/>
      <c r="BB350" s="355"/>
      <c r="BC350" s="355"/>
      <c r="BD350" s="355"/>
      <c r="BE350" s="381"/>
      <c r="BF350" s="381"/>
      <c r="BG350" s="381"/>
      <c r="BH350" s="355"/>
      <c r="BI350" s="355"/>
      <c r="BJ350" s="355"/>
      <c r="BK350" s="381"/>
      <c r="BL350" s="381"/>
      <c r="BM350" s="381"/>
    </row>
    <row r="351" spans="1:65" s="160" customFormat="1" ht="5.25" customHeight="1">
      <c r="A351" s="355"/>
      <c r="B351" s="355"/>
      <c r="C351" s="355"/>
      <c r="D351" s="355"/>
      <c r="E351" s="355"/>
      <c r="F351" s="355"/>
      <c r="G351" s="355"/>
      <c r="H351" s="355"/>
      <c r="I351" s="355"/>
      <c r="J351" s="355"/>
      <c r="K351" s="355"/>
      <c r="L351" s="355"/>
      <c r="M351" s="355"/>
      <c r="N351" s="406"/>
      <c r="O351" s="355"/>
      <c r="P351" s="400"/>
      <c r="Q351" s="403"/>
      <c r="R351" s="158" t="s">
        <v>722</v>
      </c>
      <c r="S351" s="157"/>
      <c r="T351" s="157"/>
      <c r="U351" s="385"/>
      <c r="V351" s="395"/>
      <c r="W351" s="405"/>
      <c r="X351" s="407"/>
      <c r="Y351" s="385"/>
      <c r="Z351" s="388"/>
      <c r="AA351" s="390"/>
      <c r="AB351" s="388"/>
      <c r="AC351" s="390"/>
      <c r="AD351" s="386"/>
      <c r="AE351" s="388"/>
      <c r="AF351" s="388"/>
      <c r="AG351" s="388"/>
      <c r="AH351" s="395"/>
      <c r="AI351" s="397"/>
      <c r="AJ351" s="397"/>
      <c r="AK351" s="159"/>
      <c r="AL351" s="385"/>
      <c r="AM351" s="395"/>
      <c r="AN351" s="405"/>
      <c r="AO351" s="407"/>
      <c r="AP351" s="355"/>
      <c r="AQ351" s="381"/>
      <c r="AR351" s="381"/>
      <c r="AS351" s="381"/>
      <c r="AT351" s="381"/>
      <c r="AU351" s="355"/>
      <c r="AV351" s="355"/>
      <c r="AW351" s="355"/>
      <c r="AX351" s="355"/>
      <c r="AY351" s="381"/>
      <c r="AZ351" s="381"/>
      <c r="BA351" s="381"/>
      <c r="BB351" s="355"/>
      <c r="BC351" s="355"/>
      <c r="BD351" s="355"/>
      <c r="BE351" s="381"/>
      <c r="BF351" s="381"/>
      <c r="BG351" s="381"/>
      <c r="BH351" s="355"/>
      <c r="BI351" s="355"/>
      <c r="BJ351" s="355"/>
      <c r="BK351" s="381"/>
      <c r="BL351" s="381"/>
      <c r="BM351" s="381"/>
    </row>
    <row r="352" spans="1:65" s="160" customFormat="1" ht="5.25" customHeight="1">
      <c r="A352" s="355"/>
      <c r="B352" s="355"/>
      <c r="C352" s="355"/>
      <c r="D352" s="355"/>
      <c r="E352" s="355"/>
      <c r="F352" s="355"/>
      <c r="G352" s="355"/>
      <c r="H352" s="355"/>
      <c r="I352" s="355"/>
      <c r="J352" s="355"/>
      <c r="K352" s="355"/>
      <c r="L352" s="355"/>
      <c r="M352" s="355"/>
      <c r="N352" s="406"/>
      <c r="O352" s="355"/>
      <c r="P352" s="400"/>
      <c r="Q352" s="403"/>
      <c r="R352" s="158" t="s">
        <v>723</v>
      </c>
      <c r="S352" s="157"/>
      <c r="T352" s="157"/>
      <c r="U352" s="385"/>
      <c r="V352" s="395"/>
      <c r="W352" s="405"/>
      <c r="X352" s="407"/>
      <c r="Y352" s="385"/>
      <c r="Z352" s="388"/>
      <c r="AA352" s="390"/>
      <c r="AB352" s="388"/>
      <c r="AC352" s="390"/>
      <c r="AD352" s="386"/>
      <c r="AE352" s="388"/>
      <c r="AF352" s="388"/>
      <c r="AG352" s="388"/>
      <c r="AH352" s="395"/>
      <c r="AI352" s="397"/>
      <c r="AJ352" s="397"/>
      <c r="AK352" s="159"/>
      <c r="AL352" s="385"/>
      <c r="AM352" s="395"/>
      <c r="AN352" s="405"/>
      <c r="AO352" s="407"/>
      <c r="AP352" s="355"/>
      <c r="AQ352" s="381"/>
      <c r="AR352" s="381"/>
      <c r="AS352" s="381"/>
      <c r="AT352" s="381"/>
      <c r="AU352" s="355"/>
      <c r="AV352" s="355"/>
      <c r="AW352" s="355"/>
      <c r="AX352" s="355"/>
      <c r="AY352" s="381"/>
      <c r="AZ352" s="381"/>
      <c r="BA352" s="381"/>
      <c r="BB352" s="355"/>
      <c r="BC352" s="355"/>
      <c r="BD352" s="355"/>
      <c r="BE352" s="381"/>
      <c r="BF352" s="381"/>
      <c r="BG352" s="381"/>
      <c r="BH352" s="355"/>
      <c r="BI352" s="355"/>
      <c r="BJ352" s="355"/>
      <c r="BK352" s="381"/>
      <c r="BL352" s="381"/>
      <c r="BM352" s="381"/>
    </row>
    <row r="353" spans="1:65" s="160" customFormat="1" ht="5.25" customHeight="1">
      <c r="A353" s="355"/>
      <c r="B353" s="355"/>
      <c r="C353" s="355"/>
      <c r="D353" s="355"/>
      <c r="E353" s="355"/>
      <c r="F353" s="355"/>
      <c r="G353" s="355"/>
      <c r="H353" s="355"/>
      <c r="I353" s="355"/>
      <c r="J353" s="355"/>
      <c r="K353" s="355"/>
      <c r="L353" s="355"/>
      <c r="M353" s="355"/>
      <c r="N353" s="406"/>
      <c r="O353" s="355"/>
      <c r="P353" s="400"/>
      <c r="Q353" s="403"/>
      <c r="R353" s="158" t="s">
        <v>724</v>
      </c>
      <c r="S353" s="157"/>
      <c r="T353" s="157"/>
      <c r="U353" s="385"/>
      <c r="V353" s="395"/>
      <c r="W353" s="405"/>
      <c r="X353" s="407"/>
      <c r="Y353" s="385"/>
      <c r="Z353" s="388"/>
      <c r="AA353" s="391"/>
      <c r="AB353" s="388"/>
      <c r="AC353" s="391"/>
      <c r="AD353" s="386"/>
      <c r="AE353" s="388"/>
      <c r="AF353" s="388"/>
      <c r="AG353" s="388"/>
      <c r="AH353" s="395"/>
      <c r="AI353" s="397"/>
      <c r="AJ353" s="397"/>
      <c r="AK353" s="159"/>
      <c r="AL353" s="385"/>
      <c r="AM353" s="395"/>
      <c r="AN353" s="405"/>
      <c r="AO353" s="407"/>
      <c r="AP353" s="355"/>
      <c r="AQ353" s="381"/>
      <c r="AR353" s="381"/>
      <c r="AS353" s="381"/>
      <c r="AT353" s="381"/>
      <c r="AU353" s="355"/>
      <c r="AV353" s="355"/>
      <c r="AW353" s="355"/>
      <c r="AX353" s="355"/>
      <c r="AY353" s="381"/>
      <c r="AZ353" s="381"/>
      <c r="BA353" s="381"/>
      <c r="BB353" s="355"/>
      <c r="BC353" s="355"/>
      <c r="BD353" s="355"/>
      <c r="BE353" s="381"/>
      <c r="BF353" s="381"/>
      <c r="BG353" s="381"/>
      <c r="BH353" s="355"/>
      <c r="BI353" s="355"/>
      <c r="BJ353" s="355"/>
      <c r="BK353" s="381"/>
      <c r="BL353" s="381"/>
      <c r="BM353" s="381"/>
    </row>
    <row r="354" spans="1:65" s="160" customFormat="1" ht="5.25" customHeight="1">
      <c r="A354" s="355"/>
      <c r="B354" s="355"/>
      <c r="C354" s="355"/>
      <c r="D354" s="355"/>
      <c r="E354" s="355"/>
      <c r="F354" s="355"/>
      <c r="G354" s="355"/>
      <c r="H354" s="355"/>
      <c r="I354" s="355"/>
      <c r="J354" s="355"/>
      <c r="K354" s="355"/>
      <c r="L354" s="355"/>
      <c r="M354" s="355"/>
      <c r="N354" s="406"/>
      <c r="O354" s="355"/>
      <c r="P354" s="400"/>
      <c r="Q354" s="403"/>
      <c r="R354" s="158" t="s">
        <v>725</v>
      </c>
      <c r="S354" s="157"/>
      <c r="T354" s="157"/>
      <c r="U354" s="385"/>
      <c r="V354" s="395"/>
      <c r="W354" s="405"/>
      <c r="X354" s="407"/>
      <c r="Y354" s="385" t="str">
        <f>IF(Z354="Preventivo","X",IF(Z347="Detectivo","X","X "))</f>
        <v xml:space="preserve">X </v>
      </c>
      <c r="Z354" s="387" t="s">
        <v>793</v>
      </c>
      <c r="AA354" s="389">
        <f>IF(Z354="","",IF(Z354="Preventivo",25%,15%))</f>
        <v>0.15</v>
      </c>
      <c r="AB354" s="387" t="s">
        <v>38</v>
      </c>
      <c r="AC354" s="392">
        <f>IF(AB354="Automatico",25%,15%)</f>
        <v>0.15</v>
      </c>
      <c r="AD354" s="395">
        <f>AA354+AC354</f>
        <v>0.3</v>
      </c>
      <c r="AE354" s="387"/>
      <c r="AF354" s="387"/>
      <c r="AG354" s="387"/>
      <c r="AH354" s="395" t="e">
        <f>AH347-(AH347*AD354)</f>
        <v>#VALUE!</v>
      </c>
      <c r="AI354" s="397"/>
      <c r="AJ354" s="397"/>
      <c r="AK354" s="159"/>
      <c r="AL354" s="385"/>
      <c r="AM354" s="395"/>
      <c r="AN354" s="405"/>
      <c r="AO354" s="407"/>
      <c r="AP354" s="355"/>
      <c r="AQ354" s="355"/>
      <c r="AR354" s="383"/>
      <c r="AS354" s="383"/>
      <c r="AT354" s="355"/>
      <c r="AU354" s="355"/>
      <c r="AV354" s="355"/>
      <c r="AW354" s="355"/>
      <c r="AX354" s="355"/>
      <c r="AY354" s="355"/>
      <c r="AZ354" s="355"/>
      <c r="BA354" s="382"/>
      <c r="BB354" s="355"/>
      <c r="BC354" s="355"/>
      <c r="BD354" s="355"/>
      <c r="BE354" s="355"/>
      <c r="BF354" s="355"/>
      <c r="BG354" s="382"/>
      <c r="BH354" s="355"/>
      <c r="BI354" s="355"/>
      <c r="BJ354" s="355"/>
      <c r="BK354" s="355"/>
      <c r="BL354" s="355"/>
      <c r="BM354" s="382"/>
    </row>
    <row r="355" spans="1:65" s="160" customFormat="1" ht="5.25" customHeight="1">
      <c r="A355" s="355"/>
      <c r="B355" s="355"/>
      <c r="C355" s="355"/>
      <c r="D355" s="355"/>
      <c r="E355" s="355"/>
      <c r="F355" s="355"/>
      <c r="G355" s="355"/>
      <c r="H355" s="355"/>
      <c r="I355" s="355"/>
      <c r="J355" s="355"/>
      <c r="K355" s="355"/>
      <c r="L355" s="355"/>
      <c r="M355" s="355"/>
      <c r="N355" s="406"/>
      <c r="O355" s="355"/>
      <c r="P355" s="400"/>
      <c r="Q355" s="403"/>
      <c r="R355" s="158" t="s">
        <v>733</v>
      </c>
      <c r="S355" s="157"/>
      <c r="T355" s="157"/>
      <c r="U355" s="385"/>
      <c r="V355" s="395"/>
      <c r="W355" s="405"/>
      <c r="X355" s="407"/>
      <c r="Y355" s="386"/>
      <c r="Z355" s="388"/>
      <c r="AA355" s="390"/>
      <c r="AB355" s="388"/>
      <c r="AC355" s="393"/>
      <c r="AD355" s="386"/>
      <c r="AE355" s="387"/>
      <c r="AF355" s="388"/>
      <c r="AG355" s="388"/>
      <c r="AH355" s="395"/>
      <c r="AI355" s="397"/>
      <c r="AJ355" s="397"/>
      <c r="AK355" s="159"/>
      <c r="AL355" s="385"/>
      <c r="AM355" s="395"/>
      <c r="AN355" s="405"/>
      <c r="AO355" s="407"/>
      <c r="AP355" s="381"/>
      <c r="AQ355" s="381"/>
      <c r="AR355" s="381"/>
      <c r="AS355" s="381"/>
      <c r="AT355" s="381"/>
      <c r="AU355" s="355"/>
      <c r="AV355" s="381"/>
      <c r="AW355" s="381"/>
      <c r="AX355" s="381"/>
      <c r="AY355" s="381"/>
      <c r="AZ355" s="381"/>
      <c r="BA355" s="381"/>
      <c r="BB355" s="381"/>
      <c r="BC355" s="381"/>
      <c r="BD355" s="381"/>
      <c r="BE355" s="381"/>
      <c r="BF355" s="381"/>
      <c r="BG355" s="381"/>
      <c r="BH355" s="381"/>
      <c r="BI355" s="381"/>
      <c r="BJ355" s="381"/>
      <c r="BK355" s="381"/>
      <c r="BL355" s="381"/>
      <c r="BM355" s="381"/>
    </row>
    <row r="356" spans="1:65" s="160" customFormat="1" ht="5.25" customHeight="1">
      <c r="A356" s="355"/>
      <c r="B356" s="355"/>
      <c r="C356" s="355"/>
      <c r="D356" s="355"/>
      <c r="E356" s="355"/>
      <c r="F356" s="355"/>
      <c r="G356" s="355"/>
      <c r="H356" s="355"/>
      <c r="I356" s="355"/>
      <c r="J356" s="355"/>
      <c r="K356" s="355"/>
      <c r="L356" s="355"/>
      <c r="M356" s="355"/>
      <c r="N356" s="406"/>
      <c r="O356" s="355"/>
      <c r="P356" s="400"/>
      <c r="Q356" s="403"/>
      <c r="R356" s="158" t="s">
        <v>734</v>
      </c>
      <c r="S356" s="157"/>
      <c r="T356" s="157"/>
      <c r="U356" s="385"/>
      <c r="V356" s="395"/>
      <c r="W356" s="405"/>
      <c r="X356" s="407"/>
      <c r="Y356" s="386"/>
      <c r="Z356" s="388"/>
      <c r="AA356" s="390"/>
      <c r="AB356" s="388"/>
      <c r="AC356" s="393"/>
      <c r="AD356" s="386"/>
      <c r="AE356" s="387"/>
      <c r="AF356" s="388"/>
      <c r="AG356" s="388"/>
      <c r="AH356" s="395"/>
      <c r="AI356" s="397"/>
      <c r="AJ356" s="397"/>
      <c r="AK356" s="159"/>
      <c r="AL356" s="385"/>
      <c r="AM356" s="395"/>
      <c r="AN356" s="405"/>
      <c r="AO356" s="407"/>
      <c r="AP356" s="381"/>
      <c r="AQ356" s="381"/>
      <c r="AR356" s="381"/>
      <c r="AS356" s="381"/>
      <c r="AT356" s="381"/>
      <c r="AU356" s="355"/>
      <c r="AV356" s="381"/>
      <c r="AW356" s="381"/>
      <c r="AX356" s="381"/>
      <c r="AY356" s="381"/>
      <c r="AZ356" s="381"/>
      <c r="BA356" s="381"/>
      <c r="BB356" s="381"/>
      <c r="BC356" s="381"/>
      <c r="BD356" s="381"/>
      <c r="BE356" s="381"/>
      <c r="BF356" s="381"/>
      <c r="BG356" s="381"/>
      <c r="BH356" s="381"/>
      <c r="BI356" s="381"/>
      <c r="BJ356" s="381"/>
      <c r="BK356" s="381"/>
      <c r="BL356" s="381"/>
      <c r="BM356" s="381"/>
    </row>
    <row r="357" spans="1:65" s="160" customFormat="1" ht="5.25" customHeight="1">
      <c r="A357" s="355"/>
      <c r="B357" s="355"/>
      <c r="C357" s="355"/>
      <c r="D357" s="355"/>
      <c r="E357" s="355"/>
      <c r="F357" s="355"/>
      <c r="G357" s="355"/>
      <c r="H357" s="355"/>
      <c r="I357" s="355"/>
      <c r="J357" s="355"/>
      <c r="K357" s="355"/>
      <c r="L357" s="355"/>
      <c r="M357" s="355"/>
      <c r="N357" s="406"/>
      <c r="O357" s="355"/>
      <c r="P357" s="400"/>
      <c r="Q357" s="403"/>
      <c r="R357" s="158" t="s">
        <v>736</v>
      </c>
      <c r="S357" s="157"/>
      <c r="T357" s="157"/>
      <c r="U357" s="385"/>
      <c r="V357" s="395"/>
      <c r="W357" s="405"/>
      <c r="X357" s="407"/>
      <c r="Y357" s="386"/>
      <c r="Z357" s="388"/>
      <c r="AA357" s="390"/>
      <c r="AB357" s="388"/>
      <c r="AC357" s="393"/>
      <c r="AD357" s="386"/>
      <c r="AE357" s="387"/>
      <c r="AF357" s="388"/>
      <c r="AG357" s="388"/>
      <c r="AH357" s="395"/>
      <c r="AI357" s="397"/>
      <c r="AJ357" s="397"/>
      <c r="AK357" s="159"/>
      <c r="AL357" s="385"/>
      <c r="AM357" s="395"/>
      <c r="AN357" s="405"/>
      <c r="AO357" s="407"/>
      <c r="AP357" s="381"/>
      <c r="AQ357" s="381"/>
      <c r="AR357" s="381"/>
      <c r="AS357" s="381"/>
      <c r="AT357" s="381"/>
      <c r="AU357" s="355"/>
      <c r="AV357" s="381"/>
      <c r="AW357" s="381"/>
      <c r="AX357" s="381"/>
      <c r="AY357" s="381"/>
      <c r="AZ357" s="381"/>
      <c r="BA357" s="381"/>
      <c r="BB357" s="381"/>
      <c r="BC357" s="381"/>
      <c r="BD357" s="381"/>
      <c r="BE357" s="381"/>
      <c r="BF357" s="381"/>
      <c r="BG357" s="381"/>
      <c r="BH357" s="381"/>
      <c r="BI357" s="381"/>
      <c r="BJ357" s="381"/>
      <c r="BK357" s="381"/>
      <c r="BL357" s="381"/>
      <c r="BM357" s="381"/>
    </row>
    <row r="358" spans="1:65" s="160" customFormat="1" ht="5.25" customHeight="1">
      <c r="A358" s="355"/>
      <c r="B358" s="355"/>
      <c r="C358" s="355"/>
      <c r="D358" s="355"/>
      <c r="E358" s="355"/>
      <c r="F358" s="355"/>
      <c r="G358" s="355"/>
      <c r="H358" s="355"/>
      <c r="I358" s="355"/>
      <c r="J358" s="355"/>
      <c r="K358" s="355"/>
      <c r="L358" s="355"/>
      <c r="M358" s="355"/>
      <c r="N358" s="406"/>
      <c r="O358" s="355"/>
      <c r="P358" s="400"/>
      <c r="Q358" s="403"/>
      <c r="R358" s="158" t="s">
        <v>737</v>
      </c>
      <c r="S358" s="157"/>
      <c r="T358" s="157"/>
      <c r="U358" s="385"/>
      <c r="V358" s="395"/>
      <c r="W358" s="405"/>
      <c r="X358" s="407"/>
      <c r="Y358" s="386"/>
      <c r="Z358" s="388"/>
      <c r="AA358" s="390"/>
      <c r="AB358" s="388"/>
      <c r="AC358" s="393"/>
      <c r="AD358" s="386"/>
      <c r="AE358" s="387"/>
      <c r="AF358" s="388"/>
      <c r="AG358" s="388"/>
      <c r="AH358" s="395"/>
      <c r="AI358" s="397"/>
      <c r="AJ358" s="397"/>
      <c r="AK358" s="159"/>
      <c r="AL358" s="385"/>
      <c r="AM358" s="395"/>
      <c r="AN358" s="405"/>
      <c r="AO358" s="407"/>
      <c r="AP358" s="381"/>
      <c r="AQ358" s="381"/>
      <c r="AR358" s="381"/>
      <c r="AS358" s="381"/>
      <c r="AT358" s="381"/>
      <c r="AU358" s="355"/>
      <c r="AV358" s="381"/>
      <c r="AW358" s="381"/>
      <c r="AX358" s="381"/>
      <c r="AY358" s="381"/>
      <c r="AZ358" s="381"/>
      <c r="BA358" s="381"/>
      <c r="BB358" s="381"/>
      <c r="BC358" s="381"/>
      <c r="BD358" s="381"/>
      <c r="BE358" s="381"/>
      <c r="BF358" s="381"/>
      <c r="BG358" s="381"/>
      <c r="BH358" s="381"/>
      <c r="BI358" s="381"/>
      <c r="BJ358" s="381"/>
      <c r="BK358" s="381"/>
      <c r="BL358" s="381"/>
      <c r="BM358" s="381"/>
    </row>
    <row r="359" spans="1:65" s="160" customFormat="1" ht="5.25" customHeight="1">
      <c r="A359" s="355"/>
      <c r="B359" s="355"/>
      <c r="C359" s="355"/>
      <c r="D359" s="355"/>
      <c r="E359" s="355"/>
      <c r="F359" s="355"/>
      <c r="G359" s="355"/>
      <c r="H359" s="355"/>
      <c r="I359" s="355"/>
      <c r="J359" s="355"/>
      <c r="K359" s="355"/>
      <c r="L359" s="355"/>
      <c r="M359" s="355"/>
      <c r="N359" s="406"/>
      <c r="O359" s="355"/>
      <c r="P359" s="400"/>
      <c r="Q359" s="403"/>
      <c r="R359" s="158" t="s">
        <v>738</v>
      </c>
      <c r="S359" s="157"/>
      <c r="T359" s="157"/>
      <c r="U359" s="385"/>
      <c r="V359" s="395"/>
      <c r="W359" s="405"/>
      <c r="X359" s="407"/>
      <c r="Y359" s="386"/>
      <c r="Z359" s="388"/>
      <c r="AA359" s="390"/>
      <c r="AB359" s="388"/>
      <c r="AC359" s="393"/>
      <c r="AD359" s="386"/>
      <c r="AE359" s="387"/>
      <c r="AF359" s="388"/>
      <c r="AG359" s="388"/>
      <c r="AH359" s="395"/>
      <c r="AI359" s="397"/>
      <c r="AJ359" s="397"/>
      <c r="AK359" s="159"/>
      <c r="AL359" s="385"/>
      <c r="AM359" s="395"/>
      <c r="AN359" s="405"/>
      <c r="AO359" s="407"/>
      <c r="AP359" s="381"/>
      <c r="AQ359" s="381"/>
      <c r="AR359" s="381"/>
      <c r="AS359" s="381"/>
      <c r="AT359" s="381"/>
      <c r="AU359" s="355"/>
      <c r="AV359" s="381"/>
      <c r="AW359" s="381"/>
      <c r="AX359" s="381"/>
      <c r="AY359" s="381"/>
      <c r="AZ359" s="381"/>
      <c r="BA359" s="381"/>
      <c r="BB359" s="381"/>
      <c r="BC359" s="381"/>
      <c r="BD359" s="381"/>
      <c r="BE359" s="381"/>
      <c r="BF359" s="381"/>
      <c r="BG359" s="381"/>
      <c r="BH359" s="381"/>
      <c r="BI359" s="381"/>
      <c r="BJ359" s="381"/>
      <c r="BK359" s="381"/>
      <c r="BL359" s="381"/>
      <c r="BM359" s="381"/>
    </row>
    <row r="360" spans="1:65" s="160" customFormat="1" ht="5.25" customHeight="1">
      <c r="A360" s="355"/>
      <c r="B360" s="355"/>
      <c r="C360" s="355"/>
      <c r="D360" s="355"/>
      <c r="E360" s="355"/>
      <c r="F360" s="355"/>
      <c r="G360" s="355"/>
      <c r="H360" s="355"/>
      <c r="I360" s="355"/>
      <c r="J360" s="355"/>
      <c r="K360" s="355"/>
      <c r="L360" s="355"/>
      <c r="M360" s="355"/>
      <c r="N360" s="406"/>
      <c r="O360" s="355"/>
      <c r="P360" s="400"/>
      <c r="Q360" s="403"/>
      <c r="R360" s="158" t="s">
        <v>739</v>
      </c>
      <c r="S360" s="157"/>
      <c r="T360" s="157"/>
      <c r="U360" s="385"/>
      <c r="V360" s="395"/>
      <c r="W360" s="405"/>
      <c r="X360" s="407"/>
      <c r="Y360" s="386"/>
      <c r="Z360" s="388"/>
      <c r="AA360" s="390"/>
      <c r="AB360" s="388"/>
      <c r="AC360" s="393"/>
      <c r="AD360" s="386"/>
      <c r="AE360" s="387"/>
      <c r="AF360" s="388"/>
      <c r="AG360" s="388"/>
      <c r="AH360" s="395"/>
      <c r="AI360" s="397"/>
      <c r="AJ360" s="397"/>
      <c r="AK360" s="159"/>
      <c r="AL360" s="385"/>
      <c r="AM360" s="395"/>
      <c r="AN360" s="405"/>
      <c r="AO360" s="407"/>
      <c r="AP360" s="381"/>
      <c r="AQ360" s="381"/>
      <c r="AR360" s="381"/>
      <c r="AS360" s="381"/>
      <c r="AT360" s="381"/>
      <c r="AU360" s="355"/>
      <c r="AV360" s="381"/>
      <c r="AW360" s="381"/>
      <c r="AX360" s="381"/>
      <c r="AY360" s="381"/>
      <c r="AZ360" s="381"/>
      <c r="BA360" s="381"/>
      <c r="BB360" s="381"/>
      <c r="BC360" s="381"/>
      <c r="BD360" s="381"/>
      <c r="BE360" s="381"/>
      <c r="BF360" s="381"/>
      <c r="BG360" s="381"/>
      <c r="BH360" s="381"/>
      <c r="BI360" s="381"/>
      <c r="BJ360" s="381"/>
      <c r="BK360" s="381"/>
      <c r="BL360" s="381"/>
      <c r="BM360" s="381"/>
    </row>
    <row r="361" spans="1:65" s="160" customFormat="1" ht="5.25" customHeight="1">
      <c r="A361" s="355"/>
      <c r="B361" s="355"/>
      <c r="C361" s="355"/>
      <c r="D361" s="355"/>
      <c r="E361" s="355"/>
      <c r="F361" s="355"/>
      <c r="G361" s="355"/>
      <c r="H361" s="355"/>
      <c r="I361" s="355"/>
      <c r="J361" s="355"/>
      <c r="K361" s="355"/>
      <c r="L361" s="355"/>
      <c r="M361" s="355"/>
      <c r="N361" s="406"/>
      <c r="O361" s="355"/>
      <c r="P361" s="400"/>
      <c r="Q361" s="403"/>
      <c r="R361" s="158" t="s">
        <v>859</v>
      </c>
      <c r="S361" s="157"/>
      <c r="T361" s="157"/>
      <c r="U361" s="385"/>
      <c r="V361" s="395"/>
      <c r="W361" s="405"/>
      <c r="X361" s="407"/>
      <c r="Y361" s="386"/>
      <c r="Z361" s="388"/>
      <c r="AA361" s="390"/>
      <c r="AB361" s="388"/>
      <c r="AC361" s="393"/>
      <c r="AD361" s="386"/>
      <c r="AE361" s="387"/>
      <c r="AF361" s="388"/>
      <c r="AG361" s="388"/>
      <c r="AH361" s="395"/>
      <c r="AI361" s="397"/>
      <c r="AJ361" s="397"/>
      <c r="AK361" s="159"/>
      <c r="AL361" s="385"/>
      <c r="AM361" s="395"/>
      <c r="AN361" s="405"/>
      <c r="AO361" s="407"/>
      <c r="AP361" s="381"/>
      <c r="AQ361" s="381"/>
      <c r="AR361" s="381"/>
      <c r="AS361" s="381"/>
      <c r="AT361" s="381"/>
      <c r="AU361" s="355"/>
      <c r="AV361" s="381"/>
      <c r="AW361" s="381"/>
      <c r="AX361" s="381"/>
      <c r="AY361" s="381"/>
      <c r="AZ361" s="381"/>
      <c r="BA361" s="381"/>
      <c r="BB361" s="381"/>
      <c r="BC361" s="381"/>
      <c r="BD361" s="381"/>
      <c r="BE361" s="381"/>
      <c r="BF361" s="381"/>
      <c r="BG361" s="381"/>
      <c r="BH361" s="381"/>
      <c r="BI361" s="381"/>
      <c r="BJ361" s="381"/>
      <c r="BK361" s="381"/>
      <c r="BL361" s="381"/>
      <c r="BM361" s="381"/>
    </row>
    <row r="362" spans="1:65" s="160" customFormat="1" ht="5.25" customHeight="1">
      <c r="A362" s="355"/>
      <c r="B362" s="355"/>
      <c r="C362" s="355"/>
      <c r="D362" s="355"/>
      <c r="E362" s="355"/>
      <c r="F362" s="355"/>
      <c r="G362" s="355"/>
      <c r="H362" s="355"/>
      <c r="I362" s="355"/>
      <c r="J362" s="355"/>
      <c r="K362" s="355"/>
      <c r="L362" s="355"/>
      <c r="M362" s="355"/>
      <c r="N362" s="406"/>
      <c r="O362" s="355"/>
      <c r="P362" s="400"/>
      <c r="Q362" s="403"/>
      <c r="R362" s="158" t="s">
        <v>855</v>
      </c>
      <c r="S362" s="157"/>
      <c r="T362" s="157"/>
      <c r="U362" s="385"/>
      <c r="V362" s="395"/>
      <c r="W362" s="405"/>
      <c r="X362" s="407"/>
      <c r="Y362" s="386"/>
      <c r="Z362" s="388"/>
      <c r="AA362" s="390"/>
      <c r="AB362" s="388"/>
      <c r="AC362" s="393"/>
      <c r="AD362" s="386"/>
      <c r="AE362" s="387"/>
      <c r="AF362" s="388"/>
      <c r="AG362" s="388"/>
      <c r="AH362" s="395"/>
      <c r="AI362" s="397"/>
      <c r="AJ362" s="397"/>
      <c r="AK362" s="159"/>
      <c r="AL362" s="385"/>
      <c r="AM362" s="395"/>
      <c r="AN362" s="405"/>
      <c r="AO362" s="407"/>
      <c r="AP362" s="381"/>
      <c r="AQ362" s="381"/>
      <c r="AR362" s="381"/>
      <c r="AS362" s="381"/>
      <c r="AT362" s="381"/>
      <c r="AU362" s="355"/>
      <c r="AV362" s="381"/>
      <c r="AW362" s="381"/>
      <c r="AX362" s="381"/>
      <c r="AY362" s="381"/>
      <c r="AZ362" s="381"/>
      <c r="BA362" s="381"/>
      <c r="BB362" s="381"/>
      <c r="BC362" s="381"/>
      <c r="BD362" s="381"/>
      <c r="BE362" s="381"/>
      <c r="BF362" s="381"/>
      <c r="BG362" s="381"/>
      <c r="BH362" s="381"/>
      <c r="BI362" s="381"/>
      <c r="BJ362" s="381"/>
      <c r="BK362" s="381"/>
      <c r="BL362" s="381"/>
      <c r="BM362" s="381"/>
    </row>
    <row r="363" spans="1:65" s="160" customFormat="1" ht="5.25" customHeight="1">
      <c r="A363" s="355"/>
      <c r="B363" s="355"/>
      <c r="C363" s="355"/>
      <c r="D363" s="355"/>
      <c r="E363" s="355"/>
      <c r="F363" s="355"/>
      <c r="G363" s="355"/>
      <c r="H363" s="355"/>
      <c r="I363" s="355"/>
      <c r="J363" s="355"/>
      <c r="K363" s="355"/>
      <c r="L363" s="355"/>
      <c r="M363" s="355"/>
      <c r="N363" s="406"/>
      <c r="O363" s="355"/>
      <c r="P363" s="400"/>
      <c r="Q363" s="403"/>
      <c r="R363" s="158" t="s">
        <v>742</v>
      </c>
      <c r="S363" s="157"/>
      <c r="T363" s="157"/>
      <c r="U363" s="385"/>
      <c r="V363" s="395"/>
      <c r="W363" s="405"/>
      <c r="X363" s="407"/>
      <c r="Y363" s="386"/>
      <c r="Z363" s="388"/>
      <c r="AA363" s="390"/>
      <c r="AB363" s="388"/>
      <c r="AC363" s="393"/>
      <c r="AD363" s="386"/>
      <c r="AE363" s="387"/>
      <c r="AF363" s="388"/>
      <c r="AG363" s="388"/>
      <c r="AH363" s="395"/>
      <c r="AI363" s="397"/>
      <c r="AJ363" s="397"/>
      <c r="AK363" s="159"/>
      <c r="AL363" s="385"/>
      <c r="AM363" s="395"/>
      <c r="AN363" s="405"/>
      <c r="AO363" s="407"/>
      <c r="AP363" s="381"/>
      <c r="AQ363" s="381"/>
      <c r="AR363" s="381"/>
      <c r="AS363" s="381"/>
      <c r="AT363" s="381"/>
      <c r="AU363" s="355"/>
      <c r="AV363" s="381"/>
      <c r="AW363" s="381"/>
      <c r="AX363" s="381"/>
      <c r="AY363" s="381"/>
      <c r="AZ363" s="381"/>
      <c r="BA363" s="381"/>
      <c r="BB363" s="381"/>
      <c r="BC363" s="381"/>
      <c r="BD363" s="381"/>
      <c r="BE363" s="381"/>
      <c r="BF363" s="381"/>
      <c r="BG363" s="381"/>
      <c r="BH363" s="381"/>
      <c r="BI363" s="381"/>
      <c r="BJ363" s="381"/>
      <c r="BK363" s="381"/>
      <c r="BL363" s="381"/>
      <c r="BM363" s="381"/>
    </row>
    <row r="364" spans="1:65" s="160" customFormat="1" ht="5.25" customHeight="1">
      <c r="A364" s="355"/>
      <c r="B364" s="355"/>
      <c r="C364" s="355"/>
      <c r="D364" s="355"/>
      <c r="E364" s="355"/>
      <c r="F364" s="355"/>
      <c r="G364" s="355"/>
      <c r="H364" s="355"/>
      <c r="I364" s="355"/>
      <c r="J364" s="355"/>
      <c r="K364" s="355"/>
      <c r="L364" s="355"/>
      <c r="M364" s="355"/>
      <c r="N364" s="406"/>
      <c r="O364" s="355"/>
      <c r="P364" s="400"/>
      <c r="Q364" s="403"/>
      <c r="R364" s="158" t="s">
        <v>743</v>
      </c>
      <c r="S364" s="157"/>
      <c r="T364" s="157"/>
      <c r="U364" s="385"/>
      <c r="V364" s="395"/>
      <c r="W364" s="405"/>
      <c r="X364" s="407"/>
      <c r="Y364" s="386"/>
      <c r="Z364" s="388"/>
      <c r="AA364" s="390"/>
      <c r="AB364" s="388"/>
      <c r="AC364" s="393"/>
      <c r="AD364" s="386"/>
      <c r="AE364" s="387"/>
      <c r="AF364" s="388"/>
      <c r="AG364" s="388"/>
      <c r="AH364" s="395"/>
      <c r="AI364" s="397"/>
      <c r="AJ364" s="397"/>
      <c r="AK364" s="159"/>
      <c r="AL364" s="385"/>
      <c r="AM364" s="395"/>
      <c r="AN364" s="405"/>
      <c r="AO364" s="407"/>
      <c r="AP364" s="381"/>
      <c r="AQ364" s="381"/>
      <c r="AR364" s="381"/>
      <c r="AS364" s="381"/>
      <c r="AT364" s="381"/>
      <c r="AU364" s="355"/>
      <c r="AV364" s="381"/>
      <c r="AW364" s="381"/>
      <c r="AX364" s="381"/>
      <c r="AY364" s="381"/>
      <c r="AZ364" s="381"/>
      <c r="BA364" s="381"/>
      <c r="BB364" s="381"/>
      <c r="BC364" s="381"/>
      <c r="BD364" s="381"/>
      <c r="BE364" s="381"/>
      <c r="BF364" s="381"/>
      <c r="BG364" s="381"/>
      <c r="BH364" s="381"/>
      <c r="BI364" s="381"/>
      <c r="BJ364" s="381"/>
      <c r="BK364" s="381"/>
      <c r="BL364" s="381"/>
      <c r="BM364" s="381"/>
    </row>
    <row r="365" spans="1:65" s="160" customFormat="1" ht="5.25" customHeight="1">
      <c r="A365" s="355"/>
      <c r="B365" s="355"/>
      <c r="C365" s="355"/>
      <c r="D365" s="355"/>
      <c r="E365" s="355"/>
      <c r="F365" s="355"/>
      <c r="G365" s="355"/>
      <c r="H365" s="355"/>
      <c r="I365" s="355"/>
      <c r="J365" s="355"/>
      <c r="K365" s="355"/>
      <c r="L365" s="355"/>
      <c r="M365" s="355"/>
      <c r="N365" s="406"/>
      <c r="O365" s="355"/>
      <c r="P365" s="400"/>
      <c r="Q365" s="403"/>
      <c r="R365" s="158" t="s">
        <v>744</v>
      </c>
      <c r="S365" s="157"/>
      <c r="T365" s="157"/>
      <c r="U365" s="385"/>
      <c r="V365" s="395"/>
      <c r="W365" s="405"/>
      <c r="X365" s="407"/>
      <c r="Y365" s="386"/>
      <c r="Z365" s="388"/>
      <c r="AA365" s="390"/>
      <c r="AB365" s="388"/>
      <c r="AC365" s="393"/>
      <c r="AD365" s="386"/>
      <c r="AE365" s="387"/>
      <c r="AF365" s="388"/>
      <c r="AG365" s="388"/>
      <c r="AH365" s="395"/>
      <c r="AI365" s="397"/>
      <c r="AJ365" s="397"/>
      <c r="AK365" s="159"/>
      <c r="AL365" s="385"/>
      <c r="AM365" s="395"/>
      <c r="AN365" s="405"/>
      <c r="AO365" s="407"/>
      <c r="AP365" s="381"/>
      <c r="AQ365" s="381"/>
      <c r="AR365" s="381"/>
      <c r="AS365" s="381"/>
      <c r="AT365" s="381"/>
      <c r="AU365" s="355"/>
      <c r="AV365" s="381"/>
      <c r="AW365" s="381"/>
      <c r="AX365" s="381"/>
      <c r="AY365" s="381"/>
      <c r="AZ365" s="381"/>
      <c r="BA365" s="381"/>
      <c r="BB365" s="381"/>
      <c r="BC365" s="381"/>
      <c r="BD365" s="381"/>
      <c r="BE365" s="381"/>
      <c r="BF365" s="381"/>
      <c r="BG365" s="381"/>
      <c r="BH365" s="381"/>
      <c r="BI365" s="381"/>
      <c r="BJ365" s="381"/>
      <c r="BK365" s="381"/>
      <c r="BL365" s="381"/>
      <c r="BM365" s="381"/>
    </row>
    <row r="366" spans="1:65" s="160" customFormat="1" ht="5.25" customHeight="1">
      <c r="A366" s="355"/>
      <c r="B366" s="355"/>
      <c r="C366" s="355"/>
      <c r="D366" s="355"/>
      <c r="E366" s="355"/>
      <c r="F366" s="355"/>
      <c r="G366" s="355"/>
      <c r="H366" s="355"/>
      <c r="I366" s="355"/>
      <c r="J366" s="355"/>
      <c r="K366" s="355"/>
      <c r="L366" s="355"/>
      <c r="M366" s="355"/>
      <c r="N366" s="406"/>
      <c r="O366" s="355"/>
      <c r="P366" s="401"/>
      <c r="Q366" s="404"/>
      <c r="R366" s="161" t="s">
        <v>745</v>
      </c>
      <c r="S366" s="157">
        <f>COUNTA(S347:S365)</f>
        <v>0</v>
      </c>
      <c r="T366" s="157">
        <f>COUNTA(T347:T365)</f>
        <v>0</v>
      </c>
      <c r="U366" s="385"/>
      <c r="V366" s="395"/>
      <c r="W366" s="405"/>
      <c r="X366" s="407"/>
      <c r="Y366" s="386"/>
      <c r="Z366" s="388"/>
      <c r="AA366" s="391"/>
      <c r="AB366" s="388"/>
      <c r="AC366" s="394"/>
      <c r="AD366" s="386"/>
      <c r="AE366" s="387"/>
      <c r="AF366" s="388"/>
      <c r="AG366" s="388"/>
      <c r="AH366" s="395"/>
      <c r="AI366" s="398"/>
      <c r="AJ366" s="398"/>
      <c r="AK366" s="162"/>
      <c r="AL366" s="385"/>
      <c r="AM366" s="395"/>
      <c r="AN366" s="405"/>
      <c r="AO366" s="407"/>
      <c r="AP366" s="381"/>
      <c r="AQ366" s="381"/>
      <c r="AR366" s="381"/>
      <c r="AS366" s="381"/>
      <c r="AT366" s="381"/>
      <c r="AU366" s="355"/>
      <c r="AV366" s="381"/>
      <c r="AW366" s="381"/>
      <c r="AX366" s="381"/>
      <c r="AY366" s="381"/>
      <c r="AZ366" s="381"/>
      <c r="BA366" s="381"/>
      <c r="BB366" s="381"/>
      <c r="BC366" s="381"/>
      <c r="BD366" s="381"/>
      <c r="BE366" s="381"/>
      <c r="BF366" s="381"/>
      <c r="BG366" s="381"/>
      <c r="BH366" s="381"/>
      <c r="BI366" s="381"/>
      <c r="BJ366" s="381"/>
      <c r="BK366" s="381"/>
      <c r="BL366" s="381"/>
      <c r="BM366" s="381"/>
    </row>
    <row r="367" spans="1:65" s="166" customFormat="1" ht="5.25" customHeight="1">
      <c r="A367" s="355">
        <v>15</v>
      </c>
      <c r="B367" s="355" t="s">
        <v>44</v>
      </c>
      <c r="C367" s="355" t="s">
        <v>888</v>
      </c>
      <c r="D367" s="355"/>
      <c r="E367" s="355"/>
      <c r="F367" s="355" t="s">
        <v>889</v>
      </c>
      <c r="G367" s="355"/>
      <c r="H367" s="355"/>
      <c r="I367" s="355"/>
      <c r="J367" s="355"/>
      <c r="K367" s="355"/>
      <c r="L367" s="355"/>
      <c r="M367" s="355"/>
      <c r="N367" s="406"/>
      <c r="O367" s="355"/>
      <c r="P367" s="399" t="str">
        <f>IF(O367=0,"Defina la frecuencia",IF(O367="Se espera que el evento ocurra en la mayoria de las circunstancias
Mas de 1 vez en el año","Casi seguro",IF(O367="Es viable que el evento ocurra en la mayoria de las circunstancias.
Al menos 1 vez en el ultimo año","Probable",IF(O367="El Evento podrá ocurrir en algun momento.
Al menos 1 vez en los ultimos 2 años","Posible",IF(O367="El Evento podrá ocurrir en algun momento.
Al menos 1 vez en los ultimos 5 años","Improbable","Rara vez")))))</f>
        <v>Defina la frecuencia</v>
      </c>
      <c r="Q367" s="402">
        <f>IF(P367="Casi seguro",100%,IF(P367="Probable",80%,IF(P367="Posible",60%,IF(P367="Improbable",40%,IF(P367="Rara vez",20%,0)))))</f>
        <v>0</v>
      </c>
      <c r="R367" s="163" t="s">
        <v>706</v>
      </c>
      <c r="S367" s="164"/>
      <c r="T367" s="164"/>
      <c r="U367" s="385" t="str">
        <f>IF(S386&lt;=5,"Moderado",IF(S386&lt;=11,"Mayor","Catastrofico"))</f>
        <v>Moderado</v>
      </c>
      <c r="V367" s="395">
        <f>IF(U367=0,0,IF(U367="Moderado",60%,IF(U367="Mayor",80%,100%)))</f>
        <v>0.6</v>
      </c>
      <c r="W367" s="405" t="e">
        <v>#N/A</v>
      </c>
      <c r="X367" s="384"/>
      <c r="Y367" s="385" t="str">
        <f>IF(Z367="Preventivo","X",IF(Z367="Detectivo","X","X "))</f>
        <v xml:space="preserve">X </v>
      </c>
      <c r="Z367" s="387"/>
      <c r="AA367" s="389" t="str">
        <f>IF(Z367="","",IF(Z367="Preventivo",25%,15%))</f>
        <v/>
      </c>
      <c r="AB367" s="387"/>
      <c r="AC367" s="389">
        <f>IF(AB367="Automatico",25%,15%)</f>
        <v>0.15</v>
      </c>
      <c r="AD367" s="395" t="e">
        <f>AA367+AC367</f>
        <v>#VALUE!</v>
      </c>
      <c r="AE367" s="387"/>
      <c r="AF367" s="387"/>
      <c r="AG367" s="387"/>
      <c r="AH367" s="395" t="e">
        <f>Q367-(Q367*AD367)</f>
        <v>#VALUE!</v>
      </c>
      <c r="AI367" s="396" t="e">
        <f>IF(AJ367=0,"Defina la frecuencia",IF(AJ367=20%,"Rara vez",IF(AJ367=40%,"Improbable",IF(AJ367=60%,"Posible",IF(AJ367=80%,"Probable","Casi seguro")))))</f>
        <v>#VALUE!</v>
      </c>
      <c r="AJ367" s="396" t="e">
        <f>IF(AH374&lt;20%,20%,IF(AH374&lt;40%,40%,IF(AH374&lt;60%,60%,IF(AH374&lt;80%,80%,100%))))</f>
        <v>#VALUE!</v>
      </c>
      <c r="AK367" s="165" t="e">
        <f>VALUE(AJ367)</f>
        <v>#VALUE!</v>
      </c>
      <c r="AL367" s="385" t="str">
        <f>U367</f>
        <v>Moderado</v>
      </c>
      <c r="AM367" s="395">
        <f>V367</f>
        <v>0.6</v>
      </c>
      <c r="AN367" s="405" t="e">
        <v>#VALUE!</v>
      </c>
      <c r="AO367" s="407"/>
      <c r="AP367" s="355"/>
      <c r="AQ367" s="355"/>
      <c r="AR367" s="383"/>
      <c r="AS367" s="383"/>
      <c r="AT367" s="355"/>
      <c r="AU367" s="355"/>
      <c r="AV367" s="355"/>
      <c r="AW367" s="355"/>
      <c r="AX367" s="355"/>
      <c r="AY367" s="355"/>
      <c r="AZ367" s="355"/>
      <c r="BA367" s="382"/>
      <c r="BB367" s="355"/>
      <c r="BC367" s="355"/>
      <c r="BD367" s="355"/>
      <c r="BE367" s="355"/>
      <c r="BF367" s="355"/>
      <c r="BG367" s="382"/>
      <c r="BH367" s="355"/>
      <c r="BI367" s="355"/>
      <c r="BJ367" s="355"/>
      <c r="BK367" s="355"/>
      <c r="BL367" s="355"/>
      <c r="BM367" s="382"/>
    </row>
    <row r="368" spans="1:65" s="166" customFormat="1" ht="5.25" customHeight="1">
      <c r="A368" s="355"/>
      <c r="B368" s="355"/>
      <c r="C368" s="355"/>
      <c r="D368" s="355"/>
      <c r="E368" s="355"/>
      <c r="F368" s="355"/>
      <c r="G368" s="355"/>
      <c r="H368" s="355"/>
      <c r="I368" s="355"/>
      <c r="J368" s="355"/>
      <c r="K368" s="355"/>
      <c r="L368" s="355"/>
      <c r="M368" s="355"/>
      <c r="N368" s="406"/>
      <c r="O368" s="355"/>
      <c r="P368" s="400"/>
      <c r="Q368" s="403"/>
      <c r="R368" s="163" t="s">
        <v>719</v>
      </c>
      <c r="S368" s="164"/>
      <c r="T368" s="164"/>
      <c r="U368" s="385"/>
      <c r="V368" s="395"/>
      <c r="W368" s="405"/>
      <c r="X368" s="384"/>
      <c r="Y368" s="385"/>
      <c r="Z368" s="388"/>
      <c r="AA368" s="390"/>
      <c r="AB368" s="388"/>
      <c r="AC368" s="390"/>
      <c r="AD368" s="386"/>
      <c r="AE368" s="388"/>
      <c r="AF368" s="388"/>
      <c r="AG368" s="388"/>
      <c r="AH368" s="395"/>
      <c r="AI368" s="397"/>
      <c r="AJ368" s="397"/>
      <c r="AK368" s="159"/>
      <c r="AL368" s="385"/>
      <c r="AM368" s="395"/>
      <c r="AN368" s="405"/>
      <c r="AO368" s="407"/>
      <c r="AP368" s="355"/>
      <c r="AQ368" s="381"/>
      <c r="AR368" s="381"/>
      <c r="AS368" s="381"/>
      <c r="AT368" s="381"/>
      <c r="AU368" s="355"/>
      <c r="AV368" s="355"/>
      <c r="AW368" s="355"/>
      <c r="AX368" s="355"/>
      <c r="AY368" s="381"/>
      <c r="AZ368" s="381"/>
      <c r="BA368" s="381"/>
      <c r="BB368" s="355"/>
      <c r="BC368" s="355"/>
      <c r="BD368" s="355"/>
      <c r="BE368" s="381"/>
      <c r="BF368" s="381"/>
      <c r="BG368" s="381"/>
      <c r="BH368" s="355"/>
      <c r="BI368" s="355"/>
      <c r="BJ368" s="355"/>
      <c r="BK368" s="381"/>
      <c r="BL368" s="381"/>
      <c r="BM368" s="381"/>
    </row>
    <row r="369" spans="1:65" s="166" customFormat="1" ht="5.25" customHeight="1">
      <c r="A369" s="355"/>
      <c r="B369" s="355"/>
      <c r="C369" s="355"/>
      <c r="D369" s="355"/>
      <c r="E369" s="355"/>
      <c r="F369" s="355"/>
      <c r="G369" s="355"/>
      <c r="H369" s="355"/>
      <c r="I369" s="355"/>
      <c r="J369" s="355"/>
      <c r="K369" s="355"/>
      <c r="L369" s="355"/>
      <c r="M369" s="355"/>
      <c r="N369" s="406"/>
      <c r="O369" s="355"/>
      <c r="P369" s="400"/>
      <c r="Q369" s="403"/>
      <c r="R369" s="163" t="s">
        <v>720</v>
      </c>
      <c r="S369" s="164"/>
      <c r="T369" s="164"/>
      <c r="U369" s="385"/>
      <c r="V369" s="395"/>
      <c r="W369" s="405"/>
      <c r="X369" s="384"/>
      <c r="Y369" s="385"/>
      <c r="Z369" s="388"/>
      <c r="AA369" s="390"/>
      <c r="AB369" s="388"/>
      <c r="AC369" s="390"/>
      <c r="AD369" s="386"/>
      <c r="AE369" s="388"/>
      <c r="AF369" s="388"/>
      <c r="AG369" s="388"/>
      <c r="AH369" s="395"/>
      <c r="AI369" s="397"/>
      <c r="AJ369" s="397"/>
      <c r="AK369" s="159"/>
      <c r="AL369" s="385"/>
      <c r="AM369" s="395"/>
      <c r="AN369" s="405"/>
      <c r="AO369" s="407"/>
      <c r="AP369" s="355"/>
      <c r="AQ369" s="381"/>
      <c r="AR369" s="381"/>
      <c r="AS369" s="381"/>
      <c r="AT369" s="381"/>
      <c r="AU369" s="355"/>
      <c r="AV369" s="355"/>
      <c r="AW369" s="355"/>
      <c r="AX369" s="355"/>
      <c r="AY369" s="381"/>
      <c r="AZ369" s="381"/>
      <c r="BA369" s="381"/>
      <c r="BB369" s="355"/>
      <c r="BC369" s="355"/>
      <c r="BD369" s="355"/>
      <c r="BE369" s="381"/>
      <c r="BF369" s="381"/>
      <c r="BG369" s="381"/>
      <c r="BH369" s="355"/>
      <c r="BI369" s="355"/>
      <c r="BJ369" s="355"/>
      <c r="BK369" s="381"/>
      <c r="BL369" s="381"/>
      <c r="BM369" s="381"/>
    </row>
    <row r="370" spans="1:65" s="166" customFormat="1" ht="5.25" customHeight="1">
      <c r="A370" s="355"/>
      <c r="B370" s="355"/>
      <c r="C370" s="355"/>
      <c r="D370" s="355"/>
      <c r="E370" s="355"/>
      <c r="F370" s="355"/>
      <c r="G370" s="355"/>
      <c r="H370" s="355"/>
      <c r="I370" s="355"/>
      <c r="J370" s="355"/>
      <c r="K370" s="355"/>
      <c r="L370" s="355"/>
      <c r="M370" s="355"/>
      <c r="N370" s="406"/>
      <c r="O370" s="355"/>
      <c r="P370" s="400"/>
      <c r="Q370" s="403"/>
      <c r="R370" s="163" t="s">
        <v>721</v>
      </c>
      <c r="S370" s="164"/>
      <c r="T370" s="164"/>
      <c r="U370" s="385"/>
      <c r="V370" s="395"/>
      <c r="W370" s="405"/>
      <c r="X370" s="384"/>
      <c r="Y370" s="385"/>
      <c r="Z370" s="388"/>
      <c r="AA370" s="390"/>
      <c r="AB370" s="388"/>
      <c r="AC370" s="390"/>
      <c r="AD370" s="386"/>
      <c r="AE370" s="388"/>
      <c r="AF370" s="388"/>
      <c r="AG370" s="388"/>
      <c r="AH370" s="395"/>
      <c r="AI370" s="397"/>
      <c r="AJ370" s="397"/>
      <c r="AK370" s="159"/>
      <c r="AL370" s="385"/>
      <c r="AM370" s="395"/>
      <c r="AN370" s="405"/>
      <c r="AO370" s="407"/>
      <c r="AP370" s="355"/>
      <c r="AQ370" s="381"/>
      <c r="AR370" s="381"/>
      <c r="AS370" s="381"/>
      <c r="AT370" s="381"/>
      <c r="AU370" s="355"/>
      <c r="AV370" s="355"/>
      <c r="AW370" s="355"/>
      <c r="AX370" s="355"/>
      <c r="AY370" s="381"/>
      <c r="AZ370" s="381"/>
      <c r="BA370" s="381"/>
      <c r="BB370" s="355"/>
      <c r="BC370" s="355"/>
      <c r="BD370" s="355"/>
      <c r="BE370" s="381"/>
      <c r="BF370" s="381"/>
      <c r="BG370" s="381"/>
      <c r="BH370" s="355"/>
      <c r="BI370" s="355"/>
      <c r="BJ370" s="355"/>
      <c r="BK370" s="381"/>
      <c r="BL370" s="381"/>
      <c r="BM370" s="381"/>
    </row>
    <row r="371" spans="1:65" s="166" customFormat="1" ht="5.25" customHeight="1">
      <c r="A371" s="355"/>
      <c r="B371" s="355"/>
      <c r="C371" s="355"/>
      <c r="D371" s="355"/>
      <c r="E371" s="355"/>
      <c r="F371" s="355"/>
      <c r="G371" s="355"/>
      <c r="H371" s="355"/>
      <c r="I371" s="355"/>
      <c r="J371" s="355"/>
      <c r="K371" s="355"/>
      <c r="L371" s="355"/>
      <c r="M371" s="355"/>
      <c r="N371" s="406"/>
      <c r="O371" s="355"/>
      <c r="P371" s="400"/>
      <c r="Q371" s="403"/>
      <c r="R371" s="163" t="s">
        <v>722</v>
      </c>
      <c r="S371" s="164"/>
      <c r="T371" s="164"/>
      <c r="U371" s="385"/>
      <c r="V371" s="395"/>
      <c r="W371" s="405"/>
      <c r="X371" s="384"/>
      <c r="Y371" s="385"/>
      <c r="Z371" s="388"/>
      <c r="AA371" s="390"/>
      <c r="AB371" s="388"/>
      <c r="AC371" s="390"/>
      <c r="AD371" s="386"/>
      <c r="AE371" s="388"/>
      <c r="AF371" s="388"/>
      <c r="AG371" s="388"/>
      <c r="AH371" s="395"/>
      <c r="AI371" s="397"/>
      <c r="AJ371" s="397"/>
      <c r="AK371" s="159"/>
      <c r="AL371" s="385"/>
      <c r="AM371" s="395"/>
      <c r="AN371" s="405"/>
      <c r="AO371" s="407"/>
      <c r="AP371" s="355"/>
      <c r="AQ371" s="381"/>
      <c r="AR371" s="381"/>
      <c r="AS371" s="381"/>
      <c r="AT371" s="381"/>
      <c r="AU371" s="355"/>
      <c r="AV371" s="355"/>
      <c r="AW371" s="355"/>
      <c r="AX371" s="355"/>
      <c r="AY371" s="381"/>
      <c r="AZ371" s="381"/>
      <c r="BA371" s="381"/>
      <c r="BB371" s="355"/>
      <c r="BC371" s="355"/>
      <c r="BD371" s="355"/>
      <c r="BE371" s="381"/>
      <c r="BF371" s="381"/>
      <c r="BG371" s="381"/>
      <c r="BH371" s="355"/>
      <c r="BI371" s="355"/>
      <c r="BJ371" s="355"/>
      <c r="BK371" s="381"/>
      <c r="BL371" s="381"/>
      <c r="BM371" s="381"/>
    </row>
    <row r="372" spans="1:65" s="166" customFormat="1" ht="5.25" customHeight="1">
      <c r="A372" s="355"/>
      <c r="B372" s="355"/>
      <c r="C372" s="355"/>
      <c r="D372" s="355"/>
      <c r="E372" s="355"/>
      <c r="F372" s="355"/>
      <c r="G372" s="355"/>
      <c r="H372" s="355"/>
      <c r="I372" s="355"/>
      <c r="J372" s="355"/>
      <c r="K372" s="355"/>
      <c r="L372" s="355"/>
      <c r="M372" s="355"/>
      <c r="N372" s="406"/>
      <c r="O372" s="355"/>
      <c r="P372" s="400"/>
      <c r="Q372" s="403"/>
      <c r="R372" s="163" t="s">
        <v>723</v>
      </c>
      <c r="S372" s="164"/>
      <c r="T372" s="164"/>
      <c r="U372" s="385"/>
      <c r="V372" s="395"/>
      <c r="W372" s="405"/>
      <c r="X372" s="384"/>
      <c r="Y372" s="385"/>
      <c r="Z372" s="388"/>
      <c r="AA372" s="390"/>
      <c r="AB372" s="388"/>
      <c r="AC372" s="390"/>
      <c r="AD372" s="386"/>
      <c r="AE372" s="388"/>
      <c r="AF372" s="388"/>
      <c r="AG372" s="388"/>
      <c r="AH372" s="395"/>
      <c r="AI372" s="397"/>
      <c r="AJ372" s="397"/>
      <c r="AK372" s="159"/>
      <c r="AL372" s="385"/>
      <c r="AM372" s="395"/>
      <c r="AN372" s="405"/>
      <c r="AO372" s="407"/>
      <c r="AP372" s="355"/>
      <c r="AQ372" s="381"/>
      <c r="AR372" s="381"/>
      <c r="AS372" s="381"/>
      <c r="AT372" s="381"/>
      <c r="AU372" s="355"/>
      <c r="AV372" s="355"/>
      <c r="AW372" s="355"/>
      <c r="AX372" s="355"/>
      <c r="AY372" s="381"/>
      <c r="AZ372" s="381"/>
      <c r="BA372" s="381"/>
      <c r="BB372" s="355"/>
      <c r="BC372" s="355"/>
      <c r="BD372" s="355"/>
      <c r="BE372" s="381"/>
      <c r="BF372" s="381"/>
      <c r="BG372" s="381"/>
      <c r="BH372" s="355"/>
      <c r="BI372" s="355"/>
      <c r="BJ372" s="355"/>
      <c r="BK372" s="381"/>
      <c r="BL372" s="381"/>
      <c r="BM372" s="381"/>
    </row>
    <row r="373" spans="1:65" s="166" customFormat="1" ht="5.25" customHeight="1">
      <c r="A373" s="355"/>
      <c r="B373" s="355"/>
      <c r="C373" s="355"/>
      <c r="D373" s="355"/>
      <c r="E373" s="355"/>
      <c r="F373" s="355"/>
      <c r="G373" s="355"/>
      <c r="H373" s="355"/>
      <c r="I373" s="355"/>
      <c r="J373" s="355"/>
      <c r="K373" s="355"/>
      <c r="L373" s="355"/>
      <c r="M373" s="355"/>
      <c r="N373" s="406"/>
      <c r="O373" s="355"/>
      <c r="P373" s="400"/>
      <c r="Q373" s="403"/>
      <c r="R373" s="163" t="s">
        <v>724</v>
      </c>
      <c r="S373" s="164"/>
      <c r="T373" s="164"/>
      <c r="U373" s="385"/>
      <c r="V373" s="395"/>
      <c r="W373" s="405"/>
      <c r="X373" s="384"/>
      <c r="Y373" s="385"/>
      <c r="Z373" s="388"/>
      <c r="AA373" s="391"/>
      <c r="AB373" s="388"/>
      <c r="AC373" s="391"/>
      <c r="AD373" s="386"/>
      <c r="AE373" s="388"/>
      <c r="AF373" s="388"/>
      <c r="AG373" s="388"/>
      <c r="AH373" s="395"/>
      <c r="AI373" s="397"/>
      <c r="AJ373" s="397"/>
      <c r="AK373" s="159"/>
      <c r="AL373" s="385"/>
      <c r="AM373" s="395"/>
      <c r="AN373" s="405"/>
      <c r="AO373" s="407"/>
      <c r="AP373" s="355"/>
      <c r="AQ373" s="381"/>
      <c r="AR373" s="381"/>
      <c r="AS373" s="381"/>
      <c r="AT373" s="381"/>
      <c r="AU373" s="355"/>
      <c r="AV373" s="355"/>
      <c r="AW373" s="355"/>
      <c r="AX373" s="355"/>
      <c r="AY373" s="381"/>
      <c r="AZ373" s="381"/>
      <c r="BA373" s="381"/>
      <c r="BB373" s="355"/>
      <c r="BC373" s="355"/>
      <c r="BD373" s="355"/>
      <c r="BE373" s="381"/>
      <c r="BF373" s="381"/>
      <c r="BG373" s="381"/>
      <c r="BH373" s="355"/>
      <c r="BI373" s="355"/>
      <c r="BJ373" s="355"/>
      <c r="BK373" s="381"/>
      <c r="BL373" s="381"/>
      <c r="BM373" s="381"/>
    </row>
    <row r="374" spans="1:65" s="166" customFormat="1" ht="5.25" customHeight="1">
      <c r="A374" s="355"/>
      <c r="B374" s="355"/>
      <c r="C374" s="355"/>
      <c r="D374" s="355"/>
      <c r="E374" s="355"/>
      <c r="F374" s="355"/>
      <c r="G374" s="355"/>
      <c r="H374" s="355"/>
      <c r="I374" s="355"/>
      <c r="J374" s="355"/>
      <c r="K374" s="355"/>
      <c r="L374" s="355"/>
      <c r="M374" s="355"/>
      <c r="N374" s="406"/>
      <c r="O374" s="355"/>
      <c r="P374" s="400"/>
      <c r="Q374" s="403"/>
      <c r="R374" s="163" t="s">
        <v>725</v>
      </c>
      <c r="S374" s="164"/>
      <c r="T374" s="164"/>
      <c r="U374" s="385"/>
      <c r="V374" s="395"/>
      <c r="W374" s="405"/>
      <c r="X374" s="384"/>
      <c r="Y374" s="385" t="str">
        <f>IF(Z374="Preventivo","X",IF(Z367="Detectivo","X","X "))</f>
        <v xml:space="preserve">X </v>
      </c>
      <c r="Z374" s="387" t="s">
        <v>793</v>
      </c>
      <c r="AA374" s="389">
        <f>IF(Z374="","",IF(Z374="Preventivo",25%,15%))</f>
        <v>0.15</v>
      </c>
      <c r="AB374" s="387" t="s">
        <v>38</v>
      </c>
      <c r="AC374" s="392">
        <f>IF(AB374="Automatico",25%,15%)</f>
        <v>0.15</v>
      </c>
      <c r="AD374" s="395">
        <f>AA374+AC374</f>
        <v>0.3</v>
      </c>
      <c r="AE374" s="387"/>
      <c r="AF374" s="387"/>
      <c r="AG374" s="387"/>
      <c r="AH374" s="395" t="e">
        <f>AH367-(AH367*AD374)</f>
        <v>#VALUE!</v>
      </c>
      <c r="AI374" s="397"/>
      <c r="AJ374" s="397"/>
      <c r="AK374" s="159"/>
      <c r="AL374" s="385"/>
      <c r="AM374" s="395"/>
      <c r="AN374" s="405"/>
      <c r="AO374" s="407"/>
      <c r="AP374" s="355"/>
      <c r="AQ374" s="355"/>
      <c r="AR374" s="383"/>
      <c r="AS374" s="383"/>
      <c r="AT374" s="355"/>
      <c r="AU374" s="355"/>
      <c r="AV374" s="355"/>
      <c r="AW374" s="355"/>
      <c r="AX374" s="355"/>
      <c r="AY374" s="355"/>
      <c r="AZ374" s="355"/>
      <c r="BA374" s="382"/>
      <c r="BB374" s="355"/>
      <c r="BC374" s="355"/>
      <c r="BD374" s="355"/>
      <c r="BE374" s="355"/>
      <c r="BF374" s="355"/>
      <c r="BG374" s="382"/>
      <c r="BH374" s="355"/>
      <c r="BI374" s="355"/>
      <c r="BJ374" s="355"/>
      <c r="BK374" s="355"/>
      <c r="BL374" s="355"/>
      <c r="BM374" s="382"/>
    </row>
    <row r="375" spans="1:65" s="166" customFormat="1" ht="5.25" customHeight="1">
      <c r="A375" s="355"/>
      <c r="B375" s="355"/>
      <c r="C375" s="355"/>
      <c r="D375" s="355"/>
      <c r="E375" s="355"/>
      <c r="F375" s="355"/>
      <c r="G375" s="355"/>
      <c r="H375" s="355"/>
      <c r="I375" s="355"/>
      <c r="J375" s="355"/>
      <c r="K375" s="355"/>
      <c r="L375" s="355"/>
      <c r="M375" s="355"/>
      <c r="N375" s="406"/>
      <c r="O375" s="355"/>
      <c r="P375" s="400"/>
      <c r="Q375" s="403"/>
      <c r="R375" s="163" t="s">
        <v>733</v>
      </c>
      <c r="S375" s="164"/>
      <c r="T375" s="164"/>
      <c r="U375" s="385"/>
      <c r="V375" s="395"/>
      <c r="W375" s="405"/>
      <c r="X375" s="384"/>
      <c r="Y375" s="386"/>
      <c r="Z375" s="388"/>
      <c r="AA375" s="390"/>
      <c r="AB375" s="388"/>
      <c r="AC375" s="393"/>
      <c r="AD375" s="386"/>
      <c r="AE375" s="387"/>
      <c r="AF375" s="388"/>
      <c r="AG375" s="388"/>
      <c r="AH375" s="395"/>
      <c r="AI375" s="397"/>
      <c r="AJ375" s="397"/>
      <c r="AK375" s="159"/>
      <c r="AL375" s="385"/>
      <c r="AM375" s="395"/>
      <c r="AN375" s="405"/>
      <c r="AO375" s="407"/>
      <c r="AP375" s="381"/>
      <c r="AQ375" s="381"/>
      <c r="AR375" s="381"/>
      <c r="AS375" s="381"/>
      <c r="AT375" s="381"/>
      <c r="AU375" s="355"/>
      <c r="AV375" s="381"/>
      <c r="AW375" s="381"/>
      <c r="AX375" s="381"/>
      <c r="AY375" s="381"/>
      <c r="AZ375" s="381"/>
      <c r="BA375" s="381"/>
      <c r="BB375" s="381"/>
      <c r="BC375" s="381"/>
      <c r="BD375" s="381"/>
      <c r="BE375" s="381"/>
      <c r="BF375" s="381"/>
      <c r="BG375" s="381"/>
      <c r="BH375" s="381"/>
      <c r="BI375" s="381"/>
      <c r="BJ375" s="381"/>
      <c r="BK375" s="381"/>
      <c r="BL375" s="381"/>
      <c r="BM375" s="381"/>
    </row>
    <row r="376" spans="1:65" s="166" customFormat="1" ht="5.25" customHeight="1">
      <c r="A376" s="355"/>
      <c r="B376" s="355"/>
      <c r="C376" s="355"/>
      <c r="D376" s="355"/>
      <c r="E376" s="355"/>
      <c r="F376" s="355"/>
      <c r="G376" s="355"/>
      <c r="H376" s="355"/>
      <c r="I376" s="355"/>
      <c r="J376" s="355"/>
      <c r="K376" s="355"/>
      <c r="L376" s="355"/>
      <c r="M376" s="355"/>
      <c r="N376" s="406"/>
      <c r="O376" s="355"/>
      <c r="P376" s="400"/>
      <c r="Q376" s="403"/>
      <c r="R376" s="163" t="s">
        <v>734</v>
      </c>
      <c r="S376" s="164"/>
      <c r="T376" s="164"/>
      <c r="U376" s="385"/>
      <c r="V376" s="395"/>
      <c r="W376" s="405"/>
      <c r="X376" s="384"/>
      <c r="Y376" s="386"/>
      <c r="Z376" s="388"/>
      <c r="AA376" s="390"/>
      <c r="AB376" s="388"/>
      <c r="AC376" s="393"/>
      <c r="AD376" s="386"/>
      <c r="AE376" s="387"/>
      <c r="AF376" s="388"/>
      <c r="AG376" s="388"/>
      <c r="AH376" s="395"/>
      <c r="AI376" s="397"/>
      <c r="AJ376" s="397"/>
      <c r="AK376" s="159"/>
      <c r="AL376" s="385"/>
      <c r="AM376" s="395"/>
      <c r="AN376" s="405"/>
      <c r="AO376" s="407"/>
      <c r="AP376" s="381"/>
      <c r="AQ376" s="381"/>
      <c r="AR376" s="381"/>
      <c r="AS376" s="381"/>
      <c r="AT376" s="381"/>
      <c r="AU376" s="355"/>
      <c r="AV376" s="381"/>
      <c r="AW376" s="381"/>
      <c r="AX376" s="381"/>
      <c r="AY376" s="381"/>
      <c r="AZ376" s="381"/>
      <c r="BA376" s="381"/>
      <c r="BB376" s="381"/>
      <c r="BC376" s="381"/>
      <c r="BD376" s="381"/>
      <c r="BE376" s="381"/>
      <c r="BF376" s="381"/>
      <c r="BG376" s="381"/>
      <c r="BH376" s="381"/>
      <c r="BI376" s="381"/>
      <c r="BJ376" s="381"/>
      <c r="BK376" s="381"/>
      <c r="BL376" s="381"/>
      <c r="BM376" s="381"/>
    </row>
    <row r="377" spans="1:65" s="166" customFormat="1" ht="5.25" customHeight="1">
      <c r="A377" s="355"/>
      <c r="B377" s="355"/>
      <c r="C377" s="355"/>
      <c r="D377" s="355"/>
      <c r="E377" s="355"/>
      <c r="F377" s="355"/>
      <c r="G377" s="355"/>
      <c r="H377" s="355"/>
      <c r="I377" s="355"/>
      <c r="J377" s="355"/>
      <c r="K377" s="355"/>
      <c r="L377" s="355"/>
      <c r="M377" s="355"/>
      <c r="N377" s="406"/>
      <c r="O377" s="355"/>
      <c r="P377" s="400"/>
      <c r="Q377" s="403"/>
      <c r="R377" s="163" t="s">
        <v>736</v>
      </c>
      <c r="S377" s="164"/>
      <c r="T377" s="164"/>
      <c r="U377" s="385"/>
      <c r="V377" s="395"/>
      <c r="W377" s="405"/>
      <c r="X377" s="384"/>
      <c r="Y377" s="386"/>
      <c r="Z377" s="388"/>
      <c r="AA377" s="390"/>
      <c r="AB377" s="388"/>
      <c r="AC377" s="393"/>
      <c r="AD377" s="386"/>
      <c r="AE377" s="387"/>
      <c r="AF377" s="388"/>
      <c r="AG377" s="388"/>
      <c r="AH377" s="395"/>
      <c r="AI377" s="397"/>
      <c r="AJ377" s="397"/>
      <c r="AK377" s="159"/>
      <c r="AL377" s="385"/>
      <c r="AM377" s="395"/>
      <c r="AN377" s="405"/>
      <c r="AO377" s="407"/>
      <c r="AP377" s="381"/>
      <c r="AQ377" s="381"/>
      <c r="AR377" s="381"/>
      <c r="AS377" s="381"/>
      <c r="AT377" s="381"/>
      <c r="AU377" s="355"/>
      <c r="AV377" s="381"/>
      <c r="AW377" s="381"/>
      <c r="AX377" s="381"/>
      <c r="AY377" s="381"/>
      <c r="AZ377" s="381"/>
      <c r="BA377" s="381"/>
      <c r="BB377" s="381"/>
      <c r="BC377" s="381"/>
      <c r="BD377" s="381"/>
      <c r="BE377" s="381"/>
      <c r="BF377" s="381"/>
      <c r="BG377" s="381"/>
      <c r="BH377" s="381"/>
      <c r="BI377" s="381"/>
      <c r="BJ377" s="381"/>
      <c r="BK377" s="381"/>
      <c r="BL377" s="381"/>
      <c r="BM377" s="381"/>
    </row>
    <row r="378" spans="1:65" s="166" customFormat="1" ht="5.25" customHeight="1">
      <c r="A378" s="355"/>
      <c r="B378" s="355"/>
      <c r="C378" s="355"/>
      <c r="D378" s="355"/>
      <c r="E378" s="355"/>
      <c r="F378" s="355"/>
      <c r="G378" s="355"/>
      <c r="H378" s="355"/>
      <c r="I378" s="355"/>
      <c r="J378" s="355"/>
      <c r="K378" s="355"/>
      <c r="L378" s="355"/>
      <c r="M378" s="355"/>
      <c r="N378" s="406"/>
      <c r="O378" s="355"/>
      <c r="P378" s="400"/>
      <c r="Q378" s="403"/>
      <c r="R378" s="163" t="s">
        <v>737</v>
      </c>
      <c r="S378" s="164"/>
      <c r="T378" s="164"/>
      <c r="U378" s="385"/>
      <c r="V378" s="395"/>
      <c r="W378" s="405"/>
      <c r="X378" s="384"/>
      <c r="Y378" s="386"/>
      <c r="Z378" s="388"/>
      <c r="AA378" s="390"/>
      <c r="AB378" s="388"/>
      <c r="AC378" s="393"/>
      <c r="AD378" s="386"/>
      <c r="AE378" s="387"/>
      <c r="AF378" s="388"/>
      <c r="AG378" s="388"/>
      <c r="AH378" s="395"/>
      <c r="AI378" s="397"/>
      <c r="AJ378" s="397"/>
      <c r="AK378" s="159"/>
      <c r="AL378" s="385"/>
      <c r="AM378" s="395"/>
      <c r="AN378" s="405"/>
      <c r="AO378" s="407"/>
      <c r="AP378" s="381"/>
      <c r="AQ378" s="381"/>
      <c r="AR378" s="381"/>
      <c r="AS378" s="381"/>
      <c r="AT378" s="381"/>
      <c r="AU378" s="355"/>
      <c r="AV378" s="381"/>
      <c r="AW378" s="381"/>
      <c r="AX378" s="381"/>
      <c r="AY378" s="381"/>
      <c r="AZ378" s="381"/>
      <c r="BA378" s="381"/>
      <c r="BB378" s="381"/>
      <c r="BC378" s="381"/>
      <c r="BD378" s="381"/>
      <c r="BE378" s="381"/>
      <c r="BF378" s="381"/>
      <c r="BG378" s="381"/>
      <c r="BH378" s="381"/>
      <c r="BI378" s="381"/>
      <c r="BJ378" s="381"/>
      <c r="BK378" s="381"/>
      <c r="BL378" s="381"/>
      <c r="BM378" s="381"/>
    </row>
    <row r="379" spans="1:65" s="166" customFormat="1" ht="5.25" customHeight="1">
      <c r="A379" s="355"/>
      <c r="B379" s="355"/>
      <c r="C379" s="355"/>
      <c r="D379" s="355"/>
      <c r="E379" s="355"/>
      <c r="F379" s="355"/>
      <c r="G379" s="355"/>
      <c r="H379" s="355"/>
      <c r="I379" s="355"/>
      <c r="J379" s="355"/>
      <c r="K379" s="355"/>
      <c r="L379" s="355"/>
      <c r="M379" s="355"/>
      <c r="N379" s="406"/>
      <c r="O379" s="355"/>
      <c r="P379" s="400"/>
      <c r="Q379" s="403"/>
      <c r="R379" s="163" t="s">
        <v>738</v>
      </c>
      <c r="S379" s="164"/>
      <c r="T379" s="164"/>
      <c r="U379" s="385"/>
      <c r="V379" s="395"/>
      <c r="W379" s="405"/>
      <c r="X379" s="384"/>
      <c r="Y379" s="386"/>
      <c r="Z379" s="388"/>
      <c r="AA379" s="390"/>
      <c r="AB379" s="388"/>
      <c r="AC379" s="393"/>
      <c r="AD379" s="386"/>
      <c r="AE379" s="387"/>
      <c r="AF379" s="388"/>
      <c r="AG379" s="388"/>
      <c r="AH379" s="395"/>
      <c r="AI379" s="397"/>
      <c r="AJ379" s="397"/>
      <c r="AK379" s="159"/>
      <c r="AL379" s="385"/>
      <c r="AM379" s="395"/>
      <c r="AN379" s="405"/>
      <c r="AO379" s="407"/>
      <c r="AP379" s="381"/>
      <c r="AQ379" s="381"/>
      <c r="AR379" s="381"/>
      <c r="AS379" s="381"/>
      <c r="AT379" s="381"/>
      <c r="AU379" s="355"/>
      <c r="AV379" s="381"/>
      <c r="AW379" s="381"/>
      <c r="AX379" s="381"/>
      <c r="AY379" s="381"/>
      <c r="AZ379" s="381"/>
      <c r="BA379" s="381"/>
      <c r="BB379" s="381"/>
      <c r="BC379" s="381"/>
      <c r="BD379" s="381"/>
      <c r="BE379" s="381"/>
      <c r="BF379" s="381"/>
      <c r="BG379" s="381"/>
      <c r="BH379" s="381"/>
      <c r="BI379" s="381"/>
      <c r="BJ379" s="381"/>
      <c r="BK379" s="381"/>
      <c r="BL379" s="381"/>
      <c r="BM379" s="381"/>
    </row>
    <row r="380" spans="1:65" s="166" customFormat="1" ht="5.25" customHeight="1">
      <c r="A380" s="355"/>
      <c r="B380" s="355"/>
      <c r="C380" s="355"/>
      <c r="D380" s="355"/>
      <c r="E380" s="355"/>
      <c r="F380" s="355"/>
      <c r="G380" s="355"/>
      <c r="H380" s="355"/>
      <c r="I380" s="355"/>
      <c r="J380" s="355"/>
      <c r="K380" s="355"/>
      <c r="L380" s="355"/>
      <c r="M380" s="355"/>
      <c r="N380" s="406"/>
      <c r="O380" s="355"/>
      <c r="P380" s="400"/>
      <c r="Q380" s="403"/>
      <c r="R380" s="163" t="s">
        <v>739</v>
      </c>
      <c r="S380" s="164"/>
      <c r="T380" s="164"/>
      <c r="U380" s="385"/>
      <c r="V380" s="395"/>
      <c r="W380" s="405"/>
      <c r="X380" s="384"/>
      <c r="Y380" s="386"/>
      <c r="Z380" s="388"/>
      <c r="AA380" s="390"/>
      <c r="AB380" s="388"/>
      <c r="AC380" s="393"/>
      <c r="AD380" s="386"/>
      <c r="AE380" s="387"/>
      <c r="AF380" s="388"/>
      <c r="AG380" s="388"/>
      <c r="AH380" s="395"/>
      <c r="AI380" s="397"/>
      <c r="AJ380" s="397"/>
      <c r="AK380" s="159"/>
      <c r="AL380" s="385"/>
      <c r="AM380" s="395"/>
      <c r="AN380" s="405"/>
      <c r="AO380" s="407"/>
      <c r="AP380" s="381"/>
      <c r="AQ380" s="381"/>
      <c r="AR380" s="381"/>
      <c r="AS380" s="381"/>
      <c r="AT380" s="381"/>
      <c r="AU380" s="355"/>
      <c r="AV380" s="381"/>
      <c r="AW380" s="381"/>
      <c r="AX380" s="381"/>
      <c r="AY380" s="381"/>
      <c r="AZ380" s="381"/>
      <c r="BA380" s="381"/>
      <c r="BB380" s="381"/>
      <c r="BC380" s="381"/>
      <c r="BD380" s="381"/>
      <c r="BE380" s="381"/>
      <c r="BF380" s="381"/>
      <c r="BG380" s="381"/>
      <c r="BH380" s="381"/>
      <c r="BI380" s="381"/>
      <c r="BJ380" s="381"/>
      <c r="BK380" s="381"/>
      <c r="BL380" s="381"/>
      <c r="BM380" s="381"/>
    </row>
    <row r="381" spans="1:65" s="166" customFormat="1" ht="5.25" customHeight="1">
      <c r="A381" s="355"/>
      <c r="B381" s="355"/>
      <c r="C381" s="355"/>
      <c r="D381" s="355"/>
      <c r="E381" s="355"/>
      <c r="F381" s="355"/>
      <c r="G381" s="355"/>
      <c r="H381" s="355"/>
      <c r="I381" s="355"/>
      <c r="J381" s="355"/>
      <c r="K381" s="355"/>
      <c r="L381" s="355"/>
      <c r="M381" s="355"/>
      <c r="N381" s="406"/>
      <c r="O381" s="355"/>
      <c r="P381" s="400"/>
      <c r="Q381" s="403"/>
      <c r="R381" s="163" t="s">
        <v>859</v>
      </c>
      <c r="S381" s="164"/>
      <c r="T381" s="164"/>
      <c r="U381" s="385"/>
      <c r="V381" s="395"/>
      <c r="W381" s="405"/>
      <c r="X381" s="384"/>
      <c r="Y381" s="386"/>
      <c r="Z381" s="388"/>
      <c r="AA381" s="390"/>
      <c r="AB381" s="388"/>
      <c r="AC381" s="393"/>
      <c r="AD381" s="386"/>
      <c r="AE381" s="387"/>
      <c r="AF381" s="388"/>
      <c r="AG381" s="388"/>
      <c r="AH381" s="395"/>
      <c r="AI381" s="397"/>
      <c r="AJ381" s="397"/>
      <c r="AK381" s="159"/>
      <c r="AL381" s="385"/>
      <c r="AM381" s="395"/>
      <c r="AN381" s="405"/>
      <c r="AO381" s="407"/>
      <c r="AP381" s="381"/>
      <c r="AQ381" s="381"/>
      <c r="AR381" s="381"/>
      <c r="AS381" s="381"/>
      <c r="AT381" s="381"/>
      <c r="AU381" s="355"/>
      <c r="AV381" s="381"/>
      <c r="AW381" s="381"/>
      <c r="AX381" s="381"/>
      <c r="AY381" s="381"/>
      <c r="AZ381" s="381"/>
      <c r="BA381" s="381"/>
      <c r="BB381" s="381"/>
      <c r="BC381" s="381"/>
      <c r="BD381" s="381"/>
      <c r="BE381" s="381"/>
      <c r="BF381" s="381"/>
      <c r="BG381" s="381"/>
      <c r="BH381" s="381"/>
      <c r="BI381" s="381"/>
      <c r="BJ381" s="381"/>
      <c r="BK381" s="381"/>
      <c r="BL381" s="381"/>
      <c r="BM381" s="381"/>
    </row>
    <row r="382" spans="1:65" s="166" customFormat="1" ht="5.25" customHeight="1">
      <c r="A382" s="355"/>
      <c r="B382" s="355"/>
      <c r="C382" s="355"/>
      <c r="D382" s="355"/>
      <c r="E382" s="355"/>
      <c r="F382" s="355"/>
      <c r="G382" s="355"/>
      <c r="H382" s="355"/>
      <c r="I382" s="355"/>
      <c r="J382" s="355"/>
      <c r="K382" s="355"/>
      <c r="L382" s="355"/>
      <c r="M382" s="355"/>
      <c r="N382" s="406"/>
      <c r="O382" s="355"/>
      <c r="P382" s="400"/>
      <c r="Q382" s="403"/>
      <c r="R382" s="163" t="s">
        <v>855</v>
      </c>
      <c r="S382" s="164"/>
      <c r="T382" s="164"/>
      <c r="U382" s="385"/>
      <c r="V382" s="395"/>
      <c r="W382" s="405"/>
      <c r="X382" s="384"/>
      <c r="Y382" s="386"/>
      <c r="Z382" s="388"/>
      <c r="AA382" s="390"/>
      <c r="AB382" s="388"/>
      <c r="AC382" s="393"/>
      <c r="AD382" s="386"/>
      <c r="AE382" s="387"/>
      <c r="AF382" s="388"/>
      <c r="AG382" s="388"/>
      <c r="AH382" s="395"/>
      <c r="AI382" s="397"/>
      <c r="AJ382" s="397"/>
      <c r="AK382" s="159"/>
      <c r="AL382" s="385"/>
      <c r="AM382" s="395"/>
      <c r="AN382" s="405"/>
      <c r="AO382" s="407"/>
      <c r="AP382" s="381"/>
      <c r="AQ382" s="381"/>
      <c r="AR382" s="381"/>
      <c r="AS382" s="381"/>
      <c r="AT382" s="381"/>
      <c r="AU382" s="355"/>
      <c r="AV382" s="381"/>
      <c r="AW382" s="381"/>
      <c r="AX382" s="381"/>
      <c r="AY382" s="381"/>
      <c r="AZ382" s="381"/>
      <c r="BA382" s="381"/>
      <c r="BB382" s="381"/>
      <c r="BC382" s="381"/>
      <c r="BD382" s="381"/>
      <c r="BE382" s="381"/>
      <c r="BF382" s="381"/>
      <c r="BG382" s="381"/>
      <c r="BH382" s="381"/>
      <c r="BI382" s="381"/>
      <c r="BJ382" s="381"/>
      <c r="BK382" s="381"/>
      <c r="BL382" s="381"/>
      <c r="BM382" s="381"/>
    </row>
    <row r="383" spans="1:65" s="166" customFormat="1" ht="5.25" customHeight="1">
      <c r="A383" s="355"/>
      <c r="B383" s="355"/>
      <c r="C383" s="355"/>
      <c r="D383" s="355"/>
      <c r="E383" s="355"/>
      <c r="F383" s="355"/>
      <c r="G383" s="355"/>
      <c r="H383" s="355"/>
      <c r="I383" s="355"/>
      <c r="J383" s="355"/>
      <c r="K383" s="355"/>
      <c r="L383" s="355"/>
      <c r="M383" s="355"/>
      <c r="N383" s="406"/>
      <c r="O383" s="355"/>
      <c r="P383" s="400"/>
      <c r="Q383" s="403"/>
      <c r="R383" s="163" t="s">
        <v>742</v>
      </c>
      <c r="S383" s="164"/>
      <c r="T383" s="164"/>
      <c r="U383" s="385"/>
      <c r="V383" s="395"/>
      <c r="W383" s="405"/>
      <c r="X383" s="384"/>
      <c r="Y383" s="386"/>
      <c r="Z383" s="388"/>
      <c r="AA383" s="390"/>
      <c r="AB383" s="388"/>
      <c r="AC383" s="393"/>
      <c r="AD383" s="386"/>
      <c r="AE383" s="387"/>
      <c r="AF383" s="388"/>
      <c r="AG383" s="388"/>
      <c r="AH383" s="395"/>
      <c r="AI383" s="397"/>
      <c r="AJ383" s="397"/>
      <c r="AK383" s="159"/>
      <c r="AL383" s="385"/>
      <c r="AM383" s="395"/>
      <c r="AN383" s="405"/>
      <c r="AO383" s="407"/>
      <c r="AP383" s="381"/>
      <c r="AQ383" s="381"/>
      <c r="AR383" s="381"/>
      <c r="AS383" s="381"/>
      <c r="AT383" s="381"/>
      <c r="AU383" s="355"/>
      <c r="AV383" s="381"/>
      <c r="AW383" s="381"/>
      <c r="AX383" s="381"/>
      <c r="AY383" s="381"/>
      <c r="AZ383" s="381"/>
      <c r="BA383" s="381"/>
      <c r="BB383" s="381"/>
      <c r="BC383" s="381"/>
      <c r="BD383" s="381"/>
      <c r="BE383" s="381"/>
      <c r="BF383" s="381"/>
      <c r="BG383" s="381"/>
      <c r="BH383" s="381"/>
      <c r="BI383" s="381"/>
      <c r="BJ383" s="381"/>
      <c r="BK383" s="381"/>
      <c r="BL383" s="381"/>
      <c r="BM383" s="381"/>
    </row>
    <row r="384" spans="1:65" s="166" customFormat="1" ht="5.25" customHeight="1">
      <c r="A384" s="355"/>
      <c r="B384" s="355"/>
      <c r="C384" s="355"/>
      <c r="D384" s="355"/>
      <c r="E384" s="355"/>
      <c r="F384" s="355"/>
      <c r="G384" s="355"/>
      <c r="H384" s="355"/>
      <c r="I384" s="355"/>
      <c r="J384" s="355"/>
      <c r="K384" s="355"/>
      <c r="L384" s="355"/>
      <c r="M384" s="355"/>
      <c r="N384" s="406"/>
      <c r="O384" s="355"/>
      <c r="P384" s="400"/>
      <c r="Q384" s="403"/>
      <c r="R384" s="163" t="s">
        <v>743</v>
      </c>
      <c r="S384" s="164"/>
      <c r="T384" s="164"/>
      <c r="U384" s="385"/>
      <c r="V384" s="395"/>
      <c r="W384" s="405"/>
      <c r="X384" s="384"/>
      <c r="Y384" s="386"/>
      <c r="Z384" s="388"/>
      <c r="AA384" s="390"/>
      <c r="AB384" s="388"/>
      <c r="AC384" s="393"/>
      <c r="AD384" s="386"/>
      <c r="AE384" s="387"/>
      <c r="AF384" s="388"/>
      <c r="AG384" s="388"/>
      <c r="AH384" s="395"/>
      <c r="AI384" s="397"/>
      <c r="AJ384" s="397"/>
      <c r="AK384" s="159"/>
      <c r="AL384" s="385"/>
      <c r="AM384" s="395"/>
      <c r="AN384" s="405"/>
      <c r="AO384" s="407"/>
      <c r="AP384" s="381"/>
      <c r="AQ384" s="381"/>
      <c r="AR384" s="381"/>
      <c r="AS384" s="381"/>
      <c r="AT384" s="381"/>
      <c r="AU384" s="355"/>
      <c r="AV384" s="381"/>
      <c r="AW384" s="381"/>
      <c r="AX384" s="381"/>
      <c r="AY384" s="381"/>
      <c r="AZ384" s="381"/>
      <c r="BA384" s="381"/>
      <c r="BB384" s="381"/>
      <c r="BC384" s="381"/>
      <c r="BD384" s="381"/>
      <c r="BE384" s="381"/>
      <c r="BF384" s="381"/>
      <c r="BG384" s="381"/>
      <c r="BH384" s="381"/>
      <c r="BI384" s="381"/>
      <c r="BJ384" s="381"/>
      <c r="BK384" s="381"/>
      <c r="BL384" s="381"/>
      <c r="BM384" s="381"/>
    </row>
    <row r="385" spans="1:65" s="166" customFormat="1" ht="5.25" customHeight="1">
      <c r="A385" s="355"/>
      <c r="B385" s="355"/>
      <c r="C385" s="355"/>
      <c r="D385" s="355"/>
      <c r="E385" s="355"/>
      <c r="F385" s="355"/>
      <c r="G385" s="355"/>
      <c r="H385" s="355"/>
      <c r="I385" s="355"/>
      <c r="J385" s="355"/>
      <c r="K385" s="355"/>
      <c r="L385" s="355"/>
      <c r="M385" s="355"/>
      <c r="N385" s="406"/>
      <c r="O385" s="355"/>
      <c r="P385" s="400"/>
      <c r="Q385" s="403"/>
      <c r="R385" s="163" t="s">
        <v>744</v>
      </c>
      <c r="S385" s="164"/>
      <c r="T385" s="164"/>
      <c r="U385" s="385"/>
      <c r="V385" s="395"/>
      <c r="W385" s="405"/>
      <c r="X385" s="384"/>
      <c r="Y385" s="386"/>
      <c r="Z385" s="388"/>
      <c r="AA385" s="390"/>
      <c r="AB385" s="388"/>
      <c r="AC385" s="393"/>
      <c r="AD385" s="386"/>
      <c r="AE385" s="387"/>
      <c r="AF385" s="388"/>
      <c r="AG385" s="388"/>
      <c r="AH385" s="395"/>
      <c r="AI385" s="397"/>
      <c r="AJ385" s="397"/>
      <c r="AK385" s="159"/>
      <c r="AL385" s="385"/>
      <c r="AM385" s="395"/>
      <c r="AN385" s="405"/>
      <c r="AO385" s="407"/>
      <c r="AP385" s="381"/>
      <c r="AQ385" s="381"/>
      <c r="AR385" s="381"/>
      <c r="AS385" s="381"/>
      <c r="AT385" s="381"/>
      <c r="AU385" s="355"/>
      <c r="AV385" s="381"/>
      <c r="AW385" s="381"/>
      <c r="AX385" s="381"/>
      <c r="AY385" s="381"/>
      <c r="AZ385" s="381"/>
      <c r="BA385" s="381"/>
      <c r="BB385" s="381"/>
      <c r="BC385" s="381"/>
      <c r="BD385" s="381"/>
      <c r="BE385" s="381"/>
      <c r="BF385" s="381"/>
      <c r="BG385" s="381"/>
      <c r="BH385" s="381"/>
      <c r="BI385" s="381"/>
      <c r="BJ385" s="381"/>
      <c r="BK385" s="381"/>
      <c r="BL385" s="381"/>
      <c r="BM385" s="381"/>
    </row>
    <row r="386" spans="1:65" s="166" customFormat="1" ht="5.25" customHeight="1">
      <c r="A386" s="355"/>
      <c r="B386" s="355"/>
      <c r="C386" s="355"/>
      <c r="D386" s="355"/>
      <c r="E386" s="355"/>
      <c r="F386" s="355"/>
      <c r="G386" s="355"/>
      <c r="H386" s="355"/>
      <c r="I386" s="355"/>
      <c r="J386" s="355"/>
      <c r="K386" s="355"/>
      <c r="L386" s="355"/>
      <c r="M386" s="355"/>
      <c r="N386" s="406"/>
      <c r="O386" s="355"/>
      <c r="P386" s="401"/>
      <c r="Q386" s="404"/>
      <c r="R386" s="167" t="s">
        <v>745</v>
      </c>
      <c r="S386" s="164">
        <f>COUNTA(S367:S385)</f>
        <v>0</v>
      </c>
      <c r="T386" s="164">
        <f>COUNTA(T367:T385)</f>
        <v>0</v>
      </c>
      <c r="U386" s="385"/>
      <c r="V386" s="395"/>
      <c r="W386" s="405"/>
      <c r="X386" s="384"/>
      <c r="Y386" s="386"/>
      <c r="Z386" s="388"/>
      <c r="AA386" s="391"/>
      <c r="AB386" s="388"/>
      <c r="AC386" s="394"/>
      <c r="AD386" s="386"/>
      <c r="AE386" s="387"/>
      <c r="AF386" s="388"/>
      <c r="AG386" s="388"/>
      <c r="AH386" s="395"/>
      <c r="AI386" s="398"/>
      <c r="AJ386" s="398"/>
      <c r="AK386" s="162"/>
      <c r="AL386" s="385"/>
      <c r="AM386" s="395"/>
      <c r="AN386" s="405"/>
      <c r="AO386" s="407"/>
      <c r="AP386" s="381"/>
      <c r="AQ386" s="381"/>
      <c r="AR386" s="381"/>
      <c r="AS386" s="381"/>
      <c r="AT386" s="381"/>
      <c r="AU386" s="355"/>
      <c r="AV386" s="381"/>
      <c r="AW386" s="381"/>
      <c r="AX386" s="381"/>
      <c r="AY386" s="381"/>
      <c r="AZ386" s="381"/>
      <c r="BA386" s="381"/>
      <c r="BB386" s="381"/>
      <c r="BC386" s="381"/>
      <c r="BD386" s="381"/>
      <c r="BE386" s="381"/>
      <c r="BF386" s="381"/>
      <c r="BG386" s="381"/>
      <c r="BH386" s="381"/>
      <c r="BI386" s="381"/>
      <c r="BJ386" s="381"/>
      <c r="BK386" s="381"/>
      <c r="BL386" s="381"/>
      <c r="BM386" s="381"/>
    </row>
    <row r="387" spans="1:65" s="135" customFormat="1" ht="29.25" customHeight="1">
      <c r="A387" s="356"/>
      <c r="B387" s="356"/>
      <c r="C387" s="356"/>
      <c r="D387" s="356"/>
      <c r="E387" s="356"/>
      <c r="F387" s="369"/>
      <c r="G387" s="356"/>
      <c r="H387" s="356"/>
      <c r="I387" s="356"/>
      <c r="J387" s="356"/>
      <c r="K387" s="356"/>
      <c r="L387" s="356"/>
      <c r="M387" s="356"/>
      <c r="N387" s="361"/>
      <c r="O387" s="356"/>
      <c r="P387" s="362" t="str">
        <f>IF(O387=0,"Defina la frecuencia",IF(O387="Se espera que el evento ocurra en la mayoria de las circunstancias
Mas de 1 vez en el año","Casi seguro",IF(O387="Es viable que el evento ocurra en la mayoria de las circunstancias.
Al menos 1 vez en el ultimo año","Probable",IF(O387="El Evento podrá ocurrir en algun momento.
Al menos 1 vez en los ultimos 2 años","Posible",IF(O387="El Evento podrá ocurrir en algun momento.
Al menos 1 vez en los ultimos 5 años","Improbable","Rara vez")))))</f>
        <v>Defina la frecuencia</v>
      </c>
      <c r="Q387" s="365">
        <f>IF(P387="Casi seguro",100%,IF(P387="Probable",80%,IF(P387="Posible",60%,IF(P387="Improbable",40%,IF(P387="Rara vez",20%,0)))))</f>
        <v>0</v>
      </c>
      <c r="R387" s="168" t="s">
        <v>706</v>
      </c>
      <c r="S387" s="134"/>
      <c r="T387" s="134"/>
      <c r="U387" s="368" t="str">
        <f>IF(S406&lt;=5,"Moderado",IF(S406&lt;=11,"Mayor","Catastrofico"))</f>
        <v>Moderado</v>
      </c>
      <c r="V387" s="359">
        <f>IF(U387=0,0,IF(U387="Moderado",60%,IF(U387="Mayor",80%,100%)))</f>
        <v>0.6</v>
      </c>
      <c r="W387" s="380" t="e">
        <v>#N/A</v>
      </c>
      <c r="X387" s="369"/>
      <c r="Y387" s="368" t="str">
        <f>IF(Z387="Preventivo","X",IF(Z387="Detectivo","X","X "))</f>
        <v xml:space="preserve">X </v>
      </c>
      <c r="Z387" s="357"/>
      <c r="AA387" s="371" t="str">
        <f>IF(Z387="","",IF(Z387="Preventivo",25%,15%))</f>
        <v/>
      </c>
      <c r="AB387" s="357"/>
      <c r="AC387" s="371">
        <f>IF(AB387="Automatico",25%,15%)</f>
        <v>0.15</v>
      </c>
      <c r="AD387" s="359" t="e">
        <f>AA387+AC387</f>
        <v>#VALUE!</v>
      </c>
      <c r="AE387" s="357"/>
      <c r="AF387" s="357"/>
      <c r="AG387" s="357"/>
      <c r="AH387" s="359" t="e">
        <f>Q387-(Q387*AD387)</f>
        <v>#VALUE!</v>
      </c>
      <c r="AI387" s="377" t="e">
        <f>IF(AJ387=0,"Defina la frecuencia",IF(AJ387=20%,"Rara vez",IF(AJ387=40%,"Improbable",IF(AJ387=60%,"Posible",IF(AJ387=80%,"Probable","Casi seguro")))))</f>
        <v>#VALUE!</v>
      </c>
      <c r="AJ387" s="377" t="e">
        <f>IF(AH394&lt;20%,20%,IF(AH394&lt;40%,40%,IF(AH394&lt;60%,60%,IF(AH394&lt;80%,80%,100%))))</f>
        <v>#VALUE!</v>
      </c>
      <c r="AK387" s="169" t="e">
        <f>VALUE(AJ387)</f>
        <v>#VALUE!</v>
      </c>
      <c r="AL387" s="368" t="str">
        <f>U387</f>
        <v>Moderado</v>
      </c>
      <c r="AM387" s="359">
        <f>V387</f>
        <v>0.6</v>
      </c>
      <c r="AN387" s="380" t="e">
        <v>#VALUE!</v>
      </c>
      <c r="AO387" s="369"/>
      <c r="AP387" s="356"/>
      <c r="AQ387" s="356"/>
      <c r="AR387" s="360"/>
      <c r="AS387" s="360"/>
      <c r="AT387" s="356"/>
      <c r="AU387" s="356"/>
      <c r="AV387" s="356"/>
      <c r="AW387" s="356"/>
      <c r="AX387" s="356"/>
      <c r="AY387" s="356"/>
      <c r="AZ387" s="356"/>
      <c r="BA387" s="353"/>
      <c r="BB387" s="356"/>
      <c r="BC387" s="356"/>
      <c r="BD387" s="356"/>
      <c r="BE387" s="356"/>
      <c r="BF387" s="356"/>
      <c r="BG387" s="353"/>
      <c r="BH387" s="356"/>
      <c r="BI387" s="356"/>
      <c r="BJ387" s="356"/>
      <c r="BK387" s="356"/>
      <c r="BL387" s="356"/>
      <c r="BM387" s="353"/>
    </row>
    <row r="388" spans="1:65" s="135" customFormat="1" ht="29.25" customHeight="1">
      <c r="A388" s="356"/>
      <c r="B388" s="356"/>
      <c r="C388" s="356"/>
      <c r="D388" s="356"/>
      <c r="E388" s="356"/>
      <c r="F388" s="369"/>
      <c r="G388" s="356"/>
      <c r="H388" s="356"/>
      <c r="I388" s="356"/>
      <c r="J388" s="356"/>
      <c r="K388" s="356"/>
      <c r="L388" s="356"/>
      <c r="M388" s="356"/>
      <c r="N388" s="361"/>
      <c r="O388" s="356"/>
      <c r="P388" s="363"/>
      <c r="Q388" s="366"/>
      <c r="R388" s="168" t="s">
        <v>719</v>
      </c>
      <c r="S388" s="134"/>
      <c r="T388" s="134"/>
      <c r="U388" s="368"/>
      <c r="V388" s="359"/>
      <c r="W388" s="380"/>
      <c r="X388" s="369"/>
      <c r="Y388" s="368"/>
      <c r="Z388" s="358"/>
      <c r="AA388" s="372"/>
      <c r="AB388" s="358"/>
      <c r="AC388" s="372"/>
      <c r="AD388" s="370"/>
      <c r="AE388" s="358"/>
      <c r="AF388" s="358"/>
      <c r="AG388" s="358"/>
      <c r="AH388" s="359"/>
      <c r="AI388" s="378"/>
      <c r="AJ388" s="378"/>
      <c r="AK388" s="170"/>
      <c r="AL388" s="368"/>
      <c r="AM388" s="359"/>
      <c r="AN388" s="380"/>
      <c r="AO388" s="369"/>
      <c r="AP388" s="356"/>
      <c r="AQ388" s="354"/>
      <c r="AR388" s="354"/>
      <c r="AS388" s="354"/>
      <c r="AT388" s="354"/>
      <c r="AU388" s="356"/>
      <c r="AV388" s="356"/>
      <c r="AW388" s="356"/>
      <c r="AX388" s="356"/>
      <c r="AY388" s="354"/>
      <c r="AZ388" s="354"/>
      <c r="BA388" s="354"/>
      <c r="BB388" s="356"/>
      <c r="BC388" s="356"/>
      <c r="BD388" s="356"/>
      <c r="BE388" s="354"/>
      <c r="BF388" s="354"/>
      <c r="BG388" s="354"/>
      <c r="BH388" s="356"/>
      <c r="BI388" s="356"/>
      <c r="BJ388" s="356"/>
      <c r="BK388" s="354"/>
      <c r="BL388" s="354"/>
      <c r="BM388" s="354"/>
    </row>
    <row r="389" spans="1:65" s="135" customFormat="1" ht="29.25" customHeight="1">
      <c r="A389" s="356"/>
      <c r="B389" s="356"/>
      <c r="C389" s="356"/>
      <c r="D389" s="356"/>
      <c r="E389" s="356"/>
      <c r="F389" s="369"/>
      <c r="G389" s="356"/>
      <c r="H389" s="356"/>
      <c r="I389" s="356"/>
      <c r="J389" s="356"/>
      <c r="K389" s="356"/>
      <c r="L389" s="356"/>
      <c r="M389" s="356"/>
      <c r="N389" s="361"/>
      <c r="O389" s="356"/>
      <c r="P389" s="363"/>
      <c r="Q389" s="366"/>
      <c r="R389" s="168" t="s">
        <v>720</v>
      </c>
      <c r="S389" s="134"/>
      <c r="T389" s="134"/>
      <c r="U389" s="368"/>
      <c r="V389" s="359"/>
      <c r="W389" s="380"/>
      <c r="X389" s="369"/>
      <c r="Y389" s="368"/>
      <c r="Z389" s="358"/>
      <c r="AA389" s="372"/>
      <c r="AB389" s="358"/>
      <c r="AC389" s="372"/>
      <c r="AD389" s="370"/>
      <c r="AE389" s="358"/>
      <c r="AF389" s="358"/>
      <c r="AG389" s="358"/>
      <c r="AH389" s="359"/>
      <c r="AI389" s="378"/>
      <c r="AJ389" s="378"/>
      <c r="AK389" s="170"/>
      <c r="AL389" s="368"/>
      <c r="AM389" s="359"/>
      <c r="AN389" s="380"/>
      <c r="AO389" s="369"/>
      <c r="AP389" s="356"/>
      <c r="AQ389" s="354"/>
      <c r="AR389" s="354"/>
      <c r="AS389" s="354"/>
      <c r="AT389" s="354"/>
      <c r="AU389" s="356"/>
      <c r="AV389" s="356"/>
      <c r="AW389" s="356"/>
      <c r="AX389" s="356"/>
      <c r="AY389" s="354"/>
      <c r="AZ389" s="354"/>
      <c r="BA389" s="354"/>
      <c r="BB389" s="356"/>
      <c r="BC389" s="356"/>
      <c r="BD389" s="356"/>
      <c r="BE389" s="354"/>
      <c r="BF389" s="354"/>
      <c r="BG389" s="354"/>
      <c r="BH389" s="356"/>
      <c r="BI389" s="356"/>
      <c r="BJ389" s="356"/>
      <c r="BK389" s="354"/>
      <c r="BL389" s="354"/>
      <c r="BM389" s="354"/>
    </row>
    <row r="390" spans="1:65" s="135" customFormat="1" ht="29.25" customHeight="1">
      <c r="A390" s="356"/>
      <c r="B390" s="356"/>
      <c r="C390" s="356"/>
      <c r="D390" s="356"/>
      <c r="E390" s="356"/>
      <c r="F390" s="369"/>
      <c r="G390" s="356"/>
      <c r="H390" s="356"/>
      <c r="I390" s="356"/>
      <c r="J390" s="356"/>
      <c r="K390" s="356"/>
      <c r="L390" s="356"/>
      <c r="M390" s="356"/>
      <c r="N390" s="361"/>
      <c r="O390" s="356"/>
      <c r="P390" s="363"/>
      <c r="Q390" s="366"/>
      <c r="R390" s="168" t="s">
        <v>721</v>
      </c>
      <c r="S390" s="134"/>
      <c r="T390" s="134"/>
      <c r="U390" s="368"/>
      <c r="V390" s="359"/>
      <c r="W390" s="380"/>
      <c r="X390" s="369"/>
      <c r="Y390" s="368"/>
      <c r="Z390" s="358"/>
      <c r="AA390" s="372"/>
      <c r="AB390" s="358"/>
      <c r="AC390" s="372"/>
      <c r="AD390" s="370"/>
      <c r="AE390" s="358"/>
      <c r="AF390" s="358"/>
      <c r="AG390" s="358"/>
      <c r="AH390" s="359"/>
      <c r="AI390" s="378"/>
      <c r="AJ390" s="378"/>
      <c r="AK390" s="170"/>
      <c r="AL390" s="368"/>
      <c r="AM390" s="359"/>
      <c r="AN390" s="380"/>
      <c r="AO390" s="369"/>
      <c r="AP390" s="356"/>
      <c r="AQ390" s="354"/>
      <c r="AR390" s="354"/>
      <c r="AS390" s="354"/>
      <c r="AT390" s="354"/>
      <c r="AU390" s="356"/>
      <c r="AV390" s="356"/>
      <c r="AW390" s="356"/>
      <c r="AX390" s="356"/>
      <c r="AY390" s="354"/>
      <c r="AZ390" s="354"/>
      <c r="BA390" s="354"/>
      <c r="BB390" s="356"/>
      <c r="BC390" s="356"/>
      <c r="BD390" s="356"/>
      <c r="BE390" s="354"/>
      <c r="BF390" s="354"/>
      <c r="BG390" s="354"/>
      <c r="BH390" s="356"/>
      <c r="BI390" s="356"/>
      <c r="BJ390" s="356"/>
      <c r="BK390" s="354"/>
      <c r="BL390" s="354"/>
      <c r="BM390" s="354"/>
    </row>
    <row r="391" spans="1:65" s="135" customFormat="1" ht="29.25" customHeight="1">
      <c r="A391" s="356"/>
      <c r="B391" s="356"/>
      <c r="C391" s="356"/>
      <c r="D391" s="356"/>
      <c r="E391" s="356"/>
      <c r="F391" s="369"/>
      <c r="G391" s="356"/>
      <c r="H391" s="356"/>
      <c r="I391" s="356"/>
      <c r="J391" s="356"/>
      <c r="K391" s="356"/>
      <c r="L391" s="356"/>
      <c r="M391" s="356"/>
      <c r="N391" s="361"/>
      <c r="O391" s="356"/>
      <c r="P391" s="363"/>
      <c r="Q391" s="366"/>
      <c r="R391" s="168" t="s">
        <v>722</v>
      </c>
      <c r="S391" s="134"/>
      <c r="T391" s="134"/>
      <c r="U391" s="368"/>
      <c r="V391" s="359"/>
      <c r="W391" s="380"/>
      <c r="X391" s="369"/>
      <c r="Y391" s="368"/>
      <c r="Z391" s="358"/>
      <c r="AA391" s="372"/>
      <c r="AB391" s="358"/>
      <c r="AC391" s="372"/>
      <c r="AD391" s="370"/>
      <c r="AE391" s="358"/>
      <c r="AF391" s="358"/>
      <c r="AG391" s="358"/>
      <c r="AH391" s="359"/>
      <c r="AI391" s="378"/>
      <c r="AJ391" s="378"/>
      <c r="AK391" s="170"/>
      <c r="AL391" s="368"/>
      <c r="AM391" s="359"/>
      <c r="AN391" s="380"/>
      <c r="AO391" s="369"/>
      <c r="AP391" s="356"/>
      <c r="AQ391" s="354"/>
      <c r="AR391" s="354"/>
      <c r="AS391" s="354"/>
      <c r="AT391" s="354"/>
      <c r="AU391" s="356"/>
      <c r="AV391" s="356"/>
      <c r="AW391" s="356"/>
      <c r="AX391" s="356"/>
      <c r="AY391" s="354"/>
      <c r="AZ391" s="354"/>
      <c r="BA391" s="354"/>
      <c r="BB391" s="356"/>
      <c r="BC391" s="356"/>
      <c r="BD391" s="356"/>
      <c r="BE391" s="354"/>
      <c r="BF391" s="354"/>
      <c r="BG391" s="354"/>
      <c r="BH391" s="356"/>
      <c r="BI391" s="356"/>
      <c r="BJ391" s="356"/>
      <c r="BK391" s="354"/>
      <c r="BL391" s="354"/>
      <c r="BM391" s="354"/>
    </row>
    <row r="392" spans="1:65" s="135" customFormat="1" ht="29.25" customHeight="1">
      <c r="A392" s="356"/>
      <c r="B392" s="356"/>
      <c r="C392" s="356"/>
      <c r="D392" s="356"/>
      <c r="E392" s="356"/>
      <c r="F392" s="369"/>
      <c r="G392" s="356"/>
      <c r="H392" s="356"/>
      <c r="I392" s="356"/>
      <c r="J392" s="356"/>
      <c r="K392" s="356"/>
      <c r="L392" s="356"/>
      <c r="M392" s="356"/>
      <c r="N392" s="361"/>
      <c r="O392" s="356"/>
      <c r="P392" s="363"/>
      <c r="Q392" s="366"/>
      <c r="R392" s="168" t="s">
        <v>723</v>
      </c>
      <c r="S392" s="134"/>
      <c r="T392" s="134"/>
      <c r="U392" s="368"/>
      <c r="V392" s="359"/>
      <c r="W392" s="380"/>
      <c r="X392" s="369"/>
      <c r="Y392" s="368"/>
      <c r="Z392" s="358"/>
      <c r="AA392" s="372"/>
      <c r="AB392" s="358"/>
      <c r="AC392" s="372"/>
      <c r="AD392" s="370"/>
      <c r="AE392" s="358"/>
      <c r="AF392" s="358"/>
      <c r="AG392" s="358"/>
      <c r="AH392" s="359"/>
      <c r="AI392" s="378"/>
      <c r="AJ392" s="378"/>
      <c r="AK392" s="170"/>
      <c r="AL392" s="368"/>
      <c r="AM392" s="359"/>
      <c r="AN392" s="380"/>
      <c r="AO392" s="369"/>
      <c r="AP392" s="356"/>
      <c r="AQ392" s="354"/>
      <c r="AR392" s="354"/>
      <c r="AS392" s="354"/>
      <c r="AT392" s="354"/>
      <c r="AU392" s="356"/>
      <c r="AV392" s="356"/>
      <c r="AW392" s="356"/>
      <c r="AX392" s="356"/>
      <c r="AY392" s="354"/>
      <c r="AZ392" s="354"/>
      <c r="BA392" s="354"/>
      <c r="BB392" s="356"/>
      <c r="BC392" s="356"/>
      <c r="BD392" s="356"/>
      <c r="BE392" s="354"/>
      <c r="BF392" s="354"/>
      <c r="BG392" s="354"/>
      <c r="BH392" s="356"/>
      <c r="BI392" s="356"/>
      <c r="BJ392" s="356"/>
      <c r="BK392" s="354"/>
      <c r="BL392" s="354"/>
      <c r="BM392" s="354"/>
    </row>
    <row r="393" spans="1:65" s="135" customFormat="1" ht="29.25" customHeight="1">
      <c r="A393" s="356"/>
      <c r="B393" s="356"/>
      <c r="C393" s="356"/>
      <c r="D393" s="356"/>
      <c r="E393" s="356"/>
      <c r="F393" s="369"/>
      <c r="G393" s="356"/>
      <c r="H393" s="356"/>
      <c r="I393" s="356"/>
      <c r="J393" s="356"/>
      <c r="K393" s="356"/>
      <c r="L393" s="356"/>
      <c r="M393" s="356"/>
      <c r="N393" s="361"/>
      <c r="O393" s="356"/>
      <c r="P393" s="363"/>
      <c r="Q393" s="366"/>
      <c r="R393" s="168" t="s">
        <v>724</v>
      </c>
      <c r="S393" s="134"/>
      <c r="T393" s="134"/>
      <c r="U393" s="368"/>
      <c r="V393" s="359"/>
      <c r="W393" s="380"/>
      <c r="X393" s="369"/>
      <c r="Y393" s="368"/>
      <c r="Z393" s="358"/>
      <c r="AA393" s="373"/>
      <c r="AB393" s="358"/>
      <c r="AC393" s="373"/>
      <c r="AD393" s="370"/>
      <c r="AE393" s="358"/>
      <c r="AF393" s="358"/>
      <c r="AG393" s="358"/>
      <c r="AH393" s="359"/>
      <c r="AI393" s="378"/>
      <c r="AJ393" s="378"/>
      <c r="AK393" s="170"/>
      <c r="AL393" s="368"/>
      <c r="AM393" s="359"/>
      <c r="AN393" s="380"/>
      <c r="AO393" s="369"/>
      <c r="AP393" s="356"/>
      <c r="AQ393" s="354"/>
      <c r="AR393" s="354"/>
      <c r="AS393" s="354"/>
      <c r="AT393" s="354"/>
      <c r="AU393" s="356"/>
      <c r="AV393" s="356"/>
      <c r="AW393" s="356"/>
      <c r="AX393" s="356"/>
      <c r="AY393" s="354"/>
      <c r="AZ393" s="354"/>
      <c r="BA393" s="354"/>
      <c r="BB393" s="356"/>
      <c r="BC393" s="356"/>
      <c r="BD393" s="356"/>
      <c r="BE393" s="354"/>
      <c r="BF393" s="354"/>
      <c r="BG393" s="354"/>
      <c r="BH393" s="356"/>
      <c r="BI393" s="356"/>
      <c r="BJ393" s="356"/>
      <c r="BK393" s="354"/>
      <c r="BL393" s="354"/>
      <c r="BM393" s="354"/>
    </row>
    <row r="394" spans="1:65" s="135" customFormat="1" ht="29.25" customHeight="1">
      <c r="A394" s="356"/>
      <c r="B394" s="356"/>
      <c r="C394" s="356"/>
      <c r="D394" s="356"/>
      <c r="E394" s="356"/>
      <c r="F394" s="369"/>
      <c r="G394" s="356"/>
      <c r="H394" s="356"/>
      <c r="I394" s="356"/>
      <c r="J394" s="356"/>
      <c r="K394" s="356"/>
      <c r="L394" s="356"/>
      <c r="M394" s="356"/>
      <c r="N394" s="361"/>
      <c r="O394" s="356"/>
      <c r="P394" s="363"/>
      <c r="Q394" s="366"/>
      <c r="R394" s="168" t="s">
        <v>725</v>
      </c>
      <c r="S394" s="134"/>
      <c r="T394" s="134"/>
      <c r="U394" s="368"/>
      <c r="V394" s="359"/>
      <c r="W394" s="380"/>
      <c r="X394" s="369"/>
      <c r="Y394" s="368" t="str">
        <f>IF(Z394="Preventivo","X",IF(Z387="Detectivo","X","X "))</f>
        <v xml:space="preserve">X </v>
      </c>
      <c r="Z394" s="357" t="s">
        <v>793</v>
      </c>
      <c r="AA394" s="371">
        <f>IF(Z394="","",IF(Z394="Preventivo",25%,15%))</f>
        <v>0.15</v>
      </c>
      <c r="AB394" s="357" t="s">
        <v>38</v>
      </c>
      <c r="AC394" s="374">
        <f>IF(AB394="Automatico",25%,15%)</f>
        <v>0.15</v>
      </c>
      <c r="AD394" s="359">
        <f>AA394+AC394</f>
        <v>0.3</v>
      </c>
      <c r="AE394" s="357"/>
      <c r="AF394" s="357"/>
      <c r="AG394" s="357"/>
      <c r="AH394" s="359" t="e">
        <f>AH387-(AH387*AD394)</f>
        <v>#VALUE!</v>
      </c>
      <c r="AI394" s="378"/>
      <c r="AJ394" s="378"/>
      <c r="AK394" s="170"/>
      <c r="AL394" s="368"/>
      <c r="AM394" s="359"/>
      <c r="AN394" s="380"/>
      <c r="AO394" s="369"/>
      <c r="AP394" s="356"/>
      <c r="AQ394" s="356"/>
      <c r="AR394" s="360"/>
      <c r="AS394" s="360"/>
      <c r="AT394" s="356"/>
      <c r="AU394" s="356"/>
      <c r="AV394" s="356"/>
      <c r="AW394" s="356"/>
      <c r="AX394" s="356"/>
      <c r="AY394" s="356"/>
      <c r="AZ394" s="356"/>
      <c r="BA394" s="353"/>
      <c r="BB394" s="356"/>
      <c r="BC394" s="356"/>
      <c r="BD394" s="356"/>
      <c r="BE394" s="356"/>
      <c r="BF394" s="356"/>
      <c r="BG394" s="353"/>
      <c r="BH394" s="356"/>
      <c r="BI394" s="356"/>
      <c r="BJ394" s="356"/>
      <c r="BK394" s="356"/>
      <c r="BL394" s="356"/>
      <c r="BM394" s="353"/>
    </row>
    <row r="395" spans="1:65" s="135" customFormat="1" ht="29.25" customHeight="1">
      <c r="A395" s="356"/>
      <c r="B395" s="356"/>
      <c r="C395" s="356"/>
      <c r="D395" s="356"/>
      <c r="E395" s="356"/>
      <c r="F395" s="369"/>
      <c r="G395" s="356"/>
      <c r="H395" s="356"/>
      <c r="I395" s="356"/>
      <c r="J395" s="356"/>
      <c r="K395" s="356"/>
      <c r="L395" s="356"/>
      <c r="M395" s="356"/>
      <c r="N395" s="361"/>
      <c r="O395" s="356"/>
      <c r="P395" s="363"/>
      <c r="Q395" s="366"/>
      <c r="R395" s="168" t="s">
        <v>733</v>
      </c>
      <c r="S395" s="134"/>
      <c r="T395" s="134"/>
      <c r="U395" s="368"/>
      <c r="V395" s="359"/>
      <c r="W395" s="380"/>
      <c r="X395" s="369"/>
      <c r="Y395" s="370"/>
      <c r="Z395" s="358"/>
      <c r="AA395" s="372"/>
      <c r="AB395" s="358"/>
      <c r="AC395" s="375"/>
      <c r="AD395" s="370"/>
      <c r="AE395" s="357"/>
      <c r="AF395" s="358"/>
      <c r="AG395" s="358"/>
      <c r="AH395" s="359"/>
      <c r="AI395" s="378"/>
      <c r="AJ395" s="378"/>
      <c r="AK395" s="170"/>
      <c r="AL395" s="368"/>
      <c r="AM395" s="359"/>
      <c r="AN395" s="380"/>
      <c r="AO395" s="369"/>
      <c r="AP395" s="354"/>
      <c r="AQ395" s="354"/>
      <c r="AR395" s="354"/>
      <c r="AS395" s="354"/>
      <c r="AT395" s="354"/>
      <c r="AU395" s="356"/>
      <c r="AV395" s="354"/>
      <c r="AW395" s="354"/>
      <c r="AX395" s="354"/>
      <c r="AY395" s="354"/>
      <c r="AZ395" s="354"/>
      <c r="BA395" s="354"/>
      <c r="BB395" s="354"/>
      <c r="BC395" s="354"/>
      <c r="BD395" s="354"/>
      <c r="BE395" s="354"/>
      <c r="BF395" s="354"/>
      <c r="BG395" s="354"/>
      <c r="BH395" s="354"/>
      <c r="BI395" s="354"/>
      <c r="BJ395" s="354"/>
      <c r="BK395" s="354"/>
      <c r="BL395" s="354"/>
      <c r="BM395" s="354"/>
    </row>
    <row r="396" spans="1:65" s="135" customFormat="1" ht="29.25" customHeight="1">
      <c r="A396" s="356"/>
      <c r="B396" s="356"/>
      <c r="C396" s="356"/>
      <c r="D396" s="356"/>
      <c r="E396" s="356"/>
      <c r="F396" s="369"/>
      <c r="G396" s="356"/>
      <c r="H396" s="356"/>
      <c r="I396" s="356"/>
      <c r="J396" s="356"/>
      <c r="K396" s="356"/>
      <c r="L396" s="356"/>
      <c r="M396" s="356"/>
      <c r="N396" s="361"/>
      <c r="O396" s="356"/>
      <c r="P396" s="363"/>
      <c r="Q396" s="366"/>
      <c r="R396" s="168" t="s">
        <v>734</v>
      </c>
      <c r="S396" s="134"/>
      <c r="T396" s="134"/>
      <c r="U396" s="368"/>
      <c r="V396" s="359"/>
      <c r="W396" s="380"/>
      <c r="X396" s="369"/>
      <c r="Y396" s="370"/>
      <c r="Z396" s="358"/>
      <c r="AA396" s="372"/>
      <c r="AB396" s="358"/>
      <c r="AC396" s="375"/>
      <c r="AD396" s="370"/>
      <c r="AE396" s="357"/>
      <c r="AF396" s="358"/>
      <c r="AG396" s="358"/>
      <c r="AH396" s="359"/>
      <c r="AI396" s="378"/>
      <c r="AJ396" s="378"/>
      <c r="AK396" s="170"/>
      <c r="AL396" s="368"/>
      <c r="AM396" s="359"/>
      <c r="AN396" s="380"/>
      <c r="AO396" s="369"/>
      <c r="AP396" s="354"/>
      <c r="AQ396" s="354"/>
      <c r="AR396" s="354"/>
      <c r="AS396" s="354"/>
      <c r="AT396" s="354"/>
      <c r="AU396" s="356"/>
      <c r="AV396" s="354"/>
      <c r="AW396" s="354"/>
      <c r="AX396" s="354"/>
      <c r="AY396" s="354"/>
      <c r="AZ396" s="354"/>
      <c r="BA396" s="354"/>
      <c r="BB396" s="354"/>
      <c r="BC396" s="354"/>
      <c r="BD396" s="354"/>
      <c r="BE396" s="354"/>
      <c r="BF396" s="354"/>
      <c r="BG396" s="354"/>
      <c r="BH396" s="354"/>
      <c r="BI396" s="354"/>
      <c r="BJ396" s="354"/>
      <c r="BK396" s="354"/>
      <c r="BL396" s="354"/>
      <c r="BM396" s="354"/>
    </row>
    <row r="397" spans="1:65" s="135" customFormat="1" ht="29.25" customHeight="1">
      <c r="A397" s="356"/>
      <c r="B397" s="356"/>
      <c r="C397" s="356"/>
      <c r="D397" s="356"/>
      <c r="E397" s="356"/>
      <c r="F397" s="369"/>
      <c r="G397" s="356"/>
      <c r="H397" s="356"/>
      <c r="I397" s="356"/>
      <c r="J397" s="356"/>
      <c r="K397" s="356"/>
      <c r="L397" s="356"/>
      <c r="M397" s="356"/>
      <c r="N397" s="361"/>
      <c r="O397" s="356"/>
      <c r="P397" s="363"/>
      <c r="Q397" s="366"/>
      <c r="R397" s="168" t="s">
        <v>736</v>
      </c>
      <c r="S397" s="134"/>
      <c r="T397" s="134"/>
      <c r="U397" s="368"/>
      <c r="V397" s="359"/>
      <c r="W397" s="380"/>
      <c r="X397" s="369"/>
      <c r="Y397" s="370"/>
      <c r="Z397" s="358"/>
      <c r="AA397" s="372"/>
      <c r="AB397" s="358"/>
      <c r="AC397" s="375"/>
      <c r="AD397" s="370"/>
      <c r="AE397" s="357"/>
      <c r="AF397" s="358"/>
      <c r="AG397" s="358"/>
      <c r="AH397" s="359"/>
      <c r="AI397" s="378"/>
      <c r="AJ397" s="378"/>
      <c r="AK397" s="170"/>
      <c r="AL397" s="368"/>
      <c r="AM397" s="359"/>
      <c r="AN397" s="380"/>
      <c r="AO397" s="369"/>
      <c r="AP397" s="354"/>
      <c r="AQ397" s="354"/>
      <c r="AR397" s="354"/>
      <c r="AS397" s="354"/>
      <c r="AT397" s="354"/>
      <c r="AU397" s="356"/>
      <c r="AV397" s="354"/>
      <c r="AW397" s="354"/>
      <c r="AX397" s="354"/>
      <c r="AY397" s="354"/>
      <c r="AZ397" s="354"/>
      <c r="BA397" s="354"/>
      <c r="BB397" s="354"/>
      <c r="BC397" s="354"/>
      <c r="BD397" s="354"/>
      <c r="BE397" s="354"/>
      <c r="BF397" s="354"/>
      <c r="BG397" s="354"/>
      <c r="BH397" s="354"/>
      <c r="BI397" s="354"/>
      <c r="BJ397" s="354"/>
      <c r="BK397" s="354"/>
      <c r="BL397" s="354"/>
      <c r="BM397" s="354"/>
    </row>
    <row r="398" spans="1:65" s="135" customFormat="1" ht="29.25" customHeight="1">
      <c r="A398" s="356"/>
      <c r="B398" s="356"/>
      <c r="C398" s="356"/>
      <c r="D398" s="356"/>
      <c r="E398" s="356"/>
      <c r="F398" s="369"/>
      <c r="G398" s="356"/>
      <c r="H398" s="356"/>
      <c r="I398" s="356"/>
      <c r="J398" s="356"/>
      <c r="K398" s="356"/>
      <c r="L398" s="356"/>
      <c r="M398" s="356"/>
      <c r="N398" s="361"/>
      <c r="O398" s="356"/>
      <c r="P398" s="363"/>
      <c r="Q398" s="366"/>
      <c r="R398" s="168" t="s">
        <v>737</v>
      </c>
      <c r="S398" s="134"/>
      <c r="T398" s="134"/>
      <c r="U398" s="368"/>
      <c r="V398" s="359"/>
      <c r="W398" s="380"/>
      <c r="X398" s="369"/>
      <c r="Y398" s="370"/>
      <c r="Z398" s="358"/>
      <c r="AA398" s="372"/>
      <c r="AB398" s="358"/>
      <c r="AC398" s="375"/>
      <c r="AD398" s="370"/>
      <c r="AE398" s="357"/>
      <c r="AF398" s="358"/>
      <c r="AG398" s="358"/>
      <c r="AH398" s="359"/>
      <c r="AI398" s="378"/>
      <c r="AJ398" s="378"/>
      <c r="AK398" s="170"/>
      <c r="AL398" s="368"/>
      <c r="AM398" s="359"/>
      <c r="AN398" s="380"/>
      <c r="AO398" s="369"/>
      <c r="AP398" s="354"/>
      <c r="AQ398" s="354"/>
      <c r="AR398" s="354"/>
      <c r="AS398" s="354"/>
      <c r="AT398" s="354"/>
      <c r="AU398" s="356"/>
      <c r="AV398" s="354"/>
      <c r="AW398" s="354"/>
      <c r="AX398" s="354"/>
      <c r="AY398" s="354"/>
      <c r="AZ398" s="354"/>
      <c r="BA398" s="354"/>
      <c r="BB398" s="354"/>
      <c r="BC398" s="354"/>
      <c r="BD398" s="354"/>
      <c r="BE398" s="354"/>
      <c r="BF398" s="354"/>
      <c r="BG398" s="354"/>
      <c r="BH398" s="354"/>
      <c r="BI398" s="354"/>
      <c r="BJ398" s="354"/>
      <c r="BK398" s="354"/>
      <c r="BL398" s="354"/>
      <c r="BM398" s="354"/>
    </row>
    <row r="399" spans="1:65" s="135" customFormat="1" ht="29.25" customHeight="1">
      <c r="A399" s="356"/>
      <c r="B399" s="356"/>
      <c r="C399" s="356"/>
      <c r="D399" s="356"/>
      <c r="E399" s="356"/>
      <c r="F399" s="369"/>
      <c r="G399" s="356"/>
      <c r="H399" s="356"/>
      <c r="I399" s="356"/>
      <c r="J399" s="356"/>
      <c r="K399" s="356"/>
      <c r="L399" s="356"/>
      <c r="M399" s="356"/>
      <c r="N399" s="361"/>
      <c r="O399" s="356"/>
      <c r="P399" s="363"/>
      <c r="Q399" s="366"/>
      <c r="R399" s="168" t="s">
        <v>738</v>
      </c>
      <c r="S399" s="134"/>
      <c r="T399" s="134"/>
      <c r="U399" s="368"/>
      <c r="V399" s="359"/>
      <c r="W399" s="380"/>
      <c r="X399" s="369"/>
      <c r="Y399" s="370"/>
      <c r="Z399" s="358"/>
      <c r="AA399" s="372"/>
      <c r="AB399" s="358"/>
      <c r="AC399" s="375"/>
      <c r="AD399" s="370"/>
      <c r="AE399" s="357"/>
      <c r="AF399" s="358"/>
      <c r="AG399" s="358"/>
      <c r="AH399" s="359"/>
      <c r="AI399" s="378"/>
      <c r="AJ399" s="378"/>
      <c r="AK399" s="170"/>
      <c r="AL399" s="368"/>
      <c r="AM399" s="359"/>
      <c r="AN399" s="380"/>
      <c r="AO399" s="369"/>
      <c r="AP399" s="354"/>
      <c r="AQ399" s="354"/>
      <c r="AR399" s="354"/>
      <c r="AS399" s="354"/>
      <c r="AT399" s="354"/>
      <c r="AU399" s="356"/>
      <c r="AV399" s="354"/>
      <c r="AW399" s="354"/>
      <c r="AX399" s="354"/>
      <c r="AY399" s="354"/>
      <c r="AZ399" s="354"/>
      <c r="BA399" s="354"/>
      <c r="BB399" s="354"/>
      <c r="BC399" s="354"/>
      <c r="BD399" s="354"/>
      <c r="BE399" s="354"/>
      <c r="BF399" s="354"/>
      <c r="BG399" s="354"/>
      <c r="BH399" s="354"/>
      <c r="BI399" s="354"/>
      <c r="BJ399" s="354"/>
      <c r="BK399" s="354"/>
      <c r="BL399" s="354"/>
      <c r="BM399" s="354"/>
    </row>
    <row r="400" spans="1:65" s="135" customFormat="1" ht="29.25" customHeight="1">
      <c r="A400" s="356"/>
      <c r="B400" s="356"/>
      <c r="C400" s="356"/>
      <c r="D400" s="356"/>
      <c r="E400" s="356"/>
      <c r="F400" s="369"/>
      <c r="G400" s="356"/>
      <c r="H400" s="356"/>
      <c r="I400" s="356"/>
      <c r="J400" s="356"/>
      <c r="K400" s="356"/>
      <c r="L400" s="356"/>
      <c r="M400" s="356"/>
      <c r="N400" s="361"/>
      <c r="O400" s="356"/>
      <c r="P400" s="363"/>
      <c r="Q400" s="366"/>
      <c r="R400" s="168" t="s">
        <v>739</v>
      </c>
      <c r="S400" s="134"/>
      <c r="T400" s="134"/>
      <c r="U400" s="368"/>
      <c r="V400" s="359"/>
      <c r="W400" s="380"/>
      <c r="X400" s="369"/>
      <c r="Y400" s="370"/>
      <c r="Z400" s="358"/>
      <c r="AA400" s="372"/>
      <c r="AB400" s="358"/>
      <c r="AC400" s="375"/>
      <c r="AD400" s="370"/>
      <c r="AE400" s="357"/>
      <c r="AF400" s="358"/>
      <c r="AG400" s="358"/>
      <c r="AH400" s="359"/>
      <c r="AI400" s="378"/>
      <c r="AJ400" s="378"/>
      <c r="AK400" s="170"/>
      <c r="AL400" s="368"/>
      <c r="AM400" s="359"/>
      <c r="AN400" s="380"/>
      <c r="AO400" s="369"/>
      <c r="AP400" s="354"/>
      <c r="AQ400" s="354"/>
      <c r="AR400" s="354"/>
      <c r="AS400" s="354"/>
      <c r="AT400" s="354"/>
      <c r="AU400" s="356"/>
      <c r="AV400" s="354"/>
      <c r="AW400" s="354"/>
      <c r="AX400" s="354"/>
      <c r="AY400" s="354"/>
      <c r="AZ400" s="354"/>
      <c r="BA400" s="354"/>
      <c r="BB400" s="354"/>
      <c r="BC400" s="354"/>
      <c r="BD400" s="354"/>
      <c r="BE400" s="354"/>
      <c r="BF400" s="354"/>
      <c r="BG400" s="354"/>
      <c r="BH400" s="354"/>
      <c r="BI400" s="354"/>
      <c r="BJ400" s="354"/>
      <c r="BK400" s="354"/>
      <c r="BL400" s="354"/>
      <c r="BM400" s="354"/>
    </row>
    <row r="401" spans="1:65" s="135" customFormat="1" ht="29.25" customHeight="1">
      <c r="A401" s="356"/>
      <c r="B401" s="356"/>
      <c r="C401" s="356"/>
      <c r="D401" s="356"/>
      <c r="E401" s="356"/>
      <c r="F401" s="369"/>
      <c r="G401" s="356"/>
      <c r="H401" s="356"/>
      <c r="I401" s="356"/>
      <c r="J401" s="356"/>
      <c r="K401" s="356"/>
      <c r="L401" s="356"/>
      <c r="M401" s="356"/>
      <c r="N401" s="361"/>
      <c r="O401" s="356"/>
      <c r="P401" s="363"/>
      <c r="Q401" s="366"/>
      <c r="R401" s="168" t="s">
        <v>859</v>
      </c>
      <c r="S401" s="134"/>
      <c r="T401" s="134"/>
      <c r="U401" s="368"/>
      <c r="V401" s="359"/>
      <c r="W401" s="380"/>
      <c r="X401" s="369"/>
      <c r="Y401" s="370"/>
      <c r="Z401" s="358"/>
      <c r="AA401" s="372"/>
      <c r="AB401" s="358"/>
      <c r="AC401" s="375"/>
      <c r="AD401" s="370"/>
      <c r="AE401" s="357"/>
      <c r="AF401" s="358"/>
      <c r="AG401" s="358"/>
      <c r="AH401" s="359"/>
      <c r="AI401" s="378"/>
      <c r="AJ401" s="378"/>
      <c r="AK401" s="170"/>
      <c r="AL401" s="368"/>
      <c r="AM401" s="359"/>
      <c r="AN401" s="380"/>
      <c r="AO401" s="369"/>
      <c r="AP401" s="354"/>
      <c r="AQ401" s="354"/>
      <c r="AR401" s="354"/>
      <c r="AS401" s="354"/>
      <c r="AT401" s="354"/>
      <c r="AU401" s="356"/>
      <c r="AV401" s="354"/>
      <c r="AW401" s="354"/>
      <c r="AX401" s="354"/>
      <c r="AY401" s="354"/>
      <c r="AZ401" s="354"/>
      <c r="BA401" s="354"/>
      <c r="BB401" s="354"/>
      <c r="BC401" s="354"/>
      <c r="BD401" s="354"/>
      <c r="BE401" s="354"/>
      <c r="BF401" s="354"/>
      <c r="BG401" s="354"/>
      <c r="BH401" s="354"/>
      <c r="BI401" s="354"/>
      <c r="BJ401" s="354"/>
      <c r="BK401" s="354"/>
      <c r="BL401" s="354"/>
      <c r="BM401" s="354"/>
    </row>
    <row r="402" spans="1:65" s="135" customFormat="1" ht="29.25" customHeight="1">
      <c r="A402" s="356"/>
      <c r="B402" s="356"/>
      <c r="C402" s="356"/>
      <c r="D402" s="356"/>
      <c r="E402" s="356"/>
      <c r="F402" s="369"/>
      <c r="G402" s="356"/>
      <c r="H402" s="356"/>
      <c r="I402" s="356"/>
      <c r="J402" s="356"/>
      <c r="K402" s="356"/>
      <c r="L402" s="356"/>
      <c r="M402" s="356"/>
      <c r="N402" s="361"/>
      <c r="O402" s="356"/>
      <c r="P402" s="363"/>
      <c r="Q402" s="366"/>
      <c r="R402" s="168" t="s">
        <v>855</v>
      </c>
      <c r="S402" s="134"/>
      <c r="T402" s="134"/>
      <c r="U402" s="368"/>
      <c r="V402" s="359"/>
      <c r="W402" s="380"/>
      <c r="X402" s="369"/>
      <c r="Y402" s="370"/>
      <c r="Z402" s="358"/>
      <c r="AA402" s="372"/>
      <c r="AB402" s="358"/>
      <c r="AC402" s="375"/>
      <c r="AD402" s="370"/>
      <c r="AE402" s="357"/>
      <c r="AF402" s="358"/>
      <c r="AG402" s="358"/>
      <c r="AH402" s="359"/>
      <c r="AI402" s="378"/>
      <c r="AJ402" s="378"/>
      <c r="AK402" s="170"/>
      <c r="AL402" s="368"/>
      <c r="AM402" s="359"/>
      <c r="AN402" s="380"/>
      <c r="AO402" s="369"/>
      <c r="AP402" s="354"/>
      <c r="AQ402" s="354"/>
      <c r="AR402" s="354"/>
      <c r="AS402" s="354"/>
      <c r="AT402" s="354"/>
      <c r="AU402" s="356"/>
      <c r="AV402" s="354"/>
      <c r="AW402" s="354"/>
      <c r="AX402" s="354"/>
      <c r="AY402" s="354"/>
      <c r="AZ402" s="354"/>
      <c r="BA402" s="354"/>
      <c r="BB402" s="354"/>
      <c r="BC402" s="354"/>
      <c r="BD402" s="354"/>
      <c r="BE402" s="354"/>
      <c r="BF402" s="354"/>
      <c r="BG402" s="354"/>
      <c r="BH402" s="354"/>
      <c r="BI402" s="354"/>
      <c r="BJ402" s="354"/>
      <c r="BK402" s="354"/>
      <c r="BL402" s="354"/>
      <c r="BM402" s="354"/>
    </row>
    <row r="403" spans="1:65" s="135" customFormat="1" ht="29.25" customHeight="1">
      <c r="A403" s="356"/>
      <c r="B403" s="356"/>
      <c r="C403" s="356"/>
      <c r="D403" s="356"/>
      <c r="E403" s="356"/>
      <c r="F403" s="369"/>
      <c r="G403" s="356"/>
      <c r="H403" s="356"/>
      <c r="I403" s="356"/>
      <c r="J403" s="356"/>
      <c r="K403" s="356"/>
      <c r="L403" s="356"/>
      <c r="M403" s="356"/>
      <c r="N403" s="361"/>
      <c r="O403" s="356"/>
      <c r="P403" s="363"/>
      <c r="Q403" s="366"/>
      <c r="R403" s="168" t="s">
        <v>742</v>
      </c>
      <c r="S403" s="134"/>
      <c r="T403" s="134"/>
      <c r="U403" s="368"/>
      <c r="V403" s="359"/>
      <c r="W403" s="380"/>
      <c r="X403" s="369"/>
      <c r="Y403" s="370"/>
      <c r="Z403" s="358"/>
      <c r="AA403" s="372"/>
      <c r="AB403" s="358"/>
      <c r="AC403" s="375"/>
      <c r="AD403" s="370"/>
      <c r="AE403" s="357"/>
      <c r="AF403" s="358"/>
      <c r="AG403" s="358"/>
      <c r="AH403" s="359"/>
      <c r="AI403" s="378"/>
      <c r="AJ403" s="378"/>
      <c r="AK403" s="170"/>
      <c r="AL403" s="368"/>
      <c r="AM403" s="359"/>
      <c r="AN403" s="380"/>
      <c r="AO403" s="369"/>
      <c r="AP403" s="354"/>
      <c r="AQ403" s="354"/>
      <c r="AR403" s="354"/>
      <c r="AS403" s="354"/>
      <c r="AT403" s="354"/>
      <c r="AU403" s="356"/>
      <c r="AV403" s="354"/>
      <c r="AW403" s="354"/>
      <c r="AX403" s="354"/>
      <c r="AY403" s="354"/>
      <c r="AZ403" s="354"/>
      <c r="BA403" s="354"/>
      <c r="BB403" s="354"/>
      <c r="BC403" s="354"/>
      <c r="BD403" s="354"/>
      <c r="BE403" s="354"/>
      <c r="BF403" s="354"/>
      <c r="BG403" s="354"/>
      <c r="BH403" s="354"/>
      <c r="BI403" s="354"/>
      <c r="BJ403" s="354"/>
      <c r="BK403" s="354"/>
      <c r="BL403" s="354"/>
      <c r="BM403" s="354"/>
    </row>
    <row r="404" spans="1:65" s="135" customFormat="1" ht="29.25" customHeight="1">
      <c r="A404" s="356"/>
      <c r="B404" s="356"/>
      <c r="C404" s="356"/>
      <c r="D404" s="356"/>
      <c r="E404" s="356"/>
      <c r="F404" s="369"/>
      <c r="G404" s="356"/>
      <c r="H404" s="356"/>
      <c r="I404" s="356"/>
      <c r="J404" s="356"/>
      <c r="K404" s="356"/>
      <c r="L404" s="356"/>
      <c r="M404" s="356"/>
      <c r="N404" s="361"/>
      <c r="O404" s="356"/>
      <c r="P404" s="363"/>
      <c r="Q404" s="366"/>
      <c r="R404" s="168" t="s">
        <v>743</v>
      </c>
      <c r="S404" s="134"/>
      <c r="T404" s="134"/>
      <c r="U404" s="368"/>
      <c r="V404" s="359"/>
      <c r="W404" s="380"/>
      <c r="X404" s="369"/>
      <c r="Y404" s="370"/>
      <c r="Z404" s="358"/>
      <c r="AA404" s="372"/>
      <c r="AB404" s="358"/>
      <c r="AC404" s="375"/>
      <c r="AD404" s="370"/>
      <c r="AE404" s="357"/>
      <c r="AF404" s="358"/>
      <c r="AG404" s="358"/>
      <c r="AH404" s="359"/>
      <c r="AI404" s="378"/>
      <c r="AJ404" s="378"/>
      <c r="AK404" s="170"/>
      <c r="AL404" s="368"/>
      <c r="AM404" s="359"/>
      <c r="AN404" s="380"/>
      <c r="AO404" s="369"/>
      <c r="AP404" s="354"/>
      <c r="AQ404" s="354"/>
      <c r="AR404" s="354"/>
      <c r="AS404" s="354"/>
      <c r="AT404" s="354"/>
      <c r="AU404" s="356"/>
      <c r="AV404" s="354"/>
      <c r="AW404" s="354"/>
      <c r="AX404" s="354"/>
      <c r="AY404" s="354"/>
      <c r="AZ404" s="354"/>
      <c r="BA404" s="354"/>
      <c r="BB404" s="354"/>
      <c r="BC404" s="354"/>
      <c r="BD404" s="354"/>
      <c r="BE404" s="354"/>
      <c r="BF404" s="354"/>
      <c r="BG404" s="354"/>
      <c r="BH404" s="354"/>
      <c r="BI404" s="354"/>
      <c r="BJ404" s="354"/>
      <c r="BK404" s="354"/>
      <c r="BL404" s="354"/>
      <c r="BM404" s="354"/>
    </row>
    <row r="405" spans="1:65" s="135" customFormat="1" ht="29.25" customHeight="1">
      <c r="A405" s="356"/>
      <c r="B405" s="356"/>
      <c r="C405" s="356"/>
      <c r="D405" s="356"/>
      <c r="E405" s="356"/>
      <c r="F405" s="369"/>
      <c r="G405" s="356"/>
      <c r="H405" s="356"/>
      <c r="I405" s="356"/>
      <c r="J405" s="356"/>
      <c r="K405" s="356"/>
      <c r="L405" s="356"/>
      <c r="M405" s="356"/>
      <c r="N405" s="361"/>
      <c r="O405" s="356"/>
      <c r="P405" s="363"/>
      <c r="Q405" s="366"/>
      <c r="R405" s="168" t="s">
        <v>744</v>
      </c>
      <c r="S405" s="134"/>
      <c r="T405" s="134"/>
      <c r="U405" s="368"/>
      <c r="V405" s="359"/>
      <c r="W405" s="380"/>
      <c r="X405" s="369"/>
      <c r="Y405" s="370"/>
      <c r="Z405" s="358"/>
      <c r="AA405" s="372"/>
      <c r="AB405" s="358"/>
      <c r="AC405" s="375"/>
      <c r="AD405" s="370"/>
      <c r="AE405" s="357"/>
      <c r="AF405" s="358"/>
      <c r="AG405" s="358"/>
      <c r="AH405" s="359"/>
      <c r="AI405" s="378"/>
      <c r="AJ405" s="378"/>
      <c r="AK405" s="170"/>
      <c r="AL405" s="368"/>
      <c r="AM405" s="359"/>
      <c r="AN405" s="380"/>
      <c r="AO405" s="369"/>
      <c r="AP405" s="354"/>
      <c r="AQ405" s="354"/>
      <c r="AR405" s="354"/>
      <c r="AS405" s="354"/>
      <c r="AT405" s="354"/>
      <c r="AU405" s="356"/>
      <c r="AV405" s="354"/>
      <c r="AW405" s="354"/>
      <c r="AX405" s="354"/>
      <c r="AY405" s="354"/>
      <c r="AZ405" s="354"/>
      <c r="BA405" s="354"/>
      <c r="BB405" s="354"/>
      <c r="BC405" s="354"/>
      <c r="BD405" s="354"/>
      <c r="BE405" s="354"/>
      <c r="BF405" s="354"/>
      <c r="BG405" s="354"/>
      <c r="BH405" s="354"/>
      <c r="BI405" s="354"/>
      <c r="BJ405" s="354"/>
      <c r="BK405" s="354"/>
      <c r="BL405" s="354"/>
      <c r="BM405" s="354"/>
    </row>
    <row r="406" spans="1:65" s="135" customFormat="1" ht="29.25" customHeight="1">
      <c r="A406" s="356"/>
      <c r="B406" s="356"/>
      <c r="C406" s="356"/>
      <c r="D406" s="356"/>
      <c r="E406" s="356"/>
      <c r="F406" s="369"/>
      <c r="G406" s="356"/>
      <c r="H406" s="356"/>
      <c r="I406" s="356"/>
      <c r="J406" s="356"/>
      <c r="K406" s="356"/>
      <c r="L406" s="356"/>
      <c r="M406" s="356"/>
      <c r="N406" s="361"/>
      <c r="O406" s="356"/>
      <c r="P406" s="364"/>
      <c r="Q406" s="367"/>
      <c r="R406" s="171" t="s">
        <v>745</v>
      </c>
      <c r="S406" s="134">
        <f>COUNTA(S387:S405)</f>
        <v>0</v>
      </c>
      <c r="T406" s="134">
        <f>COUNTA(T387:T405)</f>
        <v>0</v>
      </c>
      <c r="U406" s="368"/>
      <c r="V406" s="359"/>
      <c r="W406" s="380"/>
      <c r="X406" s="369"/>
      <c r="Y406" s="370"/>
      <c r="Z406" s="358"/>
      <c r="AA406" s="373"/>
      <c r="AB406" s="358"/>
      <c r="AC406" s="376"/>
      <c r="AD406" s="370"/>
      <c r="AE406" s="357"/>
      <c r="AF406" s="358"/>
      <c r="AG406" s="358"/>
      <c r="AH406" s="359"/>
      <c r="AI406" s="379"/>
      <c r="AJ406" s="379"/>
      <c r="AK406" s="142"/>
      <c r="AL406" s="368"/>
      <c r="AM406" s="359"/>
      <c r="AN406" s="380"/>
      <c r="AO406" s="369"/>
      <c r="AP406" s="354"/>
      <c r="AQ406" s="354"/>
      <c r="AR406" s="354"/>
      <c r="AS406" s="354"/>
      <c r="AT406" s="354"/>
      <c r="AU406" s="356"/>
      <c r="AV406" s="354"/>
      <c r="AW406" s="354"/>
      <c r="AX406" s="354"/>
      <c r="AY406" s="354"/>
      <c r="AZ406" s="354"/>
      <c r="BA406" s="354"/>
      <c r="BB406" s="354"/>
      <c r="BC406" s="354"/>
      <c r="BD406" s="354"/>
      <c r="BE406" s="354"/>
      <c r="BF406" s="354"/>
      <c r="BG406" s="354"/>
      <c r="BH406" s="354"/>
      <c r="BI406" s="354"/>
      <c r="BJ406" s="354"/>
      <c r="BK406" s="354"/>
      <c r="BL406" s="354"/>
      <c r="BM406" s="354"/>
    </row>
    <row r="407" spans="1:65" s="135" customFormat="1" ht="15" customHeight="1">
      <c r="A407" s="157">
        <v>12</v>
      </c>
      <c r="F407" s="172"/>
      <c r="P407" s="110"/>
      <c r="Q407" s="173"/>
      <c r="V407" s="174"/>
      <c r="W407" s="175"/>
      <c r="X407" s="172"/>
      <c r="AD407" s="176"/>
      <c r="AH407" s="176"/>
      <c r="AI407" s="176"/>
      <c r="AJ407" s="176"/>
      <c r="AK407" s="176"/>
      <c r="AN407" s="175"/>
      <c r="AO407" s="172"/>
      <c r="AR407" s="177"/>
      <c r="AS407" s="177"/>
      <c r="BA407" s="178"/>
      <c r="BG407" s="178"/>
      <c r="BM407" s="178"/>
    </row>
    <row r="408" spans="1:65" ht="15" customHeight="1">
      <c r="A408" s="157">
        <v>12</v>
      </c>
    </row>
    <row r="409" spans="1:65" ht="15" customHeight="1">
      <c r="A409" s="157">
        <v>12</v>
      </c>
    </row>
    <row r="410" spans="1:65" ht="15" customHeight="1">
      <c r="A410" s="157">
        <v>12</v>
      </c>
    </row>
    <row r="411" spans="1:65" ht="15" customHeight="1">
      <c r="A411" s="157">
        <v>12</v>
      </c>
    </row>
    <row r="412" spans="1:65" ht="15" customHeight="1">
      <c r="A412" s="157">
        <v>12</v>
      </c>
    </row>
    <row r="413" spans="1:65" ht="15" customHeight="1">
      <c r="A413" s="157">
        <v>12</v>
      </c>
    </row>
    <row r="414" spans="1:65" ht="15" customHeight="1">
      <c r="A414" s="157">
        <v>12</v>
      </c>
    </row>
    <row r="415" spans="1:65" ht="15" customHeight="1">
      <c r="A415" s="157">
        <v>12</v>
      </c>
    </row>
    <row r="416" spans="1:65" ht="15" customHeight="1">
      <c r="A416" s="157">
        <v>12</v>
      </c>
    </row>
    <row r="417" spans="1:1" ht="15" customHeight="1">
      <c r="A417" s="157">
        <v>12</v>
      </c>
    </row>
    <row r="418" spans="1:1" ht="15" customHeight="1">
      <c r="A418" s="157">
        <v>12</v>
      </c>
    </row>
    <row r="419" spans="1:1" ht="15" customHeight="1">
      <c r="A419" s="157">
        <v>12</v>
      </c>
    </row>
    <row r="420" spans="1:1" ht="15" customHeight="1">
      <c r="A420" s="157">
        <v>12</v>
      </c>
    </row>
    <row r="421" spans="1:1" ht="15" customHeight="1">
      <c r="A421" s="157">
        <v>12</v>
      </c>
    </row>
    <row r="422" spans="1:1" ht="15" customHeight="1">
      <c r="A422" s="157">
        <v>12</v>
      </c>
    </row>
    <row r="423" spans="1:1" ht="15" customHeight="1">
      <c r="A423" s="157">
        <v>12</v>
      </c>
    </row>
    <row r="424" spans="1:1" ht="15" customHeight="1">
      <c r="A424" s="157">
        <v>12</v>
      </c>
    </row>
    <row r="425" spans="1:1" ht="0.75" customHeight="1">
      <c r="A425" s="355">
        <v>12</v>
      </c>
    </row>
    <row r="426" spans="1:1" ht="2.25" customHeight="1">
      <c r="A426" s="355">
        <v>12</v>
      </c>
    </row>
  </sheetData>
  <autoFilter ref="A1:BM426" xr:uid="{AC1E3A1B-4B4D-E746-A148-26DC776F8FFE}">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autoFilter>
  <mergeCells count="1893">
    <mergeCell ref="AZ47:AZ57"/>
    <mergeCell ref="BA47:BA57"/>
    <mergeCell ref="AZ58:AZ66"/>
    <mergeCell ref="BA58:BA66"/>
    <mergeCell ref="A1:B3"/>
    <mergeCell ref="C1:M1"/>
    <mergeCell ref="N1:P3"/>
    <mergeCell ref="C2:M2"/>
    <mergeCell ref="C3:F3"/>
    <mergeCell ref="G3:M3"/>
    <mergeCell ref="AL5:AL6"/>
    <mergeCell ref="AM5:AM6"/>
    <mergeCell ref="AN5:AN6"/>
    <mergeCell ref="AO5:AO6"/>
    <mergeCell ref="A7:A26"/>
    <mergeCell ref="B7:B26"/>
    <mergeCell ref="C7:C16"/>
    <mergeCell ref="D7:D26"/>
    <mergeCell ref="E7:E26"/>
    <mergeCell ref="F7:F26"/>
    <mergeCell ref="X4:AO4"/>
    <mergeCell ref="L7:L26"/>
    <mergeCell ref="AP4:AU5"/>
    <mergeCell ref="AV4:BA5"/>
    <mergeCell ref="AV7:AV13"/>
    <mergeCell ref="AW7:AW26"/>
    <mergeCell ref="AX7:AX13"/>
    <mergeCell ref="AY7:AY13"/>
    <mergeCell ref="AS7:AS13"/>
    <mergeCell ref="AH7:AH26"/>
    <mergeCell ref="AI7:AI26"/>
    <mergeCell ref="AJ7:AJ26"/>
    <mergeCell ref="BB4:BG5"/>
    <mergeCell ref="BH4:BM5"/>
    <mergeCell ref="X5:X6"/>
    <mergeCell ref="Z5:AG5"/>
    <mergeCell ref="AH5:AH6"/>
    <mergeCell ref="AI5:AI6"/>
    <mergeCell ref="AJ5:AJ6"/>
    <mergeCell ref="A4:B6"/>
    <mergeCell ref="C4:C6"/>
    <mergeCell ref="D4:D6"/>
    <mergeCell ref="E4:E6"/>
    <mergeCell ref="F4:J5"/>
    <mergeCell ref="K4:W5"/>
    <mergeCell ref="V7:V26"/>
    <mergeCell ref="W7:W26"/>
    <mergeCell ref="X7:X13"/>
    <mergeCell ref="Y7:Y26"/>
    <mergeCell ref="Z7:Z26"/>
    <mergeCell ref="AA7:AA26"/>
    <mergeCell ref="M7:M26"/>
    <mergeCell ref="N7:N26"/>
    <mergeCell ref="O7:O26"/>
    <mergeCell ref="P7:P26"/>
    <mergeCell ref="Q7:Q26"/>
    <mergeCell ref="U7:U26"/>
    <mergeCell ref="G7:G26"/>
    <mergeCell ref="H7:H26"/>
    <mergeCell ref="I7:I26"/>
    <mergeCell ref="J7:J26"/>
    <mergeCell ref="K7:K26"/>
    <mergeCell ref="AT7:AT13"/>
    <mergeCell ref="AU7:AU13"/>
    <mergeCell ref="AK7:AK26"/>
    <mergeCell ref="AL7:AL26"/>
    <mergeCell ref="AM7:AM26"/>
    <mergeCell ref="AB7:AB26"/>
    <mergeCell ref="AC7:AC26"/>
    <mergeCell ref="AD7:AD26"/>
    <mergeCell ref="AE7:AE26"/>
    <mergeCell ref="AF7:AF26"/>
    <mergeCell ref="AG7:AG26"/>
    <mergeCell ref="AV14:AV26"/>
    <mergeCell ref="BF7:BF13"/>
    <mergeCell ref="BG7:BG13"/>
    <mergeCell ref="BH7:BH13"/>
    <mergeCell ref="BI7:BI26"/>
    <mergeCell ref="BJ7:BJ13"/>
    <mergeCell ref="BK7:BK13"/>
    <mergeCell ref="BF14:BF26"/>
    <mergeCell ref="BG14:BG26"/>
    <mergeCell ref="BH14:BH26"/>
    <mergeCell ref="BJ14:BJ26"/>
    <mergeCell ref="AZ7:AZ13"/>
    <mergeCell ref="BA7:BA13"/>
    <mergeCell ref="BB7:BB13"/>
    <mergeCell ref="BC7:BC13"/>
    <mergeCell ref="BD7:BD13"/>
    <mergeCell ref="BE7:BE13"/>
    <mergeCell ref="BK14:BK26"/>
    <mergeCell ref="BL14:BL26"/>
    <mergeCell ref="BM14:BM26"/>
    <mergeCell ref="C17:C26"/>
    <mergeCell ref="A27:A46"/>
    <mergeCell ref="B27:B46"/>
    <mergeCell ref="C27:C36"/>
    <mergeCell ref="D27:D46"/>
    <mergeCell ref="E27:E46"/>
    <mergeCell ref="F27:F46"/>
    <mergeCell ref="AZ14:AZ26"/>
    <mergeCell ref="BA14:BA26"/>
    <mergeCell ref="BB14:BB26"/>
    <mergeCell ref="BC14:BC26"/>
    <mergeCell ref="BD14:BD26"/>
    <mergeCell ref="BE14:BE26"/>
    <mergeCell ref="AX14:AX26"/>
    <mergeCell ref="AY14:AY26"/>
    <mergeCell ref="AN7:AN26"/>
    <mergeCell ref="AO7:AO26"/>
    <mergeCell ref="AP7:AP13"/>
    <mergeCell ref="AQ7:AQ13"/>
    <mergeCell ref="AR7:AR13"/>
    <mergeCell ref="BL7:BL13"/>
    <mergeCell ref="BM7:BM13"/>
    <mergeCell ref="X14:X26"/>
    <mergeCell ref="AP14:AP26"/>
    <mergeCell ref="AQ14:AQ26"/>
    <mergeCell ref="AR14:AR26"/>
    <mergeCell ref="AS14:AS26"/>
    <mergeCell ref="AT14:AT26"/>
    <mergeCell ref="AU14:AU26"/>
    <mergeCell ref="AO27:AO46"/>
    <mergeCell ref="A47:A66"/>
    <mergeCell ref="B47:B66"/>
    <mergeCell ref="C47:C55"/>
    <mergeCell ref="D47:D66"/>
    <mergeCell ref="E47:E66"/>
    <mergeCell ref="BG34:BG46"/>
    <mergeCell ref="BH34:BH46"/>
    <mergeCell ref="BI34:BI46"/>
    <mergeCell ref="BL27:BL33"/>
    <mergeCell ref="BM27:BM33"/>
    <mergeCell ref="BG27:BG33"/>
    <mergeCell ref="BH27:BH33"/>
    <mergeCell ref="BI27:BI33"/>
    <mergeCell ref="BJ27:BJ33"/>
    <mergeCell ref="BK27:BK33"/>
    <mergeCell ref="AP27:AP46"/>
    <mergeCell ref="AQ27:AQ46"/>
    <mergeCell ref="AR27:AR46"/>
    <mergeCell ref="AS27:AS46"/>
    <mergeCell ref="AH27:AH46"/>
    <mergeCell ref="AI27:AI46"/>
    <mergeCell ref="AJ27:AJ46"/>
    <mergeCell ref="AK27:AK46"/>
    <mergeCell ref="AL27:AL46"/>
    <mergeCell ref="AM27:AM46"/>
    <mergeCell ref="AV27:AV46"/>
    <mergeCell ref="P27:P46"/>
    <mergeCell ref="Q27:Q46"/>
    <mergeCell ref="U27:U46"/>
    <mergeCell ref="G27:G46"/>
    <mergeCell ref="H27:H46"/>
    <mergeCell ref="I27:I46"/>
    <mergeCell ref="F47:F66"/>
    <mergeCell ref="G47:G66"/>
    <mergeCell ref="H47:H66"/>
    <mergeCell ref="I47:I66"/>
    <mergeCell ref="J47:J66"/>
    <mergeCell ref="K47:K66"/>
    <mergeCell ref="BJ34:BJ46"/>
    <mergeCell ref="BK34:BK46"/>
    <mergeCell ref="BL34:BL46"/>
    <mergeCell ref="BM34:BM46"/>
    <mergeCell ref="C37:C46"/>
    <mergeCell ref="AB27:AB46"/>
    <mergeCell ref="AC27:AC46"/>
    <mergeCell ref="AD27:AD46"/>
    <mergeCell ref="AE27:AE46"/>
    <mergeCell ref="AF27:AF46"/>
    <mergeCell ref="AG27:AG46"/>
    <mergeCell ref="V27:V46"/>
    <mergeCell ref="W27:W46"/>
    <mergeCell ref="X27:X46"/>
    <mergeCell ref="Y27:Y46"/>
    <mergeCell ref="Z27:Z46"/>
    <mergeCell ref="AA27:AA46"/>
    <mergeCell ref="M27:M46"/>
    <mergeCell ref="N27:N46"/>
    <mergeCell ref="O27:O46"/>
    <mergeCell ref="AT27:AT46"/>
    <mergeCell ref="AU27:AU46"/>
    <mergeCell ref="AN27:AN46"/>
    <mergeCell ref="J27:J46"/>
    <mergeCell ref="K27:K46"/>
    <mergeCell ref="L27:L46"/>
    <mergeCell ref="AI47:AI66"/>
    <mergeCell ref="AJ47:AJ66"/>
    <mergeCell ref="AK47:AK66"/>
    <mergeCell ref="AL47:AL66"/>
    <mergeCell ref="AA47:AA66"/>
    <mergeCell ref="AB47:AB66"/>
    <mergeCell ref="AC47:AC66"/>
    <mergeCell ref="AD47:AD66"/>
    <mergeCell ref="AE47:AE66"/>
    <mergeCell ref="AF47:AF66"/>
    <mergeCell ref="U47:U66"/>
    <mergeCell ref="V47:V66"/>
    <mergeCell ref="W47:W66"/>
    <mergeCell ref="X47:X57"/>
    <mergeCell ref="Y47:Y66"/>
    <mergeCell ref="Z47:Z66"/>
    <mergeCell ref="L47:L66"/>
    <mergeCell ref="M47:M66"/>
    <mergeCell ref="N47:N66"/>
    <mergeCell ref="O47:O66"/>
    <mergeCell ref="P47:P66"/>
    <mergeCell ref="Q47:Q66"/>
    <mergeCell ref="BK47:BK66"/>
    <mergeCell ref="BL47:BL66"/>
    <mergeCell ref="BM47:BM66"/>
    <mergeCell ref="C56:C66"/>
    <mergeCell ref="X58:X66"/>
    <mergeCell ref="AP58:AP66"/>
    <mergeCell ref="AU58:AU66"/>
    <mergeCell ref="BE47:BE66"/>
    <mergeCell ref="BF47:BF66"/>
    <mergeCell ref="BG47:BG66"/>
    <mergeCell ref="BH47:BH66"/>
    <mergeCell ref="BI47:BI66"/>
    <mergeCell ref="BJ47:BJ66"/>
    <mergeCell ref="AY47:AY66"/>
    <mergeCell ref="BB47:BB66"/>
    <mergeCell ref="BC47:BC66"/>
    <mergeCell ref="BD47:BD66"/>
    <mergeCell ref="AS47:AS66"/>
    <mergeCell ref="AT47:AT66"/>
    <mergeCell ref="AU47:AU57"/>
    <mergeCell ref="AW47:AW66"/>
    <mergeCell ref="AX47:AX66"/>
    <mergeCell ref="AM47:AM66"/>
    <mergeCell ref="AN47:AN66"/>
    <mergeCell ref="AO47:AO66"/>
    <mergeCell ref="AP47:AP57"/>
    <mergeCell ref="AQ47:AQ66"/>
    <mergeCell ref="AR47:AR66"/>
    <mergeCell ref="AG47:AG66"/>
    <mergeCell ref="AH47:AH66"/>
    <mergeCell ref="AV58:AV66"/>
    <mergeCell ref="AV47:AV57"/>
    <mergeCell ref="M67:M86"/>
    <mergeCell ref="N67:N86"/>
    <mergeCell ref="O67:O86"/>
    <mergeCell ref="P67:P86"/>
    <mergeCell ref="Q67:Q86"/>
    <mergeCell ref="U67:U86"/>
    <mergeCell ref="G67:G86"/>
    <mergeCell ref="H67:H86"/>
    <mergeCell ref="I67:I86"/>
    <mergeCell ref="J67:J86"/>
    <mergeCell ref="K67:K86"/>
    <mergeCell ref="L67:L86"/>
    <mergeCell ref="A67:A86"/>
    <mergeCell ref="B67:B86"/>
    <mergeCell ref="C67:C76"/>
    <mergeCell ref="D67:D86"/>
    <mergeCell ref="E67:E86"/>
    <mergeCell ref="F67:F86"/>
    <mergeCell ref="AR67:AR73"/>
    <mergeCell ref="AS67:AS73"/>
    <mergeCell ref="AS74:AS86"/>
    <mergeCell ref="AH67:AH73"/>
    <mergeCell ref="AI67:AI86"/>
    <mergeCell ref="AJ67:AJ86"/>
    <mergeCell ref="AK67:AK86"/>
    <mergeCell ref="AL67:AL86"/>
    <mergeCell ref="AM67:AM86"/>
    <mergeCell ref="AB67:AB73"/>
    <mergeCell ref="AC67:AC73"/>
    <mergeCell ref="AD67:AD73"/>
    <mergeCell ref="AE67:AE73"/>
    <mergeCell ref="AF67:AF73"/>
    <mergeCell ref="AG67:AG73"/>
    <mergeCell ref="V67:V86"/>
    <mergeCell ref="W67:W86"/>
    <mergeCell ref="X67:X73"/>
    <mergeCell ref="Y67:Y73"/>
    <mergeCell ref="Z67:Z73"/>
    <mergeCell ref="AA67:AA73"/>
    <mergeCell ref="BL67:BL73"/>
    <mergeCell ref="BM67:BM73"/>
    <mergeCell ref="X74:X86"/>
    <mergeCell ref="Y74:Y86"/>
    <mergeCell ref="Z74:Z86"/>
    <mergeCell ref="AA74:AA86"/>
    <mergeCell ref="AB74:AB86"/>
    <mergeCell ref="AC74:AC86"/>
    <mergeCell ref="AD74:AD86"/>
    <mergeCell ref="AE74:AE86"/>
    <mergeCell ref="BF67:BF73"/>
    <mergeCell ref="BG67:BG73"/>
    <mergeCell ref="BH67:BH73"/>
    <mergeCell ref="BI67:BI73"/>
    <mergeCell ref="BJ67:BJ73"/>
    <mergeCell ref="BK67:BK73"/>
    <mergeCell ref="AZ67:AZ73"/>
    <mergeCell ref="BA67:BA73"/>
    <mergeCell ref="BB67:BB73"/>
    <mergeCell ref="BC67:BC73"/>
    <mergeCell ref="BD67:BD73"/>
    <mergeCell ref="BE67:BE73"/>
    <mergeCell ref="AT67:AT73"/>
    <mergeCell ref="AU67:AU73"/>
    <mergeCell ref="AV67:AV73"/>
    <mergeCell ref="AW67:AW86"/>
    <mergeCell ref="AX67:AX73"/>
    <mergeCell ref="AY67:AY73"/>
    <mergeCell ref="AT74:AT86"/>
    <mergeCell ref="AU74:AU86"/>
    <mergeCell ref="AV74:AV86"/>
    <mergeCell ref="AX74:AX86"/>
    <mergeCell ref="BK74:BK86"/>
    <mergeCell ref="BL74:BL86"/>
    <mergeCell ref="BM74:BM86"/>
    <mergeCell ref="C77:C86"/>
    <mergeCell ref="A87:A106"/>
    <mergeCell ref="B87:B106"/>
    <mergeCell ref="C87:C96"/>
    <mergeCell ref="D87:D106"/>
    <mergeCell ref="E87:E106"/>
    <mergeCell ref="F87:F106"/>
    <mergeCell ref="BE74:BE86"/>
    <mergeCell ref="BF74:BF86"/>
    <mergeCell ref="BG74:BG86"/>
    <mergeCell ref="BH74:BH86"/>
    <mergeCell ref="BI74:BI86"/>
    <mergeCell ref="BJ74:BJ86"/>
    <mergeCell ref="AY74:AY86"/>
    <mergeCell ref="AZ74:AZ86"/>
    <mergeCell ref="BA74:BA86"/>
    <mergeCell ref="BB74:BB86"/>
    <mergeCell ref="BC74:BC86"/>
    <mergeCell ref="BD74:BD86"/>
    <mergeCell ref="AF74:AF86"/>
    <mergeCell ref="AG74:AG86"/>
    <mergeCell ref="AH74:AH86"/>
    <mergeCell ref="AP74:AP86"/>
    <mergeCell ref="AQ74:AQ86"/>
    <mergeCell ref="AR74:AR86"/>
    <mergeCell ref="AN67:AN86"/>
    <mergeCell ref="AO67:AO86"/>
    <mergeCell ref="AP67:AP73"/>
    <mergeCell ref="AQ67:AQ73"/>
    <mergeCell ref="V87:V106"/>
    <mergeCell ref="W87:W106"/>
    <mergeCell ref="X87:X93"/>
    <mergeCell ref="Y87:Y93"/>
    <mergeCell ref="Z87:Z93"/>
    <mergeCell ref="AA87:AA93"/>
    <mergeCell ref="M87:M106"/>
    <mergeCell ref="N87:N106"/>
    <mergeCell ref="O87:O106"/>
    <mergeCell ref="P87:P106"/>
    <mergeCell ref="Q87:Q106"/>
    <mergeCell ref="U87:U106"/>
    <mergeCell ref="G87:G106"/>
    <mergeCell ref="H87:H106"/>
    <mergeCell ref="I87:I106"/>
    <mergeCell ref="J87:J106"/>
    <mergeCell ref="K87:K106"/>
    <mergeCell ref="L87:L106"/>
    <mergeCell ref="AP87:AP93"/>
    <mergeCell ref="AQ87:AQ93"/>
    <mergeCell ref="AR87:AR93"/>
    <mergeCell ref="AS87:AS93"/>
    <mergeCell ref="AS94:AS106"/>
    <mergeCell ref="AH87:AH93"/>
    <mergeCell ref="AI87:AI106"/>
    <mergeCell ref="AJ87:AJ106"/>
    <mergeCell ref="AK87:AK106"/>
    <mergeCell ref="AL87:AL106"/>
    <mergeCell ref="AM87:AM106"/>
    <mergeCell ref="AB87:AB93"/>
    <mergeCell ref="AC87:AC93"/>
    <mergeCell ref="AD87:AD93"/>
    <mergeCell ref="AE87:AE93"/>
    <mergeCell ref="AF87:AF93"/>
    <mergeCell ref="AG87:AG93"/>
    <mergeCell ref="BL87:BL93"/>
    <mergeCell ref="BM87:BM93"/>
    <mergeCell ref="X94:X106"/>
    <mergeCell ref="Y94:Y106"/>
    <mergeCell ref="Z94:Z106"/>
    <mergeCell ref="AA94:AA106"/>
    <mergeCell ref="AB94:AB106"/>
    <mergeCell ref="AC94:AC106"/>
    <mergeCell ref="AD94:AD106"/>
    <mergeCell ref="AE94:AE106"/>
    <mergeCell ref="BF87:BF93"/>
    <mergeCell ref="BG87:BG93"/>
    <mergeCell ref="BH87:BH93"/>
    <mergeCell ref="BI87:BI93"/>
    <mergeCell ref="BJ87:BJ93"/>
    <mergeCell ref="BK87:BK93"/>
    <mergeCell ref="AZ87:AZ93"/>
    <mergeCell ref="BA87:BA93"/>
    <mergeCell ref="BB87:BB93"/>
    <mergeCell ref="BC87:BC93"/>
    <mergeCell ref="BD87:BD93"/>
    <mergeCell ref="BE87:BE93"/>
    <mergeCell ref="AT87:AT93"/>
    <mergeCell ref="AU87:AU93"/>
    <mergeCell ref="AV87:AV93"/>
    <mergeCell ref="AW87:AW106"/>
    <mergeCell ref="AX87:AX93"/>
    <mergeCell ref="AY87:AY93"/>
    <mergeCell ref="AT94:AT106"/>
    <mergeCell ref="AU94:AU106"/>
    <mergeCell ref="AV94:AV106"/>
    <mergeCell ref="AX94:AX106"/>
    <mergeCell ref="K107:K126"/>
    <mergeCell ref="L107:L126"/>
    <mergeCell ref="BK94:BK106"/>
    <mergeCell ref="BL94:BL106"/>
    <mergeCell ref="BM94:BM106"/>
    <mergeCell ref="C97:C106"/>
    <mergeCell ref="A107:A126"/>
    <mergeCell ref="B107:B126"/>
    <mergeCell ref="C107:C116"/>
    <mergeCell ref="D107:D126"/>
    <mergeCell ref="E107:E126"/>
    <mergeCell ref="F107:F126"/>
    <mergeCell ref="BE94:BE106"/>
    <mergeCell ref="BF94:BF106"/>
    <mergeCell ref="BG94:BG106"/>
    <mergeCell ref="BH94:BH106"/>
    <mergeCell ref="BI94:BI106"/>
    <mergeCell ref="BJ94:BJ106"/>
    <mergeCell ref="AY94:AY106"/>
    <mergeCell ref="AZ94:AZ106"/>
    <mergeCell ref="BA94:BA106"/>
    <mergeCell ref="BB94:BB106"/>
    <mergeCell ref="BC94:BC106"/>
    <mergeCell ref="BD94:BD106"/>
    <mergeCell ref="AF94:AF106"/>
    <mergeCell ref="AG94:AG106"/>
    <mergeCell ref="AH94:AH106"/>
    <mergeCell ref="AP94:AP106"/>
    <mergeCell ref="AQ94:AQ106"/>
    <mergeCell ref="AR94:AR106"/>
    <mergeCell ref="AN87:AN106"/>
    <mergeCell ref="AO87:AO106"/>
    <mergeCell ref="AR107:AR113"/>
    <mergeCell ref="AS107:AS113"/>
    <mergeCell ref="AS114:AS120"/>
    <mergeCell ref="AH107:AH113"/>
    <mergeCell ref="AI107:AI126"/>
    <mergeCell ref="AJ107:AJ126"/>
    <mergeCell ref="AK107:AK126"/>
    <mergeCell ref="AL107:AL126"/>
    <mergeCell ref="AM107:AM126"/>
    <mergeCell ref="AB107:AB113"/>
    <mergeCell ref="AC107:AC113"/>
    <mergeCell ref="AD107:AD113"/>
    <mergeCell ref="AE107:AE113"/>
    <mergeCell ref="AF107:AF113"/>
    <mergeCell ref="AG107:AG113"/>
    <mergeCell ref="V107:V126"/>
    <mergeCell ref="W107:W126"/>
    <mergeCell ref="X107:X113"/>
    <mergeCell ref="Y107:Y113"/>
    <mergeCell ref="Z107:Z113"/>
    <mergeCell ref="AA107:AA113"/>
    <mergeCell ref="BL107:BL113"/>
    <mergeCell ref="BM107:BM113"/>
    <mergeCell ref="X114:X120"/>
    <mergeCell ref="Y114:Y126"/>
    <mergeCell ref="Z114:Z126"/>
    <mergeCell ref="AA114:AA126"/>
    <mergeCell ref="AB114:AB126"/>
    <mergeCell ref="AC114:AC126"/>
    <mergeCell ref="AD114:AD126"/>
    <mergeCell ref="AE114:AE126"/>
    <mergeCell ref="BF107:BF113"/>
    <mergeCell ref="BG107:BG113"/>
    <mergeCell ref="BH107:BH113"/>
    <mergeCell ref="BI107:BI113"/>
    <mergeCell ref="BJ107:BJ113"/>
    <mergeCell ref="BK107:BK113"/>
    <mergeCell ref="AZ107:AZ113"/>
    <mergeCell ref="BA107:BA113"/>
    <mergeCell ref="BB107:BB113"/>
    <mergeCell ref="BC107:BC113"/>
    <mergeCell ref="BD107:BD113"/>
    <mergeCell ref="BE107:BE113"/>
    <mergeCell ref="AT107:AT113"/>
    <mergeCell ref="AU107:AU113"/>
    <mergeCell ref="AV107:AV113"/>
    <mergeCell ref="AW107:AW126"/>
    <mergeCell ref="AX107:AX113"/>
    <mergeCell ref="AY107:AY113"/>
    <mergeCell ref="AT114:AT120"/>
    <mergeCell ref="AU114:AU120"/>
    <mergeCell ref="AV114:AV126"/>
    <mergeCell ref="AX114:AX126"/>
    <mergeCell ref="BK114:BK126"/>
    <mergeCell ref="BL114:BL126"/>
    <mergeCell ref="BM114:BM126"/>
    <mergeCell ref="C117:C126"/>
    <mergeCell ref="X121:X126"/>
    <mergeCell ref="AP121:AP126"/>
    <mergeCell ref="AQ121:AQ126"/>
    <mergeCell ref="AR121:AR126"/>
    <mergeCell ref="AS121:AS126"/>
    <mergeCell ref="AT121:AT126"/>
    <mergeCell ref="BE114:BE126"/>
    <mergeCell ref="BF114:BF126"/>
    <mergeCell ref="BG114:BG126"/>
    <mergeCell ref="BH114:BH126"/>
    <mergeCell ref="BI114:BI126"/>
    <mergeCell ref="BJ114:BJ126"/>
    <mergeCell ref="AY114:AY126"/>
    <mergeCell ref="AZ114:AZ126"/>
    <mergeCell ref="BA114:BA126"/>
    <mergeCell ref="BB114:BB126"/>
    <mergeCell ref="BC114:BC126"/>
    <mergeCell ref="BD114:BD126"/>
    <mergeCell ref="AF114:AF126"/>
    <mergeCell ref="AG114:AG126"/>
    <mergeCell ref="AH114:AH126"/>
    <mergeCell ref="AP114:AP120"/>
    <mergeCell ref="AQ114:AQ120"/>
    <mergeCell ref="AR114:AR120"/>
    <mergeCell ref="AN107:AN126"/>
    <mergeCell ref="AO107:AO126"/>
    <mergeCell ref="AP107:AP113"/>
    <mergeCell ref="AQ107:AQ113"/>
    <mergeCell ref="P127:P146"/>
    <mergeCell ref="Q127:Q146"/>
    <mergeCell ref="U127:U146"/>
    <mergeCell ref="V127:V146"/>
    <mergeCell ref="W127:W146"/>
    <mergeCell ref="X127:X133"/>
    <mergeCell ref="J127:J146"/>
    <mergeCell ref="K127:K146"/>
    <mergeCell ref="L127:L146"/>
    <mergeCell ref="M127:M146"/>
    <mergeCell ref="N127:N146"/>
    <mergeCell ref="O127:O146"/>
    <mergeCell ref="AU121:AU126"/>
    <mergeCell ref="A127:A146"/>
    <mergeCell ref="B127:B146"/>
    <mergeCell ref="C127:C146"/>
    <mergeCell ref="D127:D146"/>
    <mergeCell ref="E127:E146"/>
    <mergeCell ref="F127:F146"/>
    <mergeCell ref="G127:G146"/>
    <mergeCell ref="H127:H146"/>
    <mergeCell ref="I127:I146"/>
    <mergeCell ref="M107:M126"/>
    <mergeCell ref="N107:N126"/>
    <mergeCell ref="O107:O126"/>
    <mergeCell ref="P107:P126"/>
    <mergeCell ref="Q107:Q126"/>
    <mergeCell ref="U107:U126"/>
    <mergeCell ref="G107:G126"/>
    <mergeCell ref="H107:H126"/>
    <mergeCell ref="I107:I126"/>
    <mergeCell ref="J107:J126"/>
    <mergeCell ref="AN127:AN146"/>
    <mergeCell ref="AO127:AO146"/>
    <mergeCell ref="AP127:AP133"/>
    <mergeCell ref="AQ127:AQ133"/>
    <mergeCell ref="AQ134:AQ146"/>
    <mergeCell ref="AE127:AE133"/>
    <mergeCell ref="AF127:AF133"/>
    <mergeCell ref="AG127:AG133"/>
    <mergeCell ref="AH127:AH133"/>
    <mergeCell ref="AI127:AI146"/>
    <mergeCell ref="AJ127:AJ146"/>
    <mergeCell ref="Y127:Y133"/>
    <mergeCell ref="Z127:Z133"/>
    <mergeCell ref="AA127:AA133"/>
    <mergeCell ref="AB127:AB133"/>
    <mergeCell ref="AC127:AC133"/>
    <mergeCell ref="AD127:AD133"/>
    <mergeCell ref="AH134:AH146"/>
    <mergeCell ref="AP134:AP146"/>
    <mergeCell ref="BJ127:BJ133"/>
    <mergeCell ref="BK127:BK133"/>
    <mergeCell ref="BL127:BL133"/>
    <mergeCell ref="BM127:BM133"/>
    <mergeCell ref="X134:X146"/>
    <mergeCell ref="Y134:Y146"/>
    <mergeCell ref="Z134:Z146"/>
    <mergeCell ref="AA134:AA146"/>
    <mergeCell ref="AB134:AB146"/>
    <mergeCell ref="AC134:AC146"/>
    <mergeCell ref="BD127:BD133"/>
    <mergeCell ref="BE127:BE133"/>
    <mergeCell ref="BF127:BF133"/>
    <mergeCell ref="BG127:BG133"/>
    <mergeCell ref="BH127:BH133"/>
    <mergeCell ref="BI127:BI133"/>
    <mergeCell ref="AX127:AX133"/>
    <mergeCell ref="AY127:AY133"/>
    <mergeCell ref="AZ127:AZ133"/>
    <mergeCell ref="BA127:BA133"/>
    <mergeCell ref="BB127:BB133"/>
    <mergeCell ref="BC127:BC133"/>
    <mergeCell ref="AR127:AR133"/>
    <mergeCell ref="AS127:AS133"/>
    <mergeCell ref="AT127:AT133"/>
    <mergeCell ref="AU127:AU133"/>
    <mergeCell ref="AV127:AV133"/>
    <mergeCell ref="AW127:AW133"/>
    <mergeCell ref="AL127:AL146"/>
    <mergeCell ref="AM127:AM146"/>
    <mergeCell ref="BJ134:BJ146"/>
    <mergeCell ref="BK134:BK146"/>
    <mergeCell ref="BL134:BL146"/>
    <mergeCell ref="BM134:BM146"/>
    <mergeCell ref="A147:A166"/>
    <mergeCell ref="B147:B166"/>
    <mergeCell ref="C147:C166"/>
    <mergeCell ref="D147:D166"/>
    <mergeCell ref="E147:E166"/>
    <mergeCell ref="F147:F166"/>
    <mergeCell ref="BD134:BD146"/>
    <mergeCell ref="BE134:BE146"/>
    <mergeCell ref="BF134:BF146"/>
    <mergeCell ref="BG134:BG146"/>
    <mergeCell ref="BH134:BH146"/>
    <mergeCell ref="BI134:BI146"/>
    <mergeCell ref="AX134:AX146"/>
    <mergeCell ref="AY134:AY146"/>
    <mergeCell ref="AZ134:AZ146"/>
    <mergeCell ref="BA134:BA146"/>
    <mergeCell ref="BB134:BB146"/>
    <mergeCell ref="BC134:BC146"/>
    <mergeCell ref="AR134:AR146"/>
    <mergeCell ref="AS134:AS146"/>
    <mergeCell ref="AT134:AT146"/>
    <mergeCell ref="AU134:AU146"/>
    <mergeCell ref="AV134:AV146"/>
    <mergeCell ref="AW134:AW146"/>
    <mergeCell ref="AD134:AD146"/>
    <mergeCell ref="AE134:AE146"/>
    <mergeCell ref="AF134:AF146"/>
    <mergeCell ref="AG134:AG146"/>
    <mergeCell ref="V147:V166"/>
    <mergeCell ref="W147:W166"/>
    <mergeCell ref="X147:X153"/>
    <mergeCell ref="Y147:Y153"/>
    <mergeCell ref="Z147:Z153"/>
    <mergeCell ref="AA147:AA153"/>
    <mergeCell ref="M147:M166"/>
    <mergeCell ref="N147:N166"/>
    <mergeCell ref="O147:O166"/>
    <mergeCell ref="P147:P166"/>
    <mergeCell ref="Q147:Q166"/>
    <mergeCell ref="U147:U166"/>
    <mergeCell ref="G147:G166"/>
    <mergeCell ref="H147:H166"/>
    <mergeCell ref="I147:I166"/>
    <mergeCell ref="J147:J166"/>
    <mergeCell ref="K147:K166"/>
    <mergeCell ref="L147:L166"/>
    <mergeCell ref="AQ147:AQ153"/>
    <mergeCell ref="AS147:AS153"/>
    <mergeCell ref="AT147:AT153"/>
    <mergeCell ref="AT154:AT166"/>
    <mergeCell ref="AH147:AH153"/>
    <mergeCell ref="AI147:AI166"/>
    <mergeCell ref="AJ147:AJ166"/>
    <mergeCell ref="AL147:AL166"/>
    <mergeCell ref="AM147:AM166"/>
    <mergeCell ref="AN147:AN166"/>
    <mergeCell ref="AB147:AB153"/>
    <mergeCell ref="AC147:AC153"/>
    <mergeCell ref="AD147:AD153"/>
    <mergeCell ref="AE147:AE153"/>
    <mergeCell ref="AF147:AF153"/>
    <mergeCell ref="AG147:AG153"/>
    <mergeCell ref="AR154:AR166"/>
    <mergeCell ref="AS154:AS166"/>
    <mergeCell ref="BM147:BM153"/>
    <mergeCell ref="X154:X166"/>
    <mergeCell ref="Y154:Y166"/>
    <mergeCell ref="Z154:Z166"/>
    <mergeCell ref="AA154:AA166"/>
    <mergeCell ref="AB154:AB166"/>
    <mergeCell ref="AC154:AC166"/>
    <mergeCell ref="AD154:AD166"/>
    <mergeCell ref="AE154:AE166"/>
    <mergeCell ref="AF154:AF166"/>
    <mergeCell ref="BG147:BG153"/>
    <mergeCell ref="BH147:BH153"/>
    <mergeCell ref="BI147:BI153"/>
    <mergeCell ref="BJ147:BJ153"/>
    <mergeCell ref="BK147:BK153"/>
    <mergeCell ref="BL147:BL153"/>
    <mergeCell ref="BA147:BA153"/>
    <mergeCell ref="BB147:BB153"/>
    <mergeCell ref="BC147:BC153"/>
    <mergeCell ref="BD147:BD153"/>
    <mergeCell ref="BE147:BE153"/>
    <mergeCell ref="BF147:BF153"/>
    <mergeCell ref="AU147:AU153"/>
    <mergeCell ref="AV147:AV153"/>
    <mergeCell ref="AW147:AW153"/>
    <mergeCell ref="AX147:AX153"/>
    <mergeCell ref="AY147:AY153"/>
    <mergeCell ref="AZ147:AZ153"/>
    <mergeCell ref="AO147:AO166"/>
    <mergeCell ref="AP147:AP153"/>
    <mergeCell ref="BM154:BM166"/>
    <mergeCell ref="AR147:AR153"/>
    <mergeCell ref="A167:A186"/>
    <mergeCell ref="B167:B186"/>
    <mergeCell ref="C167:C186"/>
    <mergeCell ref="D167:D186"/>
    <mergeCell ref="E167:E186"/>
    <mergeCell ref="F167:F186"/>
    <mergeCell ref="G167:G186"/>
    <mergeCell ref="H167:H186"/>
    <mergeCell ref="I167:I186"/>
    <mergeCell ref="BG154:BG166"/>
    <mergeCell ref="BH154:BH166"/>
    <mergeCell ref="BI154:BI166"/>
    <mergeCell ref="BJ154:BJ166"/>
    <mergeCell ref="BK154:BK166"/>
    <mergeCell ref="BL154:BL166"/>
    <mergeCell ref="BA154:BA166"/>
    <mergeCell ref="BB154:BB166"/>
    <mergeCell ref="BC154:BC166"/>
    <mergeCell ref="BD154:BD166"/>
    <mergeCell ref="BE154:BE166"/>
    <mergeCell ref="BF154:BF166"/>
    <mergeCell ref="AU154:AU166"/>
    <mergeCell ref="AV154:AV166"/>
    <mergeCell ref="AW154:AW166"/>
    <mergeCell ref="AX154:AX166"/>
    <mergeCell ref="AY154:AY166"/>
    <mergeCell ref="AZ154:AZ166"/>
    <mergeCell ref="AG154:AG166"/>
    <mergeCell ref="AH154:AH166"/>
    <mergeCell ref="AP154:AP166"/>
    <mergeCell ref="AQ154:AQ166"/>
    <mergeCell ref="Y167:Y173"/>
    <mergeCell ref="Z167:Z173"/>
    <mergeCell ref="AA167:AA173"/>
    <mergeCell ref="AB167:AB173"/>
    <mergeCell ref="AC167:AC173"/>
    <mergeCell ref="AD167:AD173"/>
    <mergeCell ref="P167:P186"/>
    <mergeCell ref="Q167:Q186"/>
    <mergeCell ref="U167:U186"/>
    <mergeCell ref="V167:V186"/>
    <mergeCell ref="W167:W186"/>
    <mergeCell ref="X167:X173"/>
    <mergeCell ref="J167:J186"/>
    <mergeCell ref="K167:K186"/>
    <mergeCell ref="L167:L186"/>
    <mergeCell ref="M167:M186"/>
    <mergeCell ref="N167:N186"/>
    <mergeCell ref="O167:O186"/>
    <mergeCell ref="BM167:BM173"/>
    <mergeCell ref="X174:X186"/>
    <mergeCell ref="Y174:Y186"/>
    <mergeCell ref="Z174:Z186"/>
    <mergeCell ref="AA174:AA186"/>
    <mergeCell ref="AB174:AB186"/>
    <mergeCell ref="AC174:AC186"/>
    <mergeCell ref="BD167:BD173"/>
    <mergeCell ref="BE167:BE173"/>
    <mergeCell ref="BF167:BF173"/>
    <mergeCell ref="BG167:BG173"/>
    <mergeCell ref="BH167:BH173"/>
    <mergeCell ref="BI167:BI173"/>
    <mergeCell ref="AX167:AX173"/>
    <mergeCell ref="AY167:AY173"/>
    <mergeCell ref="AZ167:AZ173"/>
    <mergeCell ref="BA167:BA173"/>
    <mergeCell ref="BB167:BB173"/>
    <mergeCell ref="BC167:BC173"/>
    <mergeCell ref="AR167:AR173"/>
    <mergeCell ref="AS167:AS173"/>
    <mergeCell ref="AT167:AT173"/>
    <mergeCell ref="AU167:AU173"/>
    <mergeCell ref="AV167:AV173"/>
    <mergeCell ref="AW167:AW173"/>
    <mergeCell ref="AL167:AL186"/>
    <mergeCell ref="AM167:AM186"/>
    <mergeCell ref="AN167:AN186"/>
    <mergeCell ref="AO167:AO186"/>
    <mergeCell ref="AP167:AP173"/>
    <mergeCell ref="AQ167:AQ173"/>
    <mergeCell ref="AQ174:AQ186"/>
    <mergeCell ref="AV174:AV186"/>
    <mergeCell ref="AW174:AW186"/>
    <mergeCell ref="AD174:AD186"/>
    <mergeCell ref="AE174:AE186"/>
    <mergeCell ref="AF174:AF186"/>
    <mergeCell ref="AG174:AG186"/>
    <mergeCell ref="AH174:AH186"/>
    <mergeCell ref="AP174:AP186"/>
    <mergeCell ref="BJ167:BJ173"/>
    <mergeCell ref="BK167:BK173"/>
    <mergeCell ref="BL167:BL173"/>
    <mergeCell ref="AE167:AE173"/>
    <mergeCell ref="AF167:AF173"/>
    <mergeCell ref="AG167:AG173"/>
    <mergeCell ref="AH167:AH173"/>
    <mergeCell ref="AI167:AI186"/>
    <mergeCell ref="AJ167:AJ186"/>
    <mergeCell ref="G187:G206"/>
    <mergeCell ref="H187:H206"/>
    <mergeCell ref="I187:I206"/>
    <mergeCell ref="J187:J206"/>
    <mergeCell ref="K187:K206"/>
    <mergeCell ref="L187:L206"/>
    <mergeCell ref="BJ174:BJ186"/>
    <mergeCell ref="BK174:BK186"/>
    <mergeCell ref="BL174:BL186"/>
    <mergeCell ref="BM174:BM186"/>
    <mergeCell ref="A187:A206"/>
    <mergeCell ref="B187:B206"/>
    <mergeCell ref="C187:C206"/>
    <mergeCell ref="D187:D206"/>
    <mergeCell ref="E187:E206"/>
    <mergeCell ref="F187:F206"/>
    <mergeCell ref="BD174:BD186"/>
    <mergeCell ref="BE174:BE186"/>
    <mergeCell ref="BF174:BF186"/>
    <mergeCell ref="BG174:BG186"/>
    <mergeCell ref="BH174:BH186"/>
    <mergeCell ref="BI174:BI186"/>
    <mergeCell ref="AX174:AX186"/>
    <mergeCell ref="AY174:AY186"/>
    <mergeCell ref="AZ174:AZ186"/>
    <mergeCell ref="BA174:BA186"/>
    <mergeCell ref="BB174:BB186"/>
    <mergeCell ref="BC174:BC186"/>
    <mergeCell ref="AR174:AR186"/>
    <mergeCell ref="AS174:AS186"/>
    <mergeCell ref="AT174:AT186"/>
    <mergeCell ref="AU174:AU186"/>
    <mergeCell ref="AB187:AB193"/>
    <mergeCell ref="AC187:AC193"/>
    <mergeCell ref="AD187:AD193"/>
    <mergeCell ref="AE187:AE193"/>
    <mergeCell ref="AF187:AF193"/>
    <mergeCell ref="AG187:AG193"/>
    <mergeCell ref="V187:V206"/>
    <mergeCell ref="W187:W206"/>
    <mergeCell ref="X187:X193"/>
    <mergeCell ref="Y187:Y193"/>
    <mergeCell ref="Z187:Z193"/>
    <mergeCell ref="AA187:AA193"/>
    <mergeCell ref="AG194:AG206"/>
    <mergeCell ref="AH194:AH206"/>
    <mergeCell ref="M187:M206"/>
    <mergeCell ref="N187:N206"/>
    <mergeCell ref="O187:O206"/>
    <mergeCell ref="P187:P206"/>
    <mergeCell ref="Q187:Q206"/>
    <mergeCell ref="U187:U206"/>
    <mergeCell ref="AS187:AS193"/>
    <mergeCell ref="AT187:AT193"/>
    <mergeCell ref="AT194:AT206"/>
    <mergeCell ref="BE194:BE206"/>
    <mergeCell ref="BF194:BF206"/>
    <mergeCell ref="AU194:AU206"/>
    <mergeCell ref="AV194:AV206"/>
    <mergeCell ref="AW194:AW206"/>
    <mergeCell ref="AX194:AX206"/>
    <mergeCell ref="AY194:AY206"/>
    <mergeCell ref="AZ194:AZ206"/>
    <mergeCell ref="AP194:AP206"/>
    <mergeCell ref="AQ194:AQ206"/>
    <mergeCell ref="AR194:AR206"/>
    <mergeCell ref="AS194:AS206"/>
    <mergeCell ref="AH187:AH193"/>
    <mergeCell ref="AI187:AI206"/>
    <mergeCell ref="AJ187:AJ206"/>
    <mergeCell ref="AL187:AL206"/>
    <mergeCell ref="AM187:AM206"/>
    <mergeCell ref="AN187:AN206"/>
    <mergeCell ref="BM187:BM193"/>
    <mergeCell ref="X194:X206"/>
    <mergeCell ref="Y194:Y206"/>
    <mergeCell ref="Z194:Z206"/>
    <mergeCell ref="AA194:AA206"/>
    <mergeCell ref="AB194:AB206"/>
    <mergeCell ref="AC194:AC206"/>
    <mergeCell ref="AD194:AD206"/>
    <mergeCell ref="AE194:AE206"/>
    <mergeCell ref="AF194:AF206"/>
    <mergeCell ref="BG187:BG193"/>
    <mergeCell ref="BH187:BH193"/>
    <mergeCell ref="BI187:BI193"/>
    <mergeCell ref="BJ187:BJ193"/>
    <mergeCell ref="BK187:BK193"/>
    <mergeCell ref="BL187:BL193"/>
    <mergeCell ref="BA187:BA193"/>
    <mergeCell ref="BB187:BB193"/>
    <mergeCell ref="BC187:BC193"/>
    <mergeCell ref="BD187:BD193"/>
    <mergeCell ref="BE187:BE193"/>
    <mergeCell ref="BF187:BF193"/>
    <mergeCell ref="AU187:AU193"/>
    <mergeCell ref="AV187:AV193"/>
    <mergeCell ref="AW187:AW193"/>
    <mergeCell ref="AX187:AX193"/>
    <mergeCell ref="AY187:AY193"/>
    <mergeCell ref="AZ187:AZ193"/>
    <mergeCell ref="AO187:AO206"/>
    <mergeCell ref="AP187:AP193"/>
    <mergeCell ref="AQ187:AQ193"/>
    <mergeCell ref="AR187:AR193"/>
    <mergeCell ref="P207:P226"/>
    <mergeCell ref="Q207:Q226"/>
    <mergeCell ref="U207:U226"/>
    <mergeCell ref="V207:V226"/>
    <mergeCell ref="W207:W226"/>
    <mergeCell ref="X207:X213"/>
    <mergeCell ref="J207:J226"/>
    <mergeCell ref="K207:K226"/>
    <mergeCell ref="L207:L226"/>
    <mergeCell ref="M207:M226"/>
    <mergeCell ref="N207:N226"/>
    <mergeCell ref="O207:O226"/>
    <mergeCell ref="BM194:BM206"/>
    <mergeCell ref="A207:A226"/>
    <mergeCell ref="B207:B226"/>
    <mergeCell ref="C207:C226"/>
    <mergeCell ref="D207:D226"/>
    <mergeCell ref="E207:E226"/>
    <mergeCell ref="F207:F226"/>
    <mergeCell ref="G207:G226"/>
    <mergeCell ref="H207:H226"/>
    <mergeCell ref="I207:I226"/>
    <mergeCell ref="BG194:BG206"/>
    <mergeCell ref="BH194:BH206"/>
    <mergeCell ref="BI194:BI206"/>
    <mergeCell ref="BJ194:BJ206"/>
    <mergeCell ref="BK194:BK206"/>
    <mergeCell ref="BL194:BL206"/>
    <mergeCell ref="BA194:BA206"/>
    <mergeCell ref="BB194:BB206"/>
    <mergeCell ref="BC194:BC206"/>
    <mergeCell ref="BD194:BD206"/>
    <mergeCell ref="AN207:AN226"/>
    <mergeCell ref="AO207:AO226"/>
    <mergeCell ref="AP207:AP213"/>
    <mergeCell ref="AQ207:AQ213"/>
    <mergeCell ref="AQ214:AQ226"/>
    <mergeCell ref="AE207:AE213"/>
    <mergeCell ref="AF207:AF213"/>
    <mergeCell ref="AG207:AG213"/>
    <mergeCell ref="AH207:AH213"/>
    <mergeCell ref="AI207:AI226"/>
    <mergeCell ref="AJ207:AJ226"/>
    <mergeCell ref="Y207:Y213"/>
    <mergeCell ref="Z207:Z213"/>
    <mergeCell ref="AA207:AA213"/>
    <mergeCell ref="AB207:AB213"/>
    <mergeCell ref="AC207:AC213"/>
    <mergeCell ref="AD207:AD213"/>
    <mergeCell ref="AH214:AH226"/>
    <mergeCell ref="AP214:AP226"/>
    <mergeCell ref="BJ207:BJ213"/>
    <mergeCell ref="BK207:BK213"/>
    <mergeCell ref="BL207:BL213"/>
    <mergeCell ref="BM207:BM213"/>
    <mergeCell ref="X214:X226"/>
    <mergeCell ref="Y214:Y226"/>
    <mergeCell ref="Z214:Z226"/>
    <mergeCell ref="AA214:AA226"/>
    <mergeCell ref="AB214:AB226"/>
    <mergeCell ref="AC214:AC226"/>
    <mergeCell ref="BD207:BD213"/>
    <mergeCell ref="BE207:BE213"/>
    <mergeCell ref="BF207:BF213"/>
    <mergeCell ref="BG207:BG213"/>
    <mergeCell ref="BH207:BH213"/>
    <mergeCell ref="BI207:BI213"/>
    <mergeCell ref="AX207:AX213"/>
    <mergeCell ref="AY207:AY213"/>
    <mergeCell ref="AZ207:AZ213"/>
    <mergeCell ref="BA207:BA213"/>
    <mergeCell ref="BB207:BB213"/>
    <mergeCell ref="BC207:BC213"/>
    <mergeCell ref="AR207:AR213"/>
    <mergeCell ref="AS207:AS213"/>
    <mergeCell ref="AT207:AT213"/>
    <mergeCell ref="AU207:AU213"/>
    <mergeCell ref="AV207:AV213"/>
    <mergeCell ref="AW207:AW213"/>
    <mergeCell ref="AL207:AL226"/>
    <mergeCell ref="AM207:AM226"/>
    <mergeCell ref="BJ214:BJ226"/>
    <mergeCell ref="BK214:BK226"/>
    <mergeCell ref="BL214:BL226"/>
    <mergeCell ref="BM214:BM226"/>
    <mergeCell ref="A227:A246"/>
    <mergeCell ref="B227:B246"/>
    <mergeCell ref="C227:C246"/>
    <mergeCell ref="D227:D246"/>
    <mergeCell ref="E227:E246"/>
    <mergeCell ref="F227:F246"/>
    <mergeCell ref="BD214:BD226"/>
    <mergeCell ref="BE214:BE226"/>
    <mergeCell ref="BF214:BF226"/>
    <mergeCell ref="BG214:BG226"/>
    <mergeCell ref="BH214:BH226"/>
    <mergeCell ref="BI214:BI226"/>
    <mergeCell ref="AX214:AX226"/>
    <mergeCell ref="AY214:AY226"/>
    <mergeCell ref="AZ214:AZ226"/>
    <mergeCell ref="BA214:BA226"/>
    <mergeCell ref="BB214:BB226"/>
    <mergeCell ref="BC214:BC226"/>
    <mergeCell ref="AR214:AR226"/>
    <mergeCell ref="AS214:AS226"/>
    <mergeCell ref="AT214:AT226"/>
    <mergeCell ref="AU214:AU226"/>
    <mergeCell ref="AV214:AV226"/>
    <mergeCell ref="AW214:AW226"/>
    <mergeCell ref="AD214:AD226"/>
    <mergeCell ref="AE214:AE226"/>
    <mergeCell ref="AF214:AF226"/>
    <mergeCell ref="AG214:AG226"/>
    <mergeCell ref="V227:V246"/>
    <mergeCell ref="W227:W246"/>
    <mergeCell ref="X227:X233"/>
    <mergeCell ref="Y227:Y233"/>
    <mergeCell ref="Z227:Z233"/>
    <mergeCell ref="AA227:AA233"/>
    <mergeCell ref="M227:M246"/>
    <mergeCell ref="N227:N246"/>
    <mergeCell ref="O227:O246"/>
    <mergeCell ref="P227:P246"/>
    <mergeCell ref="Q227:Q246"/>
    <mergeCell ref="U227:U246"/>
    <mergeCell ref="G227:G246"/>
    <mergeCell ref="H227:H246"/>
    <mergeCell ref="I227:I246"/>
    <mergeCell ref="J227:J246"/>
    <mergeCell ref="K227:K246"/>
    <mergeCell ref="L227:L246"/>
    <mergeCell ref="AQ227:AQ233"/>
    <mergeCell ref="AS227:AS233"/>
    <mergeCell ref="AT227:AT233"/>
    <mergeCell ref="AT234:AT246"/>
    <mergeCell ref="AH227:AH233"/>
    <mergeCell ref="AI227:AI246"/>
    <mergeCell ref="AJ227:AJ246"/>
    <mergeCell ref="AL227:AL246"/>
    <mergeCell ref="AM227:AM246"/>
    <mergeCell ref="AN227:AN246"/>
    <mergeCell ref="AB227:AB233"/>
    <mergeCell ref="AC227:AC233"/>
    <mergeCell ref="AD227:AD233"/>
    <mergeCell ref="AE227:AE233"/>
    <mergeCell ref="AF227:AF233"/>
    <mergeCell ref="AG227:AG233"/>
    <mergeCell ref="AR234:AR246"/>
    <mergeCell ref="AS234:AS246"/>
    <mergeCell ref="BM227:BM233"/>
    <mergeCell ref="X234:X246"/>
    <mergeCell ref="Y234:Y246"/>
    <mergeCell ref="Z234:Z246"/>
    <mergeCell ref="AA234:AA246"/>
    <mergeCell ref="AB234:AB246"/>
    <mergeCell ref="AC234:AC246"/>
    <mergeCell ref="AD234:AD246"/>
    <mergeCell ref="AE234:AE246"/>
    <mergeCell ref="AF234:AF246"/>
    <mergeCell ref="BG227:BG233"/>
    <mergeCell ref="BH227:BH233"/>
    <mergeCell ref="BI227:BI233"/>
    <mergeCell ref="BJ227:BJ233"/>
    <mergeCell ref="BK227:BK233"/>
    <mergeCell ref="BL227:BL233"/>
    <mergeCell ref="BA227:BA233"/>
    <mergeCell ref="BB227:BB233"/>
    <mergeCell ref="BC227:BC233"/>
    <mergeCell ref="BD227:BD233"/>
    <mergeCell ref="BE227:BE233"/>
    <mergeCell ref="BF227:BF233"/>
    <mergeCell ref="AU227:AU233"/>
    <mergeCell ref="AV227:AV233"/>
    <mergeCell ref="AW227:AW233"/>
    <mergeCell ref="AX227:AX233"/>
    <mergeCell ref="AY227:AY233"/>
    <mergeCell ref="AZ227:AZ233"/>
    <mergeCell ref="AO227:AO246"/>
    <mergeCell ref="AP227:AP233"/>
    <mergeCell ref="BM234:BM246"/>
    <mergeCell ref="AR227:AR233"/>
    <mergeCell ref="A247:A266"/>
    <mergeCell ref="B247:B266"/>
    <mergeCell ref="C247:C266"/>
    <mergeCell ref="D247:D266"/>
    <mergeCell ref="E247:E266"/>
    <mergeCell ref="F247:F266"/>
    <mergeCell ref="G247:G266"/>
    <mergeCell ref="H247:H266"/>
    <mergeCell ref="I247:I266"/>
    <mergeCell ref="BG234:BG246"/>
    <mergeCell ref="BH234:BH246"/>
    <mergeCell ref="BI234:BI246"/>
    <mergeCell ref="BJ234:BJ246"/>
    <mergeCell ref="BK234:BK246"/>
    <mergeCell ref="BL234:BL246"/>
    <mergeCell ref="BA234:BA246"/>
    <mergeCell ref="BB234:BB246"/>
    <mergeCell ref="BC234:BC246"/>
    <mergeCell ref="BD234:BD246"/>
    <mergeCell ref="BE234:BE246"/>
    <mergeCell ref="BF234:BF246"/>
    <mergeCell ref="AU234:AU246"/>
    <mergeCell ref="AV234:AV246"/>
    <mergeCell ref="AW234:AW246"/>
    <mergeCell ref="AX234:AX246"/>
    <mergeCell ref="AY234:AY246"/>
    <mergeCell ref="AZ234:AZ246"/>
    <mergeCell ref="AG234:AG246"/>
    <mergeCell ref="AH234:AH246"/>
    <mergeCell ref="AP234:AP246"/>
    <mergeCell ref="AQ234:AQ246"/>
    <mergeCell ref="Y247:Y253"/>
    <mergeCell ref="Z247:Z253"/>
    <mergeCell ref="AA247:AA253"/>
    <mergeCell ref="AB247:AB253"/>
    <mergeCell ref="AC247:AC253"/>
    <mergeCell ref="AD247:AD253"/>
    <mergeCell ref="P247:P266"/>
    <mergeCell ref="Q247:Q266"/>
    <mergeCell ref="U247:U266"/>
    <mergeCell ref="V247:V266"/>
    <mergeCell ref="W247:W266"/>
    <mergeCell ref="X247:X253"/>
    <mergeCell ref="J247:J266"/>
    <mergeCell ref="K247:K266"/>
    <mergeCell ref="L247:L266"/>
    <mergeCell ref="M247:M266"/>
    <mergeCell ref="N247:N266"/>
    <mergeCell ref="O247:O266"/>
    <mergeCell ref="BM247:BM253"/>
    <mergeCell ref="X254:X266"/>
    <mergeCell ref="Y254:Y266"/>
    <mergeCell ref="Z254:Z266"/>
    <mergeCell ref="AA254:AA266"/>
    <mergeCell ref="AB254:AB266"/>
    <mergeCell ref="AC254:AC266"/>
    <mergeCell ref="BD247:BD253"/>
    <mergeCell ref="BE247:BE253"/>
    <mergeCell ref="BF247:BF253"/>
    <mergeCell ref="BG247:BG253"/>
    <mergeCell ref="BH247:BH253"/>
    <mergeCell ref="BI247:BI253"/>
    <mergeCell ref="AX247:AX253"/>
    <mergeCell ref="AY247:AY253"/>
    <mergeCell ref="AZ247:AZ253"/>
    <mergeCell ref="BA247:BA253"/>
    <mergeCell ref="BB247:BB253"/>
    <mergeCell ref="BC247:BC253"/>
    <mergeCell ref="AR247:AR253"/>
    <mergeCell ref="AS247:AS253"/>
    <mergeCell ref="AT247:AT253"/>
    <mergeCell ref="AU247:AU253"/>
    <mergeCell ref="AV247:AV253"/>
    <mergeCell ref="AW247:AW253"/>
    <mergeCell ref="AL247:AL266"/>
    <mergeCell ref="AM247:AM266"/>
    <mergeCell ref="AN247:AN266"/>
    <mergeCell ref="AO247:AO266"/>
    <mergeCell ref="AP247:AP253"/>
    <mergeCell ref="AQ247:AQ253"/>
    <mergeCell ref="AQ254:AQ266"/>
    <mergeCell ref="AV254:AV266"/>
    <mergeCell ref="AW254:AW266"/>
    <mergeCell ref="AD254:AD266"/>
    <mergeCell ref="AE254:AE266"/>
    <mergeCell ref="AF254:AF266"/>
    <mergeCell ref="AG254:AG266"/>
    <mergeCell ref="AH254:AH266"/>
    <mergeCell ref="AP254:AP266"/>
    <mergeCell ref="BJ247:BJ253"/>
    <mergeCell ref="BK247:BK253"/>
    <mergeCell ref="BL247:BL253"/>
    <mergeCell ref="AE247:AE253"/>
    <mergeCell ref="AF247:AF253"/>
    <mergeCell ref="AG247:AG253"/>
    <mergeCell ref="AH247:AH253"/>
    <mergeCell ref="AI247:AI266"/>
    <mergeCell ref="AJ247:AJ266"/>
    <mergeCell ref="G267:G286"/>
    <mergeCell ref="H267:H286"/>
    <mergeCell ref="I267:I286"/>
    <mergeCell ref="J267:J286"/>
    <mergeCell ref="K267:K286"/>
    <mergeCell ref="L267:L286"/>
    <mergeCell ref="BJ254:BJ266"/>
    <mergeCell ref="BK254:BK266"/>
    <mergeCell ref="BL254:BL266"/>
    <mergeCell ref="BM254:BM266"/>
    <mergeCell ref="A267:A286"/>
    <mergeCell ref="B267:B286"/>
    <mergeCell ref="C267:C286"/>
    <mergeCell ref="D267:D286"/>
    <mergeCell ref="E267:E286"/>
    <mergeCell ref="F267:F286"/>
    <mergeCell ref="BD254:BD266"/>
    <mergeCell ref="BE254:BE266"/>
    <mergeCell ref="BF254:BF266"/>
    <mergeCell ref="BG254:BG266"/>
    <mergeCell ref="BH254:BH266"/>
    <mergeCell ref="BI254:BI266"/>
    <mergeCell ref="AX254:AX266"/>
    <mergeCell ref="AY254:AY266"/>
    <mergeCell ref="AZ254:AZ266"/>
    <mergeCell ref="BA254:BA266"/>
    <mergeCell ref="BB254:BB266"/>
    <mergeCell ref="BC254:BC266"/>
    <mergeCell ref="AR254:AR266"/>
    <mergeCell ref="AS254:AS266"/>
    <mergeCell ref="AT254:AT266"/>
    <mergeCell ref="AU254:AU266"/>
    <mergeCell ref="AB267:AB273"/>
    <mergeCell ref="AC267:AC273"/>
    <mergeCell ref="AD267:AD273"/>
    <mergeCell ref="AE267:AE273"/>
    <mergeCell ref="AF267:AF273"/>
    <mergeCell ref="AG267:AG273"/>
    <mergeCell ref="V267:V286"/>
    <mergeCell ref="W267:W286"/>
    <mergeCell ref="X267:X273"/>
    <mergeCell ref="Y267:Y273"/>
    <mergeCell ref="Z267:Z273"/>
    <mergeCell ref="AA267:AA273"/>
    <mergeCell ref="AG274:AG286"/>
    <mergeCell ref="AH274:AH286"/>
    <mergeCell ref="M267:M286"/>
    <mergeCell ref="N267:N286"/>
    <mergeCell ref="O267:O286"/>
    <mergeCell ref="P267:P286"/>
    <mergeCell ref="Q267:Q286"/>
    <mergeCell ref="U267:U286"/>
    <mergeCell ref="AS267:AS273"/>
    <mergeCell ref="AT267:AT273"/>
    <mergeCell ref="AT274:AT286"/>
    <mergeCell ref="BE274:BE286"/>
    <mergeCell ref="BF274:BF286"/>
    <mergeCell ref="AU274:AU286"/>
    <mergeCell ref="AV274:AV286"/>
    <mergeCell ref="AW274:AW286"/>
    <mergeCell ref="AX274:AX286"/>
    <mergeCell ref="AY274:AY286"/>
    <mergeCell ref="AZ274:AZ286"/>
    <mergeCell ref="AP274:AP286"/>
    <mergeCell ref="AQ274:AQ286"/>
    <mergeCell ref="AR274:AR286"/>
    <mergeCell ref="AS274:AS286"/>
    <mergeCell ref="AH267:AH273"/>
    <mergeCell ref="AI267:AI286"/>
    <mergeCell ref="AJ267:AJ286"/>
    <mergeCell ref="AL267:AL286"/>
    <mergeCell ref="AM267:AM286"/>
    <mergeCell ref="AN267:AN286"/>
    <mergeCell ref="BM267:BM273"/>
    <mergeCell ref="X274:X286"/>
    <mergeCell ref="Y274:Y286"/>
    <mergeCell ref="Z274:Z286"/>
    <mergeCell ref="AA274:AA286"/>
    <mergeCell ref="AB274:AB286"/>
    <mergeCell ref="AC274:AC286"/>
    <mergeCell ref="AD274:AD286"/>
    <mergeCell ref="AE274:AE286"/>
    <mergeCell ref="AF274:AF286"/>
    <mergeCell ref="BG267:BG273"/>
    <mergeCell ref="BH267:BH273"/>
    <mergeCell ref="BI267:BI273"/>
    <mergeCell ref="BJ267:BJ273"/>
    <mergeCell ref="BK267:BK273"/>
    <mergeCell ref="BL267:BL273"/>
    <mergeCell ref="BA267:BA273"/>
    <mergeCell ref="BB267:BB273"/>
    <mergeCell ref="BC267:BC273"/>
    <mergeCell ref="BD267:BD273"/>
    <mergeCell ref="BE267:BE273"/>
    <mergeCell ref="BF267:BF273"/>
    <mergeCell ref="AU267:AU273"/>
    <mergeCell ref="AV267:AV273"/>
    <mergeCell ref="AW267:AW273"/>
    <mergeCell ref="AX267:AX273"/>
    <mergeCell ref="AY267:AY273"/>
    <mergeCell ref="AZ267:AZ273"/>
    <mergeCell ref="AO267:AO286"/>
    <mergeCell ref="AP267:AP273"/>
    <mergeCell ref="AQ267:AQ273"/>
    <mergeCell ref="AR267:AR273"/>
    <mergeCell ref="P287:P306"/>
    <mergeCell ref="Q287:Q306"/>
    <mergeCell ref="U287:U306"/>
    <mergeCell ref="V287:V306"/>
    <mergeCell ref="W287:W306"/>
    <mergeCell ref="X287:X293"/>
    <mergeCell ref="J287:J306"/>
    <mergeCell ref="K287:K306"/>
    <mergeCell ref="L287:L306"/>
    <mergeCell ref="M287:M306"/>
    <mergeCell ref="N287:N306"/>
    <mergeCell ref="O287:O306"/>
    <mergeCell ref="BM274:BM286"/>
    <mergeCell ref="A287:A306"/>
    <mergeCell ref="B287:B306"/>
    <mergeCell ref="C287:C306"/>
    <mergeCell ref="D287:D306"/>
    <mergeCell ref="E287:E306"/>
    <mergeCell ref="F287:F306"/>
    <mergeCell ref="G287:G306"/>
    <mergeCell ref="H287:H306"/>
    <mergeCell ref="I287:I306"/>
    <mergeCell ref="BG274:BG286"/>
    <mergeCell ref="BH274:BH286"/>
    <mergeCell ref="BI274:BI286"/>
    <mergeCell ref="BJ274:BJ286"/>
    <mergeCell ref="BK274:BK286"/>
    <mergeCell ref="BL274:BL286"/>
    <mergeCell ref="BA274:BA286"/>
    <mergeCell ref="BB274:BB286"/>
    <mergeCell ref="BC274:BC286"/>
    <mergeCell ref="BD274:BD286"/>
    <mergeCell ref="AN287:AN306"/>
    <mergeCell ref="AO287:AO306"/>
    <mergeCell ref="AP287:AP293"/>
    <mergeCell ref="AQ287:AQ293"/>
    <mergeCell ref="AQ294:AQ306"/>
    <mergeCell ref="AE287:AE293"/>
    <mergeCell ref="AF287:AF293"/>
    <mergeCell ref="AG287:AG293"/>
    <mergeCell ref="AH287:AH293"/>
    <mergeCell ref="AI287:AI306"/>
    <mergeCell ref="AJ287:AJ306"/>
    <mergeCell ref="Y287:Y293"/>
    <mergeCell ref="Z287:Z293"/>
    <mergeCell ref="AA287:AA293"/>
    <mergeCell ref="AB287:AB293"/>
    <mergeCell ref="AC287:AC293"/>
    <mergeCell ref="AD287:AD293"/>
    <mergeCell ref="AH294:AH306"/>
    <mergeCell ref="AP294:AP306"/>
    <mergeCell ref="BJ287:BJ293"/>
    <mergeCell ref="BK287:BK293"/>
    <mergeCell ref="BL287:BL293"/>
    <mergeCell ref="BM287:BM293"/>
    <mergeCell ref="X294:X306"/>
    <mergeCell ref="Y294:Y306"/>
    <mergeCell ref="Z294:Z306"/>
    <mergeCell ref="AA294:AA306"/>
    <mergeCell ref="AB294:AB306"/>
    <mergeCell ref="AC294:AC306"/>
    <mergeCell ref="BD287:BD293"/>
    <mergeCell ref="BE287:BE293"/>
    <mergeCell ref="BF287:BF293"/>
    <mergeCell ref="BG287:BG293"/>
    <mergeCell ref="BH287:BH293"/>
    <mergeCell ref="BI287:BI293"/>
    <mergeCell ref="AX287:AX293"/>
    <mergeCell ref="AY287:AY293"/>
    <mergeCell ref="AZ287:AZ293"/>
    <mergeCell ref="BA287:BA293"/>
    <mergeCell ref="BB287:BB293"/>
    <mergeCell ref="BC287:BC293"/>
    <mergeCell ref="AR287:AR293"/>
    <mergeCell ref="AS287:AS293"/>
    <mergeCell ref="AT287:AT293"/>
    <mergeCell ref="AU287:AU293"/>
    <mergeCell ref="AV287:AV293"/>
    <mergeCell ref="AW287:AW293"/>
    <mergeCell ref="AL287:AL306"/>
    <mergeCell ref="AM287:AM306"/>
    <mergeCell ref="BJ294:BJ306"/>
    <mergeCell ref="BK294:BK306"/>
    <mergeCell ref="BL294:BL306"/>
    <mergeCell ref="BM294:BM306"/>
    <mergeCell ref="A307:A326"/>
    <mergeCell ref="B307:B326"/>
    <mergeCell ref="C307:C326"/>
    <mergeCell ref="D307:D326"/>
    <mergeCell ref="E307:E326"/>
    <mergeCell ref="F307:F326"/>
    <mergeCell ref="BD294:BD306"/>
    <mergeCell ref="BE294:BE306"/>
    <mergeCell ref="BF294:BF306"/>
    <mergeCell ref="BG294:BG306"/>
    <mergeCell ref="BH294:BH306"/>
    <mergeCell ref="BI294:BI306"/>
    <mergeCell ref="AX294:AX306"/>
    <mergeCell ref="AY294:AY306"/>
    <mergeCell ref="AZ294:AZ306"/>
    <mergeCell ref="BA294:BA306"/>
    <mergeCell ref="BB294:BB306"/>
    <mergeCell ref="BC294:BC306"/>
    <mergeCell ref="AR294:AR306"/>
    <mergeCell ref="AS294:AS306"/>
    <mergeCell ref="AT294:AT306"/>
    <mergeCell ref="AU294:AU306"/>
    <mergeCell ref="AV294:AV306"/>
    <mergeCell ref="AW294:AW306"/>
    <mergeCell ref="AD294:AD306"/>
    <mergeCell ref="AE294:AE306"/>
    <mergeCell ref="AF294:AF306"/>
    <mergeCell ref="AG294:AG306"/>
    <mergeCell ref="V307:V326"/>
    <mergeCell ref="W307:W326"/>
    <mergeCell ref="X307:X313"/>
    <mergeCell ref="Y307:Y313"/>
    <mergeCell ref="Z307:Z313"/>
    <mergeCell ref="AA307:AA313"/>
    <mergeCell ref="M307:M326"/>
    <mergeCell ref="N307:N326"/>
    <mergeCell ref="O307:O326"/>
    <mergeCell ref="P307:P326"/>
    <mergeCell ref="Q307:Q326"/>
    <mergeCell ref="U307:U326"/>
    <mergeCell ref="G307:G326"/>
    <mergeCell ref="H307:H326"/>
    <mergeCell ref="I307:I326"/>
    <mergeCell ref="J307:J326"/>
    <mergeCell ref="K307:K326"/>
    <mergeCell ref="L307:L326"/>
    <mergeCell ref="AQ307:AQ313"/>
    <mergeCell ref="AS307:AS313"/>
    <mergeCell ref="AT307:AT313"/>
    <mergeCell ref="AT314:AT326"/>
    <mergeCell ref="AH307:AH313"/>
    <mergeCell ref="AI307:AI326"/>
    <mergeCell ref="AJ307:AJ326"/>
    <mergeCell ref="AL307:AL326"/>
    <mergeCell ref="AM307:AM326"/>
    <mergeCell ref="AN307:AN326"/>
    <mergeCell ref="AB307:AB313"/>
    <mergeCell ref="AC307:AC313"/>
    <mergeCell ref="AD307:AD313"/>
    <mergeCell ref="AE307:AE313"/>
    <mergeCell ref="AF307:AF313"/>
    <mergeCell ref="AG307:AG313"/>
    <mergeCell ref="AR314:AR326"/>
    <mergeCell ref="AS314:AS326"/>
    <mergeCell ref="BM307:BM313"/>
    <mergeCell ref="X314:X326"/>
    <mergeCell ref="Y314:Y326"/>
    <mergeCell ref="Z314:Z326"/>
    <mergeCell ref="AA314:AA326"/>
    <mergeCell ref="AB314:AB326"/>
    <mergeCell ref="AC314:AC326"/>
    <mergeCell ref="AD314:AD326"/>
    <mergeCell ref="AE314:AE326"/>
    <mergeCell ref="AF314:AF326"/>
    <mergeCell ref="BG307:BG313"/>
    <mergeCell ref="BH307:BH313"/>
    <mergeCell ref="BI307:BI313"/>
    <mergeCell ref="BJ307:BJ313"/>
    <mergeCell ref="BK307:BK313"/>
    <mergeCell ref="BL307:BL313"/>
    <mergeCell ref="BA307:BA313"/>
    <mergeCell ref="BB307:BB313"/>
    <mergeCell ref="BC307:BC313"/>
    <mergeCell ref="BD307:BD313"/>
    <mergeCell ref="BE307:BE313"/>
    <mergeCell ref="BF307:BF313"/>
    <mergeCell ref="AU307:AU313"/>
    <mergeCell ref="AV307:AV313"/>
    <mergeCell ref="AW307:AW313"/>
    <mergeCell ref="AX307:AX313"/>
    <mergeCell ref="AY307:AY313"/>
    <mergeCell ref="AZ307:AZ313"/>
    <mergeCell ref="AO307:AO326"/>
    <mergeCell ref="AP307:AP313"/>
    <mergeCell ref="BM314:BM326"/>
    <mergeCell ref="AR307:AR313"/>
    <mergeCell ref="B327:B346"/>
    <mergeCell ref="C327:C346"/>
    <mergeCell ref="D327:D346"/>
    <mergeCell ref="E327:E346"/>
    <mergeCell ref="F327:F346"/>
    <mergeCell ref="G327:G346"/>
    <mergeCell ref="H327:H346"/>
    <mergeCell ref="I327:I346"/>
    <mergeCell ref="J327:J346"/>
    <mergeCell ref="BG314:BG326"/>
    <mergeCell ref="BH314:BH326"/>
    <mergeCell ref="BI314:BI326"/>
    <mergeCell ref="BJ314:BJ326"/>
    <mergeCell ref="BK314:BK326"/>
    <mergeCell ref="BL314:BL326"/>
    <mergeCell ref="BA314:BA326"/>
    <mergeCell ref="BB314:BB326"/>
    <mergeCell ref="BC314:BC326"/>
    <mergeCell ref="BD314:BD326"/>
    <mergeCell ref="BE314:BE326"/>
    <mergeCell ref="BF314:BF326"/>
    <mergeCell ref="AU314:AU326"/>
    <mergeCell ref="AV314:AV326"/>
    <mergeCell ref="AW314:AW326"/>
    <mergeCell ref="AX314:AX326"/>
    <mergeCell ref="AY314:AY326"/>
    <mergeCell ref="AZ314:AZ326"/>
    <mergeCell ref="AG314:AG326"/>
    <mergeCell ref="AH314:AH326"/>
    <mergeCell ref="AP314:AP326"/>
    <mergeCell ref="AQ314:AQ326"/>
    <mergeCell ref="Z327:Z333"/>
    <mergeCell ref="AA327:AA333"/>
    <mergeCell ref="AB327:AB333"/>
    <mergeCell ref="AC327:AC333"/>
    <mergeCell ref="AD327:AD333"/>
    <mergeCell ref="AE327:AE333"/>
    <mergeCell ref="Q327:Q346"/>
    <mergeCell ref="U327:U346"/>
    <mergeCell ref="V327:V346"/>
    <mergeCell ref="W327:W346"/>
    <mergeCell ref="X327:X333"/>
    <mergeCell ref="Y327:Y333"/>
    <mergeCell ref="K327:K346"/>
    <mergeCell ref="L327:L346"/>
    <mergeCell ref="M327:M346"/>
    <mergeCell ref="N327:N346"/>
    <mergeCell ref="O327:O346"/>
    <mergeCell ref="P327:P346"/>
    <mergeCell ref="X334:X346"/>
    <mergeCell ref="Y334:Y346"/>
    <mergeCell ref="Z334:Z346"/>
    <mergeCell ref="AA334:AA346"/>
    <mergeCell ref="AB334:AB346"/>
    <mergeCell ref="AC334:AC346"/>
    <mergeCell ref="AD334:AD346"/>
    <mergeCell ref="BE327:BE333"/>
    <mergeCell ref="BF327:BF333"/>
    <mergeCell ref="BG327:BG333"/>
    <mergeCell ref="BH327:BH333"/>
    <mergeCell ref="BI327:BI333"/>
    <mergeCell ref="BJ327:BJ333"/>
    <mergeCell ref="AY327:AY333"/>
    <mergeCell ref="AZ327:AZ333"/>
    <mergeCell ref="BA327:BA333"/>
    <mergeCell ref="BB327:BB333"/>
    <mergeCell ref="BC327:BC333"/>
    <mergeCell ref="BD327:BD333"/>
    <mergeCell ref="AS327:AS333"/>
    <mergeCell ref="AT327:AT333"/>
    <mergeCell ref="AU327:AU333"/>
    <mergeCell ref="AV327:AV333"/>
    <mergeCell ref="AW327:AW333"/>
    <mergeCell ref="AX327:AX333"/>
    <mergeCell ref="AN327:AN346"/>
    <mergeCell ref="AO327:AO346"/>
    <mergeCell ref="AP327:AP333"/>
    <mergeCell ref="AQ327:AQ333"/>
    <mergeCell ref="AR327:AR333"/>
    <mergeCell ref="AR334:AR346"/>
    <mergeCell ref="BC334:BC346"/>
    <mergeCell ref="BD334:BD346"/>
    <mergeCell ref="AS334:AS346"/>
    <mergeCell ref="AT334:AT346"/>
    <mergeCell ref="AU334:AU346"/>
    <mergeCell ref="AV334:AV346"/>
    <mergeCell ref="AW334:AW346"/>
    <mergeCell ref="AX334:AX346"/>
    <mergeCell ref="AE334:AE346"/>
    <mergeCell ref="AF334:AF346"/>
    <mergeCell ref="AG334:AG346"/>
    <mergeCell ref="AH334:AH346"/>
    <mergeCell ref="AP334:AP346"/>
    <mergeCell ref="AQ334:AQ346"/>
    <mergeCell ref="BK327:BK333"/>
    <mergeCell ref="BL327:BL333"/>
    <mergeCell ref="BM327:BM333"/>
    <mergeCell ref="AF327:AF333"/>
    <mergeCell ref="AG327:AG333"/>
    <mergeCell ref="AH327:AH333"/>
    <mergeCell ref="AI327:AI346"/>
    <mergeCell ref="AJ327:AJ346"/>
    <mergeCell ref="AL327:AL346"/>
    <mergeCell ref="N347:N366"/>
    <mergeCell ref="O347:O366"/>
    <mergeCell ref="P347:P366"/>
    <mergeCell ref="Q347:Q366"/>
    <mergeCell ref="U347:U366"/>
    <mergeCell ref="V347:V366"/>
    <mergeCell ref="H347:H366"/>
    <mergeCell ref="I347:I366"/>
    <mergeCell ref="J347:J366"/>
    <mergeCell ref="K347:K366"/>
    <mergeCell ref="L347:L366"/>
    <mergeCell ref="M347:M366"/>
    <mergeCell ref="BK334:BK346"/>
    <mergeCell ref="BL334:BL346"/>
    <mergeCell ref="BM334:BM346"/>
    <mergeCell ref="Z347:Z353"/>
    <mergeCell ref="AA347:AA353"/>
    <mergeCell ref="AB347:AB353"/>
    <mergeCell ref="X354:X366"/>
    <mergeCell ref="Y354:Y366"/>
    <mergeCell ref="Z354:Z366"/>
    <mergeCell ref="AA354:AA366"/>
    <mergeCell ref="AM327:AM346"/>
    <mergeCell ref="BM354:BM366"/>
    <mergeCell ref="A347:A366"/>
    <mergeCell ref="B347:B366"/>
    <mergeCell ref="C347:C366"/>
    <mergeCell ref="D347:D366"/>
    <mergeCell ref="E347:E366"/>
    <mergeCell ref="F347:F366"/>
    <mergeCell ref="G347:G366"/>
    <mergeCell ref="BE334:BE346"/>
    <mergeCell ref="BF334:BF346"/>
    <mergeCell ref="BG334:BG346"/>
    <mergeCell ref="BH334:BH346"/>
    <mergeCell ref="BI334:BI346"/>
    <mergeCell ref="BJ334:BJ346"/>
    <mergeCell ref="AY334:AY346"/>
    <mergeCell ref="AZ334:AZ346"/>
    <mergeCell ref="BA334:BA346"/>
    <mergeCell ref="BB334:BB346"/>
    <mergeCell ref="AI347:AI366"/>
    <mergeCell ref="AJ347:AJ366"/>
    <mergeCell ref="AL347:AL366"/>
    <mergeCell ref="AM347:AM366"/>
    <mergeCell ref="AN347:AN366"/>
    <mergeCell ref="AO347:AO366"/>
    <mergeCell ref="AC347:AC353"/>
    <mergeCell ref="AD347:AD353"/>
    <mergeCell ref="AE347:AE353"/>
    <mergeCell ref="AF347:AF353"/>
    <mergeCell ref="AG347:AG353"/>
    <mergeCell ref="AH347:AH353"/>
    <mergeCell ref="W347:W366"/>
    <mergeCell ref="X347:X353"/>
    <mergeCell ref="BM347:BM353"/>
    <mergeCell ref="BB347:BB353"/>
    <mergeCell ref="BC347:BC353"/>
    <mergeCell ref="BD347:BD353"/>
    <mergeCell ref="BE347:BE353"/>
    <mergeCell ref="BF347:BF353"/>
    <mergeCell ref="BG347:BG353"/>
    <mergeCell ref="AV347:AV353"/>
    <mergeCell ref="AW347:AW353"/>
    <mergeCell ref="AX347:AX353"/>
    <mergeCell ref="AY347:AY353"/>
    <mergeCell ref="AZ347:AZ353"/>
    <mergeCell ref="BA347:BA353"/>
    <mergeCell ref="AU347:AU353"/>
    <mergeCell ref="BH347:BH353"/>
    <mergeCell ref="BI347:BI353"/>
    <mergeCell ref="BJ347:BJ353"/>
    <mergeCell ref="BK347:BK353"/>
    <mergeCell ref="BL347:BL353"/>
    <mergeCell ref="BK354:BK366"/>
    <mergeCell ref="BL354:BL366"/>
    <mergeCell ref="BA354:BA366"/>
    <mergeCell ref="BB354:BB366"/>
    <mergeCell ref="BC354:BC366"/>
    <mergeCell ref="BD354:BD366"/>
    <mergeCell ref="BE354:BE366"/>
    <mergeCell ref="BF354:BF366"/>
    <mergeCell ref="AU354:AU366"/>
    <mergeCell ref="AV354:AV366"/>
    <mergeCell ref="AW354:AW366"/>
    <mergeCell ref="AX354:AX366"/>
    <mergeCell ref="AY354:AY366"/>
    <mergeCell ref="AZ354:AZ366"/>
    <mergeCell ref="BJ367:BJ373"/>
    <mergeCell ref="BK367:BK373"/>
    <mergeCell ref="BL367:BL373"/>
    <mergeCell ref="AH354:AH366"/>
    <mergeCell ref="AP354:AP366"/>
    <mergeCell ref="AQ354:AQ366"/>
    <mergeCell ref="AR354:AR366"/>
    <mergeCell ref="Y367:Y373"/>
    <mergeCell ref="AT354:AT366"/>
    <mergeCell ref="AB354:AB366"/>
    <mergeCell ref="AC354:AC366"/>
    <mergeCell ref="AD354:AD366"/>
    <mergeCell ref="AE354:AE366"/>
    <mergeCell ref="AF354:AF366"/>
    <mergeCell ref="AG354:AG366"/>
    <mergeCell ref="Y347:Y353"/>
    <mergeCell ref="BG354:BG366"/>
    <mergeCell ref="BH354:BH366"/>
    <mergeCell ref="BI354:BI366"/>
    <mergeCell ref="BJ354:BJ366"/>
    <mergeCell ref="AP347:AP353"/>
    <mergeCell ref="AQ347:AQ353"/>
    <mergeCell ref="AR347:AR353"/>
    <mergeCell ref="AS347:AS353"/>
    <mergeCell ref="AT347:AT353"/>
    <mergeCell ref="AS354:AS366"/>
    <mergeCell ref="AC367:AC373"/>
    <mergeCell ref="AD367:AD373"/>
    <mergeCell ref="G367:G386"/>
    <mergeCell ref="H367:H386"/>
    <mergeCell ref="I367:I386"/>
    <mergeCell ref="AP367:AP373"/>
    <mergeCell ref="AQ367:AQ373"/>
    <mergeCell ref="AQ374:AQ386"/>
    <mergeCell ref="AE367:AE373"/>
    <mergeCell ref="AF367:AF373"/>
    <mergeCell ref="AG367:AG373"/>
    <mergeCell ref="AH367:AH373"/>
    <mergeCell ref="AI367:AI386"/>
    <mergeCell ref="AJ367:AJ386"/>
    <mergeCell ref="AE374:AE386"/>
    <mergeCell ref="AF374:AF386"/>
    <mergeCell ref="AG374:AG386"/>
    <mergeCell ref="AH374:AH386"/>
    <mergeCell ref="AP374:AP386"/>
    <mergeCell ref="Z367:Z373"/>
    <mergeCell ref="AA367:AA373"/>
    <mergeCell ref="AB367:AB373"/>
    <mergeCell ref="P367:P386"/>
    <mergeCell ref="Q367:Q386"/>
    <mergeCell ref="U367:U386"/>
    <mergeCell ref="V367:V386"/>
    <mergeCell ref="W367:W386"/>
    <mergeCell ref="X367:X373"/>
    <mergeCell ref="J367:J386"/>
    <mergeCell ref="K367:K386"/>
    <mergeCell ref="L367:L386"/>
    <mergeCell ref="M367:M386"/>
    <mergeCell ref="N367:N386"/>
    <mergeCell ref="O367:O386"/>
    <mergeCell ref="BM367:BM373"/>
    <mergeCell ref="X374:X386"/>
    <mergeCell ref="Y374:Y386"/>
    <mergeCell ref="Z374:Z386"/>
    <mergeCell ref="AA374:AA386"/>
    <mergeCell ref="AB374:AB386"/>
    <mergeCell ref="AC374:AC386"/>
    <mergeCell ref="BD367:BD373"/>
    <mergeCell ref="BE367:BE373"/>
    <mergeCell ref="BF367:BF373"/>
    <mergeCell ref="BG367:BG373"/>
    <mergeCell ref="BH367:BH373"/>
    <mergeCell ref="BI367:BI373"/>
    <mergeCell ref="AX367:AX373"/>
    <mergeCell ref="AY367:AY373"/>
    <mergeCell ref="AZ367:AZ373"/>
    <mergeCell ref="BA367:BA373"/>
    <mergeCell ref="BB367:BB373"/>
    <mergeCell ref="BC367:BC373"/>
    <mergeCell ref="AR367:AR373"/>
    <mergeCell ref="AS367:AS373"/>
    <mergeCell ref="AT367:AT373"/>
    <mergeCell ref="AU367:AU373"/>
    <mergeCell ref="AD374:AD386"/>
    <mergeCell ref="AV374:AV386"/>
    <mergeCell ref="AW374:AW386"/>
    <mergeCell ref="AV367:AV373"/>
    <mergeCell ref="AW367:AW373"/>
    <mergeCell ref="AL367:AL386"/>
    <mergeCell ref="AM367:AM386"/>
    <mergeCell ref="AN367:AN386"/>
    <mergeCell ref="AO367:AO386"/>
    <mergeCell ref="BJ374:BJ386"/>
    <mergeCell ref="BK374:BK386"/>
    <mergeCell ref="BL374:BL386"/>
    <mergeCell ref="BM374:BM386"/>
    <mergeCell ref="A387:A406"/>
    <mergeCell ref="B387:B406"/>
    <mergeCell ref="C387:C406"/>
    <mergeCell ref="D387:D406"/>
    <mergeCell ref="E387:E406"/>
    <mergeCell ref="F387:F406"/>
    <mergeCell ref="BD374:BD386"/>
    <mergeCell ref="BE374:BE386"/>
    <mergeCell ref="BF374:BF386"/>
    <mergeCell ref="BG374:BG386"/>
    <mergeCell ref="BH374:BH386"/>
    <mergeCell ref="BI374:BI386"/>
    <mergeCell ref="AX374:AX386"/>
    <mergeCell ref="AY374:AY386"/>
    <mergeCell ref="AZ374:AZ386"/>
    <mergeCell ref="BA374:BA386"/>
    <mergeCell ref="BB374:BB386"/>
    <mergeCell ref="BC374:BC386"/>
    <mergeCell ref="AR374:AR386"/>
    <mergeCell ref="AS374:AS386"/>
    <mergeCell ref="AT374:AT386"/>
    <mergeCell ref="AU374:AU386"/>
    <mergeCell ref="A367:A386"/>
    <mergeCell ref="B367:B386"/>
    <mergeCell ref="C367:C386"/>
    <mergeCell ref="D367:D386"/>
    <mergeCell ref="E367:E386"/>
    <mergeCell ref="F367:F386"/>
    <mergeCell ref="AB387:AB393"/>
    <mergeCell ref="AC387:AC393"/>
    <mergeCell ref="AD387:AD393"/>
    <mergeCell ref="AE387:AE393"/>
    <mergeCell ref="AF387:AF393"/>
    <mergeCell ref="AG387:AG393"/>
    <mergeCell ref="V387:V406"/>
    <mergeCell ref="W387:W406"/>
    <mergeCell ref="X387:X393"/>
    <mergeCell ref="Y387:Y393"/>
    <mergeCell ref="Z387:Z393"/>
    <mergeCell ref="AA387:AA393"/>
    <mergeCell ref="G387:G406"/>
    <mergeCell ref="H387:H406"/>
    <mergeCell ref="I387:I406"/>
    <mergeCell ref="J387:J406"/>
    <mergeCell ref="K387:K406"/>
    <mergeCell ref="L387:L406"/>
    <mergeCell ref="AU387:AU393"/>
    <mergeCell ref="AV387:AV393"/>
    <mergeCell ref="AW387:AW393"/>
    <mergeCell ref="AX387:AX393"/>
    <mergeCell ref="AY387:AY393"/>
    <mergeCell ref="AZ387:AZ393"/>
    <mergeCell ref="AO387:AO406"/>
    <mergeCell ref="AP387:AP393"/>
    <mergeCell ref="AQ387:AQ393"/>
    <mergeCell ref="AR387:AR393"/>
    <mergeCell ref="AS387:AS393"/>
    <mergeCell ref="AT387:AT393"/>
    <mergeCell ref="AT394:AT406"/>
    <mergeCell ref="AH387:AH393"/>
    <mergeCell ref="AI387:AI406"/>
    <mergeCell ref="AJ387:AJ406"/>
    <mergeCell ref="AL387:AL406"/>
    <mergeCell ref="AM387:AM406"/>
    <mergeCell ref="AN387:AN406"/>
    <mergeCell ref="AP394:AP406"/>
    <mergeCell ref="AQ394:AQ406"/>
    <mergeCell ref="AR394:AR406"/>
    <mergeCell ref="AS394:AS406"/>
    <mergeCell ref="M387:M406"/>
    <mergeCell ref="N387:N406"/>
    <mergeCell ref="O387:O406"/>
    <mergeCell ref="P387:P406"/>
    <mergeCell ref="Q387:Q406"/>
    <mergeCell ref="U387:U406"/>
    <mergeCell ref="BM387:BM393"/>
    <mergeCell ref="X394:X406"/>
    <mergeCell ref="Y394:Y406"/>
    <mergeCell ref="Z394:Z406"/>
    <mergeCell ref="AA394:AA406"/>
    <mergeCell ref="AB394:AB406"/>
    <mergeCell ref="AC394:AC406"/>
    <mergeCell ref="AD394:AD406"/>
    <mergeCell ref="AE394:AE406"/>
    <mergeCell ref="AF394:AF406"/>
    <mergeCell ref="BG387:BG393"/>
    <mergeCell ref="BH387:BH393"/>
    <mergeCell ref="BI387:BI393"/>
    <mergeCell ref="BJ387:BJ393"/>
    <mergeCell ref="BK387:BK393"/>
    <mergeCell ref="BL387:BL393"/>
    <mergeCell ref="BA387:BA393"/>
    <mergeCell ref="BB387:BB393"/>
    <mergeCell ref="BC387:BC393"/>
    <mergeCell ref="BD387:BD393"/>
    <mergeCell ref="BE387:BE393"/>
    <mergeCell ref="BF387:BF393"/>
    <mergeCell ref="AW27:AW46"/>
    <mergeCell ref="AX27:AX46"/>
    <mergeCell ref="AY27:AY46"/>
    <mergeCell ref="AZ27:AZ46"/>
    <mergeCell ref="BA27:BA46"/>
    <mergeCell ref="BB27:BB46"/>
    <mergeCell ref="BC27:BC46"/>
    <mergeCell ref="BD27:BD46"/>
    <mergeCell ref="BE27:BE46"/>
    <mergeCell ref="BF27:BF46"/>
    <mergeCell ref="BM394:BM406"/>
    <mergeCell ref="A425:A426"/>
    <mergeCell ref="BG394:BG406"/>
    <mergeCell ref="BH394:BH406"/>
    <mergeCell ref="BI394:BI406"/>
    <mergeCell ref="BJ394:BJ406"/>
    <mergeCell ref="BK394:BK406"/>
    <mergeCell ref="BL394:BL406"/>
    <mergeCell ref="BA394:BA406"/>
    <mergeCell ref="BB394:BB406"/>
    <mergeCell ref="BC394:BC406"/>
    <mergeCell ref="BD394:BD406"/>
    <mergeCell ref="BE394:BE406"/>
    <mergeCell ref="BF394:BF406"/>
    <mergeCell ref="AU394:AU406"/>
    <mergeCell ref="AV394:AV406"/>
    <mergeCell ref="AW394:AW406"/>
    <mergeCell ref="AX394:AX406"/>
    <mergeCell ref="AY394:AY406"/>
    <mergeCell ref="AZ394:AZ406"/>
    <mergeCell ref="AG394:AG406"/>
    <mergeCell ref="AH394:AH406"/>
  </mergeCells>
  <conditionalFormatting sqref="P7:Q406">
    <cfRule type="expression" dxfId="71" priority="39">
      <formula>IF($P7="Rara vez",TRUE,FALSE)</formula>
    </cfRule>
    <cfRule type="expression" dxfId="70" priority="40">
      <formula>IF($P7="Improbable",TRUE,FALSE)</formula>
    </cfRule>
    <cfRule type="expression" dxfId="69" priority="41">
      <formula>IF($P7="Posible",TRUE,FALSE)</formula>
    </cfRule>
    <cfRule type="expression" dxfId="68" priority="42">
      <formula>IF($P7="Probable",TRUE,FALSE)</formula>
    </cfRule>
    <cfRule type="expression" dxfId="67" priority="43">
      <formula>IF($P7="Casi seguro",TRUE,FALSE)</formula>
    </cfRule>
  </conditionalFormatting>
  <conditionalFormatting sqref="U7:V406">
    <cfRule type="expression" dxfId="66" priority="33">
      <formula>IF($U7="Catastrofico",TRUE,FALSE)</formula>
    </cfRule>
    <cfRule type="expression" dxfId="65" priority="34">
      <formula>IF($U7="Mayor",TRUE,FALSE)</formula>
    </cfRule>
    <cfRule type="expression" dxfId="64" priority="35">
      <formula>IF($U7="Moderado",TRUE,FALSE)</formula>
    </cfRule>
  </conditionalFormatting>
  <conditionalFormatting sqref="W7:W406">
    <cfRule type="expression" dxfId="63" priority="14">
      <formula>IF($W7="Extremo",TRUE,FALSE)</formula>
    </cfRule>
    <cfRule type="expression" dxfId="62" priority="15">
      <formula>IF($W7="Alto",TRUE,FALSE)</formula>
    </cfRule>
    <cfRule type="expression" dxfId="61" priority="16">
      <formula>IF($W7="Moderado",TRUE,FALSE)</formula>
    </cfRule>
  </conditionalFormatting>
  <conditionalFormatting sqref="AI7:AK7 AI27:AK27 AI47:AK47 AI107:AK107 AI127:AK127 AI147:AK147 AI167:AK167 AI307:AK307 AI327:AK327 AI367:AK367">
    <cfRule type="expression" dxfId="60" priority="264">
      <formula>IF($AI7="Casi seguro",TRUE,FALSE)</formula>
    </cfRule>
    <cfRule type="expression" dxfId="59" priority="265">
      <formula>IF($AI7="Probable",TRUE,FALSE)</formula>
    </cfRule>
    <cfRule type="expression" dxfId="58" priority="266">
      <formula>IF($AI7="Posible",TRUE,FALSE)</formula>
    </cfRule>
    <cfRule type="expression" dxfId="57" priority="267">
      <formula>IF($AI7="Improbable",TRUE,FALSE)</formula>
    </cfRule>
    <cfRule type="expression" dxfId="56" priority="268">
      <formula>IF($AI7="Rara vez",TRUE,FALSE)</formula>
    </cfRule>
  </conditionalFormatting>
  <conditionalFormatting sqref="AI67:AK67">
    <cfRule type="expression" dxfId="55" priority="6">
      <formula>IF($AI67="Casi seguro",TRUE,FALSE)</formula>
    </cfRule>
    <cfRule type="expression" dxfId="54" priority="7">
      <formula>IF($AI67="Probable",TRUE,FALSE)</formula>
    </cfRule>
    <cfRule type="expression" dxfId="53" priority="8">
      <formula>IF($AI67="Posible",TRUE,FALSE)</formula>
    </cfRule>
    <cfRule type="expression" dxfId="52" priority="9">
      <formula>IF($AI67="Improbable",TRUE,FALSE)</formula>
    </cfRule>
    <cfRule type="expression" dxfId="51" priority="10">
      <formula>IF($AI67="Rara vez",TRUE,FALSE)</formula>
    </cfRule>
  </conditionalFormatting>
  <conditionalFormatting sqref="AI87:AK87">
    <cfRule type="expression" dxfId="50" priority="1">
      <formula>IF($AI87="Casi seguro",TRUE,FALSE)</formula>
    </cfRule>
    <cfRule type="expression" dxfId="49" priority="2">
      <formula>IF($AI87="Probable",TRUE,FALSE)</formula>
    </cfRule>
    <cfRule type="expression" dxfId="48" priority="3">
      <formula>IF($AI87="Posible",TRUE,FALSE)</formula>
    </cfRule>
    <cfRule type="expression" dxfId="47" priority="4">
      <formula>IF($AI87="Improbable",TRUE,FALSE)</formula>
    </cfRule>
    <cfRule type="expression" dxfId="46" priority="5">
      <formula>IF($AI87="Rara vez",TRUE,FALSE)</formula>
    </cfRule>
  </conditionalFormatting>
  <conditionalFormatting sqref="AI187:AK187">
    <cfRule type="expression" dxfId="45" priority="204">
      <formula>IF($AI187="Casi seguro",TRUE,FALSE)</formula>
    </cfRule>
    <cfRule type="expression" dxfId="44" priority="205">
      <formula>IF($AI187="Probable",TRUE,FALSE)</formula>
    </cfRule>
    <cfRule type="expression" dxfId="43" priority="206">
      <formula>IF($AI187="Posible",TRUE,FALSE)</formula>
    </cfRule>
    <cfRule type="expression" dxfId="42" priority="207">
      <formula>IF($AI187="Improbable",TRUE,FALSE)</formula>
    </cfRule>
    <cfRule type="expression" dxfId="41" priority="208">
      <formula>IF($AI187="Rara vez",TRUE,FALSE)</formula>
    </cfRule>
  </conditionalFormatting>
  <conditionalFormatting sqref="AI207:AK207">
    <cfRule type="expression" dxfId="40" priority="171">
      <formula>IF($AI207="Casi seguro",TRUE,FALSE)</formula>
    </cfRule>
    <cfRule type="expression" dxfId="39" priority="172">
      <formula>IF($AI207="Probable",TRUE,FALSE)</formula>
    </cfRule>
    <cfRule type="expression" dxfId="38" priority="173">
      <formula>IF($AI207="Posible",TRUE,FALSE)</formula>
    </cfRule>
    <cfRule type="expression" dxfId="37" priority="174">
      <formula>IF($AI207="Improbable",TRUE,FALSE)</formula>
    </cfRule>
    <cfRule type="expression" dxfId="36" priority="175">
      <formula>IF($AI207="Rara vez",TRUE,FALSE)</formula>
    </cfRule>
  </conditionalFormatting>
  <conditionalFormatting sqref="AI227:AK227">
    <cfRule type="expression" dxfId="35" priority="23">
      <formula>IF($AI227="Casi seguro",TRUE,FALSE)</formula>
    </cfRule>
    <cfRule type="expression" dxfId="34" priority="24">
      <formula>IF($AI227="Probable",TRUE,FALSE)</formula>
    </cfRule>
    <cfRule type="expression" dxfId="33" priority="25">
      <formula>IF($AI227="Posible",TRUE,FALSE)</formula>
    </cfRule>
    <cfRule type="expression" dxfId="32" priority="26">
      <formula>IF($AI227="Improbable",TRUE,FALSE)</formula>
    </cfRule>
    <cfRule type="expression" dxfId="31" priority="27">
      <formula>IF($AI227="Rara vez",TRUE,FALSE)</formula>
    </cfRule>
  </conditionalFormatting>
  <conditionalFormatting sqref="AI247:AK247">
    <cfRule type="expression" dxfId="30" priority="138">
      <formula>IF($AI247="Casi seguro",TRUE,FALSE)</formula>
    </cfRule>
    <cfRule type="expression" dxfId="29" priority="139">
      <formula>IF($AI247="Probable",TRUE,FALSE)</formula>
    </cfRule>
    <cfRule type="expression" dxfId="28" priority="140">
      <formula>IF($AI247="Posible",TRUE,FALSE)</formula>
    </cfRule>
    <cfRule type="expression" dxfId="27" priority="141">
      <formula>IF($AI247="Improbable",TRUE,FALSE)</formula>
    </cfRule>
    <cfRule type="expression" dxfId="26" priority="142">
      <formula>IF($AI247="Rara vez",TRUE,FALSE)</formula>
    </cfRule>
  </conditionalFormatting>
  <conditionalFormatting sqref="AI267:AK267">
    <cfRule type="expression" dxfId="25" priority="105">
      <formula>IF($AI267="Casi seguro",TRUE,FALSE)</formula>
    </cfRule>
    <cfRule type="expression" dxfId="24" priority="106">
      <formula>IF($AI267="Probable",TRUE,FALSE)</formula>
    </cfRule>
    <cfRule type="expression" dxfId="23" priority="107">
      <formula>IF($AI267="Posible",TRUE,FALSE)</formula>
    </cfRule>
    <cfRule type="expression" dxfId="22" priority="108">
      <formula>IF($AI267="Improbable",TRUE,FALSE)</formula>
    </cfRule>
    <cfRule type="expression" dxfId="21" priority="109">
      <formula>IF($AI267="Rara vez",TRUE,FALSE)</formula>
    </cfRule>
  </conditionalFormatting>
  <conditionalFormatting sqref="AI287:AK287">
    <cfRule type="expression" dxfId="20" priority="80">
      <formula>IF($AI287="Casi seguro",TRUE,FALSE)</formula>
    </cfRule>
    <cfRule type="expression" dxfId="19" priority="81">
      <formula>IF($AI287="Probable",TRUE,FALSE)</formula>
    </cfRule>
    <cfRule type="expression" dxfId="18" priority="82">
      <formula>IF($AI287="Posible",TRUE,FALSE)</formula>
    </cfRule>
    <cfRule type="expression" dxfId="17" priority="83">
      <formula>IF($AI287="Improbable",TRUE,FALSE)</formula>
    </cfRule>
    <cfRule type="expression" dxfId="16" priority="84">
      <formula>IF($AI287="Rara vez",TRUE,FALSE)</formula>
    </cfRule>
  </conditionalFormatting>
  <conditionalFormatting sqref="AI347:AK347">
    <cfRule type="expression" dxfId="15" priority="56">
      <formula>IF($AI347="Casi seguro",TRUE,FALSE)</formula>
    </cfRule>
    <cfRule type="expression" dxfId="14" priority="57">
      <formula>IF($AI347="Probable",TRUE,FALSE)</formula>
    </cfRule>
    <cfRule type="expression" dxfId="13" priority="58">
      <formula>IF($AI347="Posible",TRUE,FALSE)</formula>
    </cfRule>
    <cfRule type="expression" dxfId="12" priority="59">
      <formula>IF($AI347="Improbable",TRUE,FALSE)</formula>
    </cfRule>
    <cfRule type="expression" dxfId="11" priority="60">
      <formula>IF($AI347="Rara vez",TRUE,FALSE)</formula>
    </cfRule>
  </conditionalFormatting>
  <conditionalFormatting sqref="AI387:AK387">
    <cfRule type="expression" dxfId="10" priority="237">
      <formula>IF($AI387="Casi seguro",TRUE,FALSE)</formula>
    </cfRule>
    <cfRule type="expression" dxfId="9" priority="238">
      <formula>IF($AI387="Probable",TRUE,FALSE)</formula>
    </cfRule>
    <cfRule type="expression" dxfId="8" priority="239">
      <formula>IF($AI387="Posible",TRUE,FALSE)</formula>
    </cfRule>
    <cfRule type="expression" dxfId="7" priority="240">
      <formula>IF($AI387="Improbable",TRUE,FALSE)</formula>
    </cfRule>
    <cfRule type="expression" dxfId="6" priority="241">
      <formula>IF($AI387="Rara vez",TRUE,FALSE)</formula>
    </cfRule>
  </conditionalFormatting>
  <conditionalFormatting sqref="AL7:AM406">
    <cfRule type="expression" dxfId="5" priority="17">
      <formula>IF($U7="Catastrofico",TRUE,FALSE)</formula>
    </cfRule>
    <cfRule type="expression" dxfId="4" priority="18">
      <formula>IF($U7="Mayor",TRUE,FALSE)</formula>
    </cfRule>
    <cfRule type="expression" dxfId="3" priority="19">
      <formula>IF($U7="Moderado",TRUE,FALSE)</formula>
    </cfRule>
  </conditionalFormatting>
  <conditionalFormatting sqref="AN7:AN406">
    <cfRule type="expression" dxfId="2" priority="11">
      <formula>IF($AN7="Extremo",TRUE,FALSE)</formula>
    </cfRule>
    <cfRule type="expression" dxfId="1" priority="12">
      <formula>IF($AN7="Alto",TRUE,FALSE)</formula>
    </cfRule>
    <cfRule type="expression" dxfId="0" priority="13">
      <formula>IF($AN7="Moderado",TRUE,FALSE)</formula>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6" ma:contentTypeDescription="Crear nuevo documento." ma:contentTypeScope="" ma:versionID="767f6ad2ec77f80e904f99366921bd0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59e3e61f1f6aac763fb8e481d23699c8"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08FAAC-8D20-466C-AC90-0FCCFCE262A8}"/>
</file>

<file path=customXml/itemProps2.xml><?xml version="1.0" encoding="utf-8"?>
<ds:datastoreItem xmlns:ds="http://schemas.openxmlformats.org/officeDocument/2006/customXml" ds:itemID="{1D50275E-6146-4B07-991A-26F18B419A08}"/>
</file>

<file path=customXml/itemProps3.xml><?xml version="1.0" encoding="utf-8"?>
<ds:datastoreItem xmlns:ds="http://schemas.openxmlformats.org/officeDocument/2006/customXml" ds:itemID="{2A9AE784-E215-4659-8DC8-3120F7D9C9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 Diaz</dc:creator>
  <cp:keywords/>
  <dc:description/>
  <cp:lastModifiedBy/>
  <cp:revision/>
  <dcterms:created xsi:type="dcterms:W3CDTF">2023-01-12T14:38:07Z</dcterms:created>
  <dcterms:modified xsi:type="dcterms:W3CDTF">2023-05-15T20:24:32Z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